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470\Desktop\【経営比較分析表】2023_174637_46_1718\"/>
    </mc:Choice>
  </mc:AlternateContent>
  <workbookProtection workbookAlgorithmName="SHA-512" workbookHashValue="pllFMAv0KoFlFy8RgLS5toYgxnaUyDRng4WyBbvwtVTEZJdr9fb8uQ4JyooATPEthsS5T+bZeUHxgwl7n+kgwg==" workbookSaltValue="e7PcaZOhzP5PxX7I18CYjQ==" workbookSpinCount="100000" lockStructure="1"/>
  <bookViews>
    <workbookView xWindow="0" yWindow="0" windowWidth="20820" windowHeight="8244"/>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Q6" i="5"/>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L10" i="4"/>
  <c r="AD10" i="4"/>
  <c r="W10" i="4"/>
  <c r="P10" i="4"/>
  <c r="B10" i="4"/>
  <c r="BB8" i="4"/>
  <c r="AT8" i="4"/>
  <c r="AD8" i="4"/>
  <c r="I8" i="4"/>
  <c r="B8" i="4"/>
</calcChain>
</file>

<file path=xl/sharedStrings.xml><?xml version="1.0" encoding="utf-8"?>
<sst xmlns="http://schemas.openxmlformats.org/spreadsheetml/2006/main" count="271" uniqueCount="116">
  <si>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</si>
  <si>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</si>
  <si>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</si>
  <si>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</si>
  <si>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</si>
  <si>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</si>
  <si>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</si>
  <si>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</si>
  <si>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</si>
  <si>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</si>
  <si>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</si>
  <si>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</si>
  <si>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</si>
  <si>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</si>
  <si>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</si>
  <si>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</si>
  <si>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</si>
  <si>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</si>
  <si>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</si>
  <si>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</si>
  <si>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</si>
  <si>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</si>
  <si>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</si>
  <si>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</si>
  <si>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</si>
  <si>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</si>
  <si>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</si>
  <si>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</si>
  <si>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</si>
  <si>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</si>
  <si>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</si>
  <si>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</si>
  <si>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</si>
  <si>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</si>
  <si>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</si>
  <si>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</si>
  <si>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</si>
  <si>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</si>
  <si>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</si>
  <si>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</si>
  <si>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</si>
  <si>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</si>
  <si>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</si>
  <si>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</si>
  <si>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</si>
  <si>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</si>
  <si>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</si>
  <si>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</si>
  <si>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</si>
  <si>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</si>
  <si>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</si>
  <si>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</si>
  <si>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</si>
  <si>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</si>
  <si>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</si>
  <si>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</si>
  <si>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</si>
  <si>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</si>
  <si>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</si>
  <si>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</si>
  <si>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</si>
  <si>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</si>
  <si>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</si>
  <si>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</si>
  <si>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</si>
  <si>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</si>
  <si>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</si>
  <si>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</si>
  <si>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</si>
  <si>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</si>
  <si>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</si>
  <si>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</si>
  <si>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</si>
  <si>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</si>
  <si>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</si>
  <si>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</si>
  <si>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</si>
  <si>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</si>
  <si>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</si>
  <si>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</si>
  <si>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</si>
  <si>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</si>
  <si>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</si>
  <si>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</si>
  <si>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</si>
  <si>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</si>
  <si>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</si>
  <si>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</si>
  <si>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</si>
  <si>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</si>
  <si>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</si>
  <si>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</si>
  <si>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</si>
  <si>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</si>
  <si>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</si>
  <si>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</si>
  <si>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</si>
  <si>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</si>
  <si>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</si>
  <si>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</si>
  <si>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</si>
  <si>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</si>
  <si>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</si>
  <si>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</si>
  <si>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</si>
  <si>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</si>
  <si>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</si>
  <si>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</si>
  <si>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</si>
  <si>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</si>
  <si>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</si>
  <si>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</si>
  <si>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</si>
  <si>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有形固定資産の老朽化の状況については、個別排水処理事業の整備が平成7年度に着手し平成14年度で完了している。合併処理浄化槽本体の標準耐用年数30年を経過した浄化槽がないことが要因で更新実績はないが周辺機器設備等については故障の都度修繕している。今後は浄化槽本体の更新等の財源の確保や経営に与える影響等を踏まえた分析を行った上で、計画的かつ適正な維持管理を図る必要がある。</t>
    <phoneticPr fontId="4"/>
  </si>
  <si>
    <t>事業規模が小さいこともあり、経営の効率性・健全性については高い状況にある。今後もこの経営状況が持続できるよう適切な維持管理が求められる。</t>
    <phoneticPr fontId="4"/>
  </si>
  <si>
    <t>令和2年度より公営企業会計に移行したことで、当年度分析表はR02以降の表記となっている。
①経常収支比率：100％以上となっており、黒字である。
②累積欠損金比率：0％である。
③流動比率：100％以上となっていて、類似団体と比較して高い状況である。
④企業債残高対事業規模比率：類似団体と比較して低い水準にある。
⑤経費回収率：151.65％となっており、今後も維持管理費の抑制に努める。
⑥汚水処理原価：類似団体と比較して低い状況となっていることから、今後も維持管理費の抑制に努める。
⑦施設利用率：類似団体との比較においては低い状況となっている。これは節水器具の普及や人口減少等によると考えられる。
⑧水洗化率：100％となっており望ましい状況といえる。</t>
    <rPh sb="117" eb="118">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</si>
</sst>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81-469D-BB3F-ADDBC68E269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081-469D-BB3F-ADDBC68E269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21.05</c:v>
                </c:pt>
                <c:pt idx="2">
                  <c:v>21.05</c:v>
                </c:pt>
                <c:pt idx="3">
                  <c:v>15.79</c:v>
                </c:pt>
                <c:pt idx="4">
                  <c:v>15.79</c:v>
                </c:pt>
              </c:numCache>
            </c:numRef>
          </c:val>
          <c:extLst>
            <c:ext xmlns:c16="http://schemas.microsoft.com/office/drawing/2014/chart" uri="{C3380CC4-5D6E-409C-BE32-E72D297353CC}">
              <c16:uniqueId val="{00000000-7B99-4B73-B9B4-EE6852D644C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46.36</c:v>
                </c:pt>
                <c:pt idx="2">
                  <c:v>46.45</c:v>
                </c:pt>
                <c:pt idx="3">
                  <c:v>45.36</c:v>
                </c:pt>
                <c:pt idx="4">
                  <c:v>45.93</c:v>
                </c:pt>
              </c:numCache>
            </c:numRef>
          </c:val>
          <c:smooth val="0"/>
          <c:extLst>
            <c:ext xmlns:c16="http://schemas.microsoft.com/office/drawing/2014/chart" uri="{C3380CC4-5D6E-409C-BE32-E72D297353CC}">
              <c16:uniqueId val="{00000001-7B99-4B73-B9B4-EE6852D644C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81.25</c:v>
                </c:pt>
                <c:pt idx="2">
                  <c:v>100</c:v>
                </c:pt>
                <c:pt idx="3">
                  <c:v>100</c:v>
                </c:pt>
                <c:pt idx="4">
                  <c:v>100</c:v>
                </c:pt>
              </c:numCache>
            </c:numRef>
          </c:val>
          <c:extLst>
            <c:ext xmlns:c16="http://schemas.microsoft.com/office/drawing/2014/chart" uri="{C3380CC4-5D6E-409C-BE32-E72D297353CC}">
              <c16:uniqueId val="{00000000-3DD2-442C-AE42-7A42465C14D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83.08</c:v>
                </c:pt>
                <c:pt idx="2">
                  <c:v>82.61</c:v>
                </c:pt>
                <c:pt idx="3">
                  <c:v>82.21</c:v>
                </c:pt>
                <c:pt idx="4">
                  <c:v>82.98</c:v>
                </c:pt>
              </c:numCache>
            </c:numRef>
          </c:val>
          <c:smooth val="0"/>
          <c:extLst>
            <c:ext xmlns:c16="http://schemas.microsoft.com/office/drawing/2014/chart" uri="{C3380CC4-5D6E-409C-BE32-E72D297353CC}">
              <c16:uniqueId val="{00000001-3DD2-442C-AE42-7A42465C14D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144.13</c:v>
                </c:pt>
                <c:pt idx="2">
                  <c:v>124.57</c:v>
                </c:pt>
                <c:pt idx="3">
                  <c:v>148.1</c:v>
                </c:pt>
                <c:pt idx="4">
                  <c:v>230.36</c:v>
                </c:pt>
              </c:numCache>
            </c:numRef>
          </c:val>
          <c:extLst>
            <c:ext xmlns:c16="http://schemas.microsoft.com/office/drawing/2014/chart" uri="{C3380CC4-5D6E-409C-BE32-E72D297353CC}">
              <c16:uniqueId val="{00000000-A7EB-4F71-B7BF-86EF4F41F2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96.14</c:v>
                </c:pt>
                <c:pt idx="2">
                  <c:v>95.6</c:v>
                </c:pt>
                <c:pt idx="3">
                  <c:v>93.57</c:v>
                </c:pt>
                <c:pt idx="4">
                  <c:v>96.48</c:v>
                </c:pt>
              </c:numCache>
            </c:numRef>
          </c:val>
          <c:smooth val="0"/>
          <c:extLst>
            <c:ext xmlns:c16="http://schemas.microsoft.com/office/drawing/2014/chart" uri="{C3380CC4-5D6E-409C-BE32-E72D297353CC}">
              <c16:uniqueId val="{00000001-A7EB-4F71-B7BF-86EF4F41F2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11.42</c:v>
                </c:pt>
                <c:pt idx="2">
                  <c:v>22.81</c:v>
                </c:pt>
                <c:pt idx="3">
                  <c:v>28.68</c:v>
                </c:pt>
                <c:pt idx="4">
                  <c:v>31.19</c:v>
                </c:pt>
              </c:numCache>
            </c:numRef>
          </c:val>
          <c:extLst>
            <c:ext xmlns:c16="http://schemas.microsoft.com/office/drawing/2014/chart" uri="{C3380CC4-5D6E-409C-BE32-E72D297353CC}">
              <c16:uniqueId val="{00000000-3443-4F0E-8862-5C553032055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33.75</c:v>
                </c:pt>
                <c:pt idx="2">
                  <c:v>36.21</c:v>
                </c:pt>
                <c:pt idx="3">
                  <c:v>39.69</c:v>
                </c:pt>
                <c:pt idx="4">
                  <c:v>39.700000000000003</c:v>
                </c:pt>
              </c:numCache>
            </c:numRef>
          </c:val>
          <c:smooth val="0"/>
          <c:extLst>
            <c:ext xmlns:c16="http://schemas.microsoft.com/office/drawing/2014/chart" uri="{C3380CC4-5D6E-409C-BE32-E72D297353CC}">
              <c16:uniqueId val="{00000001-3443-4F0E-8862-5C553032055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74-437B-8EE4-F2FBE528A4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974-437B-8EE4-F2FBE528A4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794-4C6F-AC4B-E455910341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237</c:v>
                </c:pt>
                <c:pt idx="2">
                  <c:v>257.23</c:v>
                </c:pt>
                <c:pt idx="3">
                  <c:v>293.54000000000002</c:v>
                </c:pt>
                <c:pt idx="4">
                  <c:v>224.6</c:v>
                </c:pt>
              </c:numCache>
            </c:numRef>
          </c:val>
          <c:smooth val="0"/>
          <c:extLst>
            <c:ext xmlns:c16="http://schemas.microsoft.com/office/drawing/2014/chart" uri="{C3380CC4-5D6E-409C-BE32-E72D297353CC}">
              <c16:uniqueId val="{00000001-7794-4C6F-AC4B-E455910341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57.98</c:v>
                </c:pt>
                <c:pt idx="2">
                  <c:v>75.08</c:v>
                </c:pt>
                <c:pt idx="3">
                  <c:v>126.2</c:v>
                </c:pt>
                <c:pt idx="4">
                  <c:v>178.48</c:v>
                </c:pt>
              </c:numCache>
            </c:numRef>
          </c:val>
          <c:extLst>
            <c:ext xmlns:c16="http://schemas.microsoft.com/office/drawing/2014/chart" uri="{C3380CC4-5D6E-409C-BE32-E72D297353CC}">
              <c16:uniqueId val="{00000000-2B04-4AFF-98A6-91C9D7F86EF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135.35</c:v>
                </c:pt>
                <c:pt idx="2">
                  <c:v>150.91999999999999</c:v>
                </c:pt>
                <c:pt idx="3">
                  <c:v>151.72</c:v>
                </c:pt>
                <c:pt idx="4">
                  <c:v>132.16</c:v>
                </c:pt>
              </c:numCache>
            </c:numRef>
          </c:val>
          <c:smooth val="0"/>
          <c:extLst>
            <c:ext xmlns:c16="http://schemas.microsoft.com/office/drawing/2014/chart" uri="{C3380CC4-5D6E-409C-BE32-E72D297353CC}">
              <c16:uniqueId val="{00000001-2B04-4AFF-98A6-91C9D7F86EF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1.9</c:v>
                </c:pt>
                <c:pt idx="2">
                  <c:v>161</c:v>
                </c:pt>
                <c:pt idx="3">
                  <c:v>206.05</c:v>
                </c:pt>
                <c:pt idx="4">
                  <c:v>332.61</c:v>
                </c:pt>
              </c:numCache>
            </c:numRef>
          </c:val>
          <c:extLst>
            <c:ext xmlns:c16="http://schemas.microsoft.com/office/drawing/2014/chart" uri="{C3380CC4-5D6E-409C-BE32-E72D297353CC}">
              <c16:uniqueId val="{00000000-8D5D-4EF7-B96A-F546C9D550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782.91</c:v>
                </c:pt>
                <c:pt idx="2">
                  <c:v>783.21</c:v>
                </c:pt>
                <c:pt idx="3">
                  <c:v>902.04</c:v>
                </c:pt>
                <c:pt idx="4">
                  <c:v>992.16</c:v>
                </c:pt>
              </c:numCache>
            </c:numRef>
          </c:val>
          <c:smooth val="0"/>
          <c:extLst>
            <c:ext xmlns:c16="http://schemas.microsoft.com/office/drawing/2014/chart" uri="{C3380CC4-5D6E-409C-BE32-E72D297353CC}">
              <c16:uniqueId val="{00000001-8D5D-4EF7-B96A-F546C9D550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100</c:v>
                </c:pt>
                <c:pt idx="3">
                  <c:v>157.96</c:v>
                </c:pt>
                <c:pt idx="4">
                  <c:v>151.65</c:v>
                </c:pt>
              </c:numCache>
            </c:numRef>
          </c:val>
          <c:extLst>
            <c:ext xmlns:c16="http://schemas.microsoft.com/office/drawing/2014/chart" uri="{C3380CC4-5D6E-409C-BE32-E72D297353CC}">
              <c16:uniqueId val="{00000000-BD8E-4493-9894-11EA340C0A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49.38</c:v>
                </c:pt>
                <c:pt idx="2">
                  <c:v>48.53</c:v>
                </c:pt>
                <c:pt idx="3">
                  <c:v>46.11</c:v>
                </c:pt>
                <c:pt idx="4">
                  <c:v>45.55</c:v>
                </c:pt>
              </c:numCache>
            </c:numRef>
          </c:val>
          <c:smooth val="0"/>
          <c:extLst>
            <c:ext xmlns:c16="http://schemas.microsoft.com/office/drawing/2014/chart" uri="{C3380CC4-5D6E-409C-BE32-E72D297353CC}">
              <c16:uniqueId val="{00000001-BD8E-4493-9894-11EA340C0A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183.16</c:v>
                </c:pt>
                <c:pt idx="2">
                  <c:v>185.24</c:v>
                </c:pt>
                <c:pt idx="3">
                  <c:v>126.72</c:v>
                </c:pt>
                <c:pt idx="4">
                  <c:v>99.02</c:v>
                </c:pt>
              </c:numCache>
            </c:numRef>
          </c:val>
          <c:extLst>
            <c:ext xmlns:c16="http://schemas.microsoft.com/office/drawing/2014/chart" uri="{C3380CC4-5D6E-409C-BE32-E72D297353CC}">
              <c16:uniqueId val="{00000000-5EB1-4342-A202-E7E811AB4C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316.97000000000003</c:v>
                </c:pt>
                <c:pt idx="2">
                  <c:v>326.17</c:v>
                </c:pt>
                <c:pt idx="3">
                  <c:v>336.93</c:v>
                </c:pt>
                <c:pt idx="4">
                  <c:v>331.17</c:v>
                </c:pt>
              </c:numCache>
            </c:numRef>
          </c:val>
          <c:smooth val="0"/>
          <c:extLst>
            <c:ext xmlns:c16="http://schemas.microsoft.com/office/drawing/2014/chart" uri="{C3380CC4-5D6E-409C-BE32-E72D297353CC}">
              <c16:uniqueId val="{00000001-5EB1-4342-A202-E7E811AB4C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52" zoomScaleNormal="100" workbookViewId="0">
      <selection activeCell="BC59" sqref="BC5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石川県　能登町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54">
        <f>データ!S6</f>
        <v>15187</v>
      </c>
      <c r="AM8" s="54"/>
      <c r="AN8" s="54"/>
      <c r="AO8" s="54"/>
      <c r="AP8" s="54"/>
      <c r="AQ8" s="54"/>
      <c r="AR8" s="54"/>
      <c r="AS8" s="54"/>
      <c r="AT8" s="53">
        <f>データ!T6</f>
        <v>273.27</v>
      </c>
      <c r="AU8" s="53"/>
      <c r="AV8" s="53"/>
      <c r="AW8" s="53"/>
      <c r="AX8" s="53"/>
      <c r="AY8" s="53"/>
      <c r="AZ8" s="53"/>
      <c r="BA8" s="53"/>
      <c r="BB8" s="53">
        <f>データ!U6</f>
        <v>55.58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29.63</v>
      </c>
      <c r="J10" s="53"/>
      <c r="K10" s="53"/>
      <c r="L10" s="53"/>
      <c r="M10" s="53"/>
      <c r="N10" s="53"/>
      <c r="O10" s="53"/>
      <c r="P10" s="53">
        <f>データ!P6</f>
        <v>0.16</v>
      </c>
      <c r="Q10" s="53"/>
      <c r="R10" s="53"/>
      <c r="S10" s="53"/>
      <c r="T10" s="53"/>
      <c r="U10" s="53"/>
      <c r="V10" s="53"/>
      <c r="W10" s="53">
        <f>データ!Q6</f>
        <v>100</v>
      </c>
      <c r="X10" s="53"/>
      <c r="Y10" s="53"/>
      <c r="Z10" s="53"/>
      <c r="AA10" s="53"/>
      <c r="AB10" s="53"/>
      <c r="AC10" s="53"/>
      <c r="AD10" s="54">
        <f>データ!R6</f>
        <v>3300</v>
      </c>
      <c r="AE10" s="54"/>
      <c r="AF10" s="54"/>
      <c r="AG10" s="54"/>
      <c r="AH10" s="54"/>
      <c r="AI10" s="54"/>
      <c r="AJ10" s="54"/>
      <c r="AK10" s="2"/>
      <c r="AL10" s="54">
        <f>データ!V6</f>
        <v>24</v>
      </c>
      <c r="AM10" s="54"/>
      <c r="AN10" s="54"/>
      <c r="AO10" s="54"/>
      <c r="AP10" s="54"/>
      <c r="AQ10" s="54"/>
      <c r="AR10" s="54"/>
      <c r="AS10" s="54"/>
      <c r="AT10" s="53">
        <f>データ!W6</f>
        <v>0.01</v>
      </c>
      <c r="AU10" s="53"/>
      <c r="AV10" s="53"/>
      <c r="AW10" s="53"/>
      <c r="AX10" s="53"/>
      <c r="AY10" s="53"/>
      <c r="AZ10" s="53"/>
      <c r="BA10" s="53"/>
      <c r="BB10" s="53">
        <f>データ!X6</f>
        <v>2400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QsJT73WhKCOdrW5gVzggvYwmwOf9VLEmXiQswuBvKSIjJ5Znybu1eTyvfYRiO8+EujAbUwpLn1b05/f7xU0xPw==" saltValue="/U9+XTVoK/s2EMO4AMxM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174637</v>
      </c>
      <c r="D6" s="19">
        <f t="shared" si="3"/>
        <v>46</v>
      </c>
      <c r="E6" s="19">
        <f t="shared" si="3"/>
        <v>18</v>
      </c>
      <c r="F6" s="19">
        <f t="shared" si="3"/>
        <v>1</v>
      </c>
      <c r="G6" s="19">
        <f t="shared" si="3"/>
        <v>0</v>
      </c>
      <c r="H6" s="19" t="str">
        <f t="shared" si="3"/>
        <v>石川県　能登町</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29.63</v>
      </c>
      <c r="P6" s="20">
        <f t="shared" si="3"/>
        <v>0.16</v>
      </c>
      <c r="Q6" s="20">
        <f t="shared" si="3"/>
        <v>100</v>
      </c>
      <c r="R6" s="20">
        <f t="shared" si="3"/>
        <v>3300</v>
      </c>
      <c r="S6" s="20">
        <f t="shared" si="3"/>
        <v>15187</v>
      </c>
      <c r="T6" s="20">
        <f t="shared" si="3"/>
        <v>273.27</v>
      </c>
      <c r="U6" s="20">
        <f t="shared" si="3"/>
        <v>55.58</v>
      </c>
      <c r="V6" s="20">
        <f t="shared" si="3"/>
        <v>24</v>
      </c>
      <c r="W6" s="20">
        <f t="shared" si="3"/>
        <v>0.01</v>
      </c>
      <c r="X6" s="20">
        <f t="shared" si="3"/>
        <v>2400</v>
      </c>
      <c r="Y6" s="21" t="str">
        <f>IF(Y7="",NA(),Y7)</f>
        <v>-</v>
      </c>
      <c r="Z6" s="21">
        <f t="shared" ref="Z6:AH6" si="4">IF(Z7="",NA(),Z7)</f>
        <v>144.13</v>
      </c>
      <c r="AA6" s="21">
        <f t="shared" si="4"/>
        <v>124.57</v>
      </c>
      <c r="AB6" s="21">
        <f t="shared" si="4"/>
        <v>148.1</v>
      </c>
      <c r="AC6" s="21">
        <f t="shared" si="4"/>
        <v>230.36</v>
      </c>
      <c r="AD6" s="21" t="str">
        <f t="shared" si="4"/>
        <v>-</v>
      </c>
      <c r="AE6" s="21">
        <f t="shared" si="4"/>
        <v>96.14</v>
      </c>
      <c r="AF6" s="21">
        <f t="shared" si="4"/>
        <v>95.6</v>
      </c>
      <c r="AG6" s="21">
        <f t="shared" si="4"/>
        <v>93.57</v>
      </c>
      <c r="AH6" s="21">
        <f t="shared" si="4"/>
        <v>96.48</v>
      </c>
      <c r="AI6" s="20" t="str">
        <f>IF(AI7="","",IF(AI7="-","【-】","【"&amp;SUBSTITUTE(TEXT(AI7,"#,##0.00"),"-","△")&amp;"】"))</f>
        <v>【96.59】</v>
      </c>
      <c r="AJ6" s="21" t="str">
        <f>IF(AJ7="",NA(),AJ7)</f>
        <v>-</v>
      </c>
      <c r="AK6" s="20">
        <f t="shared" ref="AK6:AS6" si="5">IF(AK7="",NA(),AK7)</f>
        <v>0</v>
      </c>
      <c r="AL6" s="20">
        <f t="shared" si="5"/>
        <v>0</v>
      </c>
      <c r="AM6" s="20">
        <f t="shared" si="5"/>
        <v>0</v>
      </c>
      <c r="AN6" s="20">
        <f t="shared" si="5"/>
        <v>0</v>
      </c>
      <c r="AO6" s="21" t="str">
        <f t="shared" si="5"/>
        <v>-</v>
      </c>
      <c r="AP6" s="21">
        <f t="shared" si="5"/>
        <v>237</v>
      </c>
      <c r="AQ6" s="21">
        <f t="shared" si="5"/>
        <v>257.23</v>
      </c>
      <c r="AR6" s="21">
        <f t="shared" si="5"/>
        <v>293.54000000000002</v>
      </c>
      <c r="AS6" s="21">
        <f t="shared" si="5"/>
        <v>224.6</v>
      </c>
      <c r="AT6" s="20" t="str">
        <f>IF(AT7="","",IF(AT7="-","【-】","【"&amp;SUBSTITUTE(TEXT(AT7,"#,##0.00"),"-","△")&amp;"】"))</f>
        <v>【208.93】</v>
      </c>
      <c r="AU6" s="21" t="str">
        <f>IF(AU7="",NA(),AU7)</f>
        <v>-</v>
      </c>
      <c r="AV6" s="21">
        <f t="shared" ref="AV6:BD6" si="6">IF(AV7="",NA(),AV7)</f>
        <v>57.98</v>
      </c>
      <c r="AW6" s="21">
        <f t="shared" si="6"/>
        <v>75.08</v>
      </c>
      <c r="AX6" s="21">
        <f t="shared" si="6"/>
        <v>126.2</v>
      </c>
      <c r="AY6" s="21">
        <f t="shared" si="6"/>
        <v>178.48</v>
      </c>
      <c r="AZ6" s="21" t="str">
        <f t="shared" si="6"/>
        <v>-</v>
      </c>
      <c r="BA6" s="21">
        <f t="shared" si="6"/>
        <v>135.35</v>
      </c>
      <c r="BB6" s="21">
        <f t="shared" si="6"/>
        <v>150.91999999999999</v>
      </c>
      <c r="BC6" s="21">
        <f t="shared" si="6"/>
        <v>151.72</v>
      </c>
      <c r="BD6" s="21">
        <f t="shared" si="6"/>
        <v>132.16</v>
      </c>
      <c r="BE6" s="20" t="str">
        <f>IF(BE7="","",IF(BE7="-","【-】","【"&amp;SUBSTITUTE(TEXT(BE7,"#,##0.00"),"-","△")&amp;"】"))</f>
        <v>【136.43】</v>
      </c>
      <c r="BF6" s="21" t="str">
        <f>IF(BF7="",NA(),BF7)</f>
        <v>-</v>
      </c>
      <c r="BG6" s="21">
        <f t="shared" ref="BG6:BO6" si="7">IF(BG7="",NA(),BG7)</f>
        <v>1.9</v>
      </c>
      <c r="BH6" s="21">
        <f t="shared" si="7"/>
        <v>161</v>
      </c>
      <c r="BI6" s="21">
        <f t="shared" si="7"/>
        <v>206.05</v>
      </c>
      <c r="BJ6" s="21">
        <f t="shared" si="7"/>
        <v>332.61</v>
      </c>
      <c r="BK6" s="21" t="str">
        <f t="shared" si="7"/>
        <v>-</v>
      </c>
      <c r="BL6" s="21">
        <f t="shared" si="7"/>
        <v>782.91</v>
      </c>
      <c r="BM6" s="21">
        <f t="shared" si="7"/>
        <v>783.21</v>
      </c>
      <c r="BN6" s="21">
        <f t="shared" si="7"/>
        <v>902.04</v>
      </c>
      <c r="BO6" s="21">
        <f t="shared" si="7"/>
        <v>992.16</v>
      </c>
      <c r="BP6" s="20" t="str">
        <f>IF(BP7="","",IF(BP7="-","【-】","【"&amp;SUBSTITUTE(TEXT(BP7,"#,##0.00"),"-","△")&amp;"】"))</f>
        <v>【967.97】</v>
      </c>
      <c r="BQ6" s="21" t="str">
        <f>IF(BQ7="",NA(),BQ7)</f>
        <v>-</v>
      </c>
      <c r="BR6" s="21">
        <f t="shared" ref="BR6:BZ6" si="8">IF(BR7="",NA(),BR7)</f>
        <v>100</v>
      </c>
      <c r="BS6" s="21">
        <f t="shared" si="8"/>
        <v>100</v>
      </c>
      <c r="BT6" s="21">
        <f t="shared" si="8"/>
        <v>157.96</v>
      </c>
      <c r="BU6" s="21">
        <f t="shared" si="8"/>
        <v>151.65</v>
      </c>
      <c r="BV6" s="21" t="str">
        <f t="shared" si="8"/>
        <v>-</v>
      </c>
      <c r="BW6" s="21">
        <f t="shared" si="8"/>
        <v>49.38</v>
      </c>
      <c r="BX6" s="21">
        <f t="shared" si="8"/>
        <v>48.53</v>
      </c>
      <c r="BY6" s="21">
        <f t="shared" si="8"/>
        <v>46.11</v>
      </c>
      <c r="BZ6" s="21">
        <f t="shared" si="8"/>
        <v>45.55</v>
      </c>
      <c r="CA6" s="20" t="str">
        <f>IF(CA7="","",IF(CA7="-","【-】","【"&amp;SUBSTITUTE(TEXT(CA7,"#,##0.00"),"-","△")&amp;"】"))</f>
        <v>【46.20】</v>
      </c>
      <c r="CB6" s="21" t="str">
        <f>IF(CB7="",NA(),CB7)</f>
        <v>-</v>
      </c>
      <c r="CC6" s="21">
        <f t="shared" ref="CC6:CK6" si="9">IF(CC7="",NA(),CC7)</f>
        <v>183.16</v>
      </c>
      <c r="CD6" s="21">
        <f t="shared" si="9"/>
        <v>185.24</v>
      </c>
      <c r="CE6" s="21">
        <f t="shared" si="9"/>
        <v>126.72</v>
      </c>
      <c r="CF6" s="21">
        <f t="shared" si="9"/>
        <v>99.02</v>
      </c>
      <c r="CG6" s="21" t="str">
        <f t="shared" si="9"/>
        <v>-</v>
      </c>
      <c r="CH6" s="21">
        <f t="shared" si="9"/>
        <v>316.97000000000003</v>
      </c>
      <c r="CI6" s="21">
        <f t="shared" si="9"/>
        <v>326.17</v>
      </c>
      <c r="CJ6" s="21">
        <f t="shared" si="9"/>
        <v>336.93</v>
      </c>
      <c r="CK6" s="21">
        <f t="shared" si="9"/>
        <v>331.17</v>
      </c>
      <c r="CL6" s="20" t="str">
        <f>IF(CL7="","",IF(CL7="-","【-】","【"&amp;SUBSTITUTE(TEXT(CL7,"#,##0.00"),"-","△")&amp;"】"))</f>
        <v>【332.82】</v>
      </c>
      <c r="CM6" s="21" t="str">
        <f>IF(CM7="",NA(),CM7)</f>
        <v>-</v>
      </c>
      <c r="CN6" s="21">
        <f t="shared" ref="CN6:CV6" si="10">IF(CN7="",NA(),CN7)</f>
        <v>21.05</v>
      </c>
      <c r="CO6" s="21">
        <f t="shared" si="10"/>
        <v>21.05</v>
      </c>
      <c r="CP6" s="21">
        <f t="shared" si="10"/>
        <v>15.79</v>
      </c>
      <c r="CQ6" s="21">
        <f t="shared" si="10"/>
        <v>15.79</v>
      </c>
      <c r="CR6" s="21" t="str">
        <f t="shared" si="10"/>
        <v>-</v>
      </c>
      <c r="CS6" s="21">
        <f t="shared" si="10"/>
        <v>46.36</v>
      </c>
      <c r="CT6" s="21">
        <f t="shared" si="10"/>
        <v>46.45</v>
      </c>
      <c r="CU6" s="21">
        <f t="shared" si="10"/>
        <v>45.36</v>
      </c>
      <c r="CV6" s="21">
        <f t="shared" si="10"/>
        <v>45.93</v>
      </c>
      <c r="CW6" s="20" t="str">
        <f>IF(CW7="","",IF(CW7="-","【-】","【"&amp;SUBSTITUTE(TEXT(CW7,"#,##0.00"),"-","△")&amp;"】"))</f>
        <v>【46.29】</v>
      </c>
      <c r="CX6" s="21" t="str">
        <f>IF(CX7="",NA(),CX7)</f>
        <v>-</v>
      </c>
      <c r="CY6" s="21">
        <f t="shared" ref="CY6:DG6" si="11">IF(CY7="",NA(),CY7)</f>
        <v>81.25</v>
      </c>
      <c r="CZ6" s="21">
        <f t="shared" si="11"/>
        <v>100</v>
      </c>
      <c r="DA6" s="21">
        <f t="shared" si="11"/>
        <v>100</v>
      </c>
      <c r="DB6" s="21">
        <f t="shared" si="11"/>
        <v>100</v>
      </c>
      <c r="DC6" s="21" t="str">
        <f t="shared" si="11"/>
        <v>-</v>
      </c>
      <c r="DD6" s="21">
        <f t="shared" si="11"/>
        <v>83.08</v>
      </c>
      <c r="DE6" s="21">
        <f t="shared" si="11"/>
        <v>82.61</v>
      </c>
      <c r="DF6" s="21">
        <f t="shared" si="11"/>
        <v>82.21</v>
      </c>
      <c r="DG6" s="21">
        <f t="shared" si="11"/>
        <v>82.98</v>
      </c>
      <c r="DH6" s="20" t="str">
        <f>IF(DH7="","",IF(DH7="-","【-】","【"&amp;SUBSTITUTE(TEXT(DH7,"#,##0.00"),"-","△")&amp;"】"))</f>
        <v>【82.56】</v>
      </c>
      <c r="DI6" s="21" t="str">
        <f>IF(DI7="",NA(),DI7)</f>
        <v>-</v>
      </c>
      <c r="DJ6" s="21">
        <f t="shared" ref="DJ6:DR6" si="12">IF(DJ7="",NA(),DJ7)</f>
        <v>11.42</v>
      </c>
      <c r="DK6" s="21">
        <f t="shared" si="12"/>
        <v>22.81</v>
      </c>
      <c r="DL6" s="21">
        <f t="shared" si="12"/>
        <v>28.68</v>
      </c>
      <c r="DM6" s="21">
        <f t="shared" si="12"/>
        <v>31.19</v>
      </c>
      <c r="DN6" s="21" t="str">
        <f t="shared" si="12"/>
        <v>-</v>
      </c>
      <c r="DO6" s="21">
        <f t="shared" si="12"/>
        <v>33.75</v>
      </c>
      <c r="DP6" s="21">
        <f t="shared" si="12"/>
        <v>36.21</v>
      </c>
      <c r="DQ6" s="21">
        <f t="shared" si="12"/>
        <v>39.69</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174637</v>
      </c>
      <c r="D7" s="23">
        <v>46</v>
      </c>
      <c r="E7" s="23">
        <v>18</v>
      </c>
      <c r="F7" s="23">
        <v>1</v>
      </c>
      <c r="G7" s="23">
        <v>0</v>
      </c>
      <c r="H7" s="23" t="s">
        <v>96</v>
      </c>
      <c r="I7" s="23" t="s">
        <v>97</v>
      </c>
      <c r="J7" s="23" t="s">
        <v>98</v>
      </c>
      <c r="K7" s="23" t="s">
        <v>99</v>
      </c>
      <c r="L7" s="23" t="s">
        <v>100</v>
      </c>
      <c r="M7" s="23" t="s">
        <v>101</v>
      </c>
      <c r="N7" s="24" t="s">
        <v>102</v>
      </c>
      <c r="O7" s="24">
        <v>29.63</v>
      </c>
      <c r="P7" s="24">
        <v>0.16</v>
      </c>
      <c r="Q7" s="24">
        <v>100</v>
      </c>
      <c r="R7" s="24">
        <v>3300</v>
      </c>
      <c r="S7" s="24">
        <v>15187</v>
      </c>
      <c r="T7" s="24">
        <v>273.27</v>
      </c>
      <c r="U7" s="24">
        <v>55.58</v>
      </c>
      <c r="V7" s="24">
        <v>24</v>
      </c>
      <c r="W7" s="24">
        <v>0.01</v>
      </c>
      <c r="X7" s="24">
        <v>2400</v>
      </c>
      <c r="Y7" s="24" t="s">
        <v>102</v>
      </c>
      <c r="Z7" s="24">
        <v>144.13</v>
      </c>
      <c r="AA7" s="24">
        <v>124.57</v>
      </c>
      <c r="AB7" s="24">
        <v>148.1</v>
      </c>
      <c r="AC7" s="24">
        <v>230.36</v>
      </c>
      <c r="AD7" s="24" t="s">
        <v>102</v>
      </c>
      <c r="AE7" s="24">
        <v>96.14</v>
      </c>
      <c r="AF7" s="24">
        <v>95.6</v>
      </c>
      <c r="AG7" s="24">
        <v>93.57</v>
      </c>
      <c r="AH7" s="24">
        <v>96.48</v>
      </c>
      <c r="AI7" s="24">
        <v>96.59</v>
      </c>
      <c r="AJ7" s="24" t="s">
        <v>102</v>
      </c>
      <c r="AK7" s="24">
        <v>0</v>
      </c>
      <c r="AL7" s="24">
        <v>0</v>
      </c>
      <c r="AM7" s="24">
        <v>0</v>
      </c>
      <c r="AN7" s="24">
        <v>0</v>
      </c>
      <c r="AO7" s="24" t="s">
        <v>102</v>
      </c>
      <c r="AP7" s="24">
        <v>237</v>
      </c>
      <c r="AQ7" s="24">
        <v>257.23</v>
      </c>
      <c r="AR7" s="24">
        <v>293.54000000000002</v>
      </c>
      <c r="AS7" s="24">
        <v>224.6</v>
      </c>
      <c r="AT7" s="24">
        <v>208.93</v>
      </c>
      <c r="AU7" s="24" t="s">
        <v>102</v>
      </c>
      <c r="AV7" s="24">
        <v>57.98</v>
      </c>
      <c r="AW7" s="24">
        <v>75.08</v>
      </c>
      <c r="AX7" s="24">
        <v>126.2</v>
      </c>
      <c r="AY7" s="24">
        <v>178.48</v>
      </c>
      <c r="AZ7" s="24" t="s">
        <v>102</v>
      </c>
      <c r="BA7" s="24">
        <v>135.35</v>
      </c>
      <c r="BB7" s="24">
        <v>150.91999999999999</v>
      </c>
      <c r="BC7" s="24">
        <v>151.72</v>
      </c>
      <c r="BD7" s="24">
        <v>132.16</v>
      </c>
      <c r="BE7" s="24">
        <v>136.43</v>
      </c>
      <c r="BF7" s="24" t="s">
        <v>102</v>
      </c>
      <c r="BG7" s="24">
        <v>1.9</v>
      </c>
      <c r="BH7" s="24">
        <v>161</v>
      </c>
      <c r="BI7" s="24">
        <v>206.05</v>
      </c>
      <c r="BJ7" s="24">
        <v>332.61</v>
      </c>
      <c r="BK7" s="24" t="s">
        <v>102</v>
      </c>
      <c r="BL7" s="24">
        <v>782.91</v>
      </c>
      <c r="BM7" s="24">
        <v>783.21</v>
      </c>
      <c r="BN7" s="24">
        <v>902.04</v>
      </c>
      <c r="BO7" s="24">
        <v>992.16</v>
      </c>
      <c r="BP7" s="24">
        <v>967.97</v>
      </c>
      <c r="BQ7" s="24" t="s">
        <v>102</v>
      </c>
      <c r="BR7" s="24">
        <v>100</v>
      </c>
      <c r="BS7" s="24">
        <v>100</v>
      </c>
      <c r="BT7" s="24">
        <v>157.96</v>
      </c>
      <c r="BU7" s="24">
        <v>151.65</v>
      </c>
      <c r="BV7" s="24" t="s">
        <v>102</v>
      </c>
      <c r="BW7" s="24">
        <v>49.38</v>
      </c>
      <c r="BX7" s="24">
        <v>48.53</v>
      </c>
      <c r="BY7" s="24">
        <v>46.11</v>
      </c>
      <c r="BZ7" s="24">
        <v>45.55</v>
      </c>
      <c r="CA7" s="24">
        <v>46.2</v>
      </c>
      <c r="CB7" s="24" t="s">
        <v>102</v>
      </c>
      <c r="CC7" s="24">
        <v>183.16</v>
      </c>
      <c r="CD7" s="24">
        <v>185.24</v>
      </c>
      <c r="CE7" s="24">
        <v>126.72</v>
      </c>
      <c r="CF7" s="24">
        <v>99.02</v>
      </c>
      <c r="CG7" s="24" t="s">
        <v>102</v>
      </c>
      <c r="CH7" s="24">
        <v>316.97000000000003</v>
      </c>
      <c r="CI7" s="24">
        <v>326.17</v>
      </c>
      <c r="CJ7" s="24">
        <v>336.93</v>
      </c>
      <c r="CK7" s="24">
        <v>331.17</v>
      </c>
      <c r="CL7" s="24">
        <v>332.82</v>
      </c>
      <c r="CM7" s="24" t="s">
        <v>102</v>
      </c>
      <c r="CN7" s="24">
        <v>21.05</v>
      </c>
      <c r="CO7" s="24">
        <v>21.05</v>
      </c>
      <c r="CP7" s="24">
        <v>15.79</v>
      </c>
      <c r="CQ7" s="24">
        <v>15.79</v>
      </c>
      <c r="CR7" s="24" t="s">
        <v>102</v>
      </c>
      <c r="CS7" s="24">
        <v>46.36</v>
      </c>
      <c r="CT7" s="24">
        <v>46.45</v>
      </c>
      <c r="CU7" s="24">
        <v>45.36</v>
      </c>
      <c r="CV7" s="24">
        <v>45.93</v>
      </c>
      <c r="CW7" s="24">
        <v>46.29</v>
      </c>
      <c r="CX7" s="24" t="s">
        <v>102</v>
      </c>
      <c r="CY7" s="24">
        <v>81.25</v>
      </c>
      <c r="CZ7" s="24">
        <v>100</v>
      </c>
      <c r="DA7" s="24">
        <v>100</v>
      </c>
      <c r="DB7" s="24">
        <v>100</v>
      </c>
      <c r="DC7" s="24" t="s">
        <v>102</v>
      </c>
      <c r="DD7" s="24">
        <v>83.08</v>
      </c>
      <c r="DE7" s="24">
        <v>82.61</v>
      </c>
      <c r="DF7" s="24">
        <v>82.21</v>
      </c>
      <c r="DG7" s="24">
        <v>82.98</v>
      </c>
      <c r="DH7" s="24">
        <v>82.56</v>
      </c>
      <c r="DI7" s="24" t="s">
        <v>102</v>
      </c>
      <c r="DJ7" s="24">
        <v>11.42</v>
      </c>
      <c r="DK7" s="24">
        <v>22.81</v>
      </c>
      <c r="DL7" s="24">
        <v>28.68</v>
      </c>
      <c r="DM7" s="24">
        <v>31.19</v>
      </c>
      <c r="DN7" s="24" t="s">
        <v>102</v>
      </c>
      <c r="DO7" s="24">
        <v>33.75</v>
      </c>
      <c r="DP7" s="24">
        <v>36.21</v>
      </c>
      <c r="DQ7" s="24">
        <v>39.69</v>
      </c>
      <c r="DR7" s="24">
        <v>39.700000000000003</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宮谷内 貴紀</cp:lastModifiedBy>
  <cp:lastPrinted>2025-01-28T07:47:29Z</cp:lastPrinted>
  <dcterms:created xsi:type="dcterms:W3CDTF">2025-01-24T07:26:06Z</dcterms:created>
  <dcterms:modified xsi:type="dcterms:W3CDTF">2025-01-28T07:54:13Z</dcterms:modified>
  <cp:category/>
</cp:coreProperties>
</file>