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1.198\share\共有\36【経営比較分析表】\R5経営比較\下水\【経営比較分析表】2023_174637_46_1718\"/>
    </mc:Choice>
  </mc:AlternateContent>
  <workbookProtection workbookAlgorithmName="SHA-512" workbookHashValue="/TMGboo5HA2rw9PsWL+EWip/HsXxZY2LzuStInhoFpfEsXbaaQlg8rar/vXR/VoA/+b/Dz+J2v+e87r+lLWKIA==" workbookSaltValue="xBuOKeoIUX2aE+NSj8xsnQ==" workbookSpinCount="100000" lockStructure="1"/>
  <bookViews>
    <workbookView xWindow="0" yWindow="0" windowWidth="23040" windowHeight="847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<sst xmlns="http://schemas.openxmlformats.org/spreadsheetml/2006/main" count="271" uniqueCount="117">
  <si>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</si>
  <si>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</si>
  <si>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</si>
  <si>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</si>
  <si>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</si>
  <si>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</si>
  <si>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</si>
  <si>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</si>
  <si>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</si>
  <si>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</si>
  <si>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</si>
  <si>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</si>
  <si>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</si>
  <si>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</si>
  <si>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</si>
  <si>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</si>
  <si>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</si>
  <si>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</si>
  <si>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</si>
  <si>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</si>
  <si>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</si>
  <si>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</si>
  <si>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</si>
  <si>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</si>
  <si>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</si>
  <si>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</si>
  <si>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</si>
  <si>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</si>
  <si>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</si>
  <si>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</si>
  <si>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</si>
  <si>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</si>
  <si>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</si>
  <si>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</si>
  <si>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</si>
  <si>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</si>
  <si>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</si>
  <si>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</si>
  <si>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</si>
  <si>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</si>
  <si>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</si>
  <si>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</si>
  <si>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</si>
  <si>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</si>
  <si>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</si>
  <si>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</si>
  <si>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</si>
  <si>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</si>
  <si>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</si>
  <si>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</si>
  <si>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</si>
  <si>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</si>
  <si>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</si>
  <si>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</si>
  <si>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</si>
  <si>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</si>
  <si>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</si>
  <si>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</si>
  <si>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</si>
  <si>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</si>
  <si>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</si>
  <si>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</si>
  <si>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</si>
  <si>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</si>
  <si>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</si>
  <si>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</si>
  <si>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</si>
  <si>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</si>
  <si>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</si>
  <si>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</si>
  <si>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</si>
  <si>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</si>
  <si>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</si>
  <si>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</si>
  <si>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</si>
  <si>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</si>
  <si>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</si>
  <si>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</si>
  <si>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</si>
  <si>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</si>
  <si>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</si>
  <si>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</si>
  <si>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</si>
  <si>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</si>
  <si>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</si>
  <si>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</si>
  <si>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</si>
  <si>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</si>
  <si>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</si>
  <si>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</si>
  <si>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</si>
  <si>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</si>
  <si>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</si>
  <si>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</si>
  <si>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</si>
  <si>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</si>
  <si>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能登町</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</si>
  <si>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</si>
  <si>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</si>
  <si>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</si>
  <si>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</si>
  <si>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</si>
  <si>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</si>
  <si>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</si>
  <si>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</si>
  <si>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</si>
  <si>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</si>
  <si>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</si>
  <si>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</si>
  <si>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</si>
  <si>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</si>
  <si>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</si>
  <si>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</si>
  <si>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</si>
  <si>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有形固定資産の老朽化の状況については、特定地域生活排水処理事業の整備開始年度が平成14年7月であり合併処理浄化槽本体の標準耐用年数30年を経過した浄化槽がないことが要因で更新実績はないが周辺機器設備等については故障の都度修繕している。今後は浄化槽本体の更新等の財源の確保や経営に与える影響等を踏まえた分析を行った上で、計画的かつ適正な維持管理を図る必要がある。</t>
    <phoneticPr fontId="4"/>
  </si>
  <si>
    <t>資本費以外の維持管理費については使用料収入だけでは賄うことができず、基準外の繰入を行っており厳しい経営状況にある。経営改善のためには、汚水処理原価の低減を図り経費回収率の向上を目指すとともに、将来世代の地方債償還金の負担の増大を考慮に入れながら、計画的に施設整備を行っていく必要がある。</t>
    <phoneticPr fontId="4"/>
  </si>
  <si>
    <t>令和2年度より公営企業会計に移行したことで、当年度分析表はR02以降の表記となっている。
①経常収支比率：当該指標は104.97％であり、100％を上回っている。
②累積欠損金比率：類似団体と比較しても低い数値となっている。
③流動比率：100％以上が望ましいとなっているが、82.5％であり、類似団体と比較しても低い状況である。流動負債の大半を占める企業債の償還金が要因となっている。
④企業債残高対事業規模比率：類似団体と比較すると高くなっている。
⑤経費回収率：能登半島地震による使用料の減免があった為、前年度より52.86％と低くなり、類似団体より低くなっている。100％には届いていないことから維持管理の抑制に努める。
⑥汚水処理原価：類似団体と比較して低い状況となっていることから、今後も維持管理費の抑制に努める。
⑦施設利用率：類似団体との比較においては低い状況となっている。節水器具の普及や過疎化による人口減少等によると考えられる。
⑧水洗化率：100％となっており望ましい状況といえる。</t>
    <rPh sb="74" eb="75">
      <t>ウワ</t>
    </rPh>
    <rPh sb="234" eb="238">
      <t>ノトハントウ</t>
    </rPh>
    <rPh sb="238" eb="240">
      <t>ジシン</t>
    </rPh>
    <rPh sb="243" eb="246">
      <t>シヨウリョウ</t>
    </rPh>
    <rPh sb="247" eb="249">
      <t>ゲンメン</t>
    </rPh>
    <rPh sb="253" eb="254">
      <t>タメ</t>
    </rPh>
    <rPh sb="255" eb="258">
      <t>ゼンネンド</t>
    </rPh>
    <rPh sb="267" eb="268">
      <t>ヒク</t>
    </rPh>
    <rPh sb="272" eb="274">
      <t>ルイジ</t>
    </rPh>
    <rPh sb="274" eb="276">
      <t>ダンタイ</t>
    </rPh>
    <rPh sb="278" eb="279">
      <t>ヒク</t>
    </rPh>
    <rPh sb="395" eb="399">
      <t>セッスイキグ</t>
    </rPh>
    <rPh sb="400" eb="402">
      <t>フキュウ</t>
    </rPh>
    <rPh sb="403" eb="406">
      <t>カソカ</t>
    </rPh>
    <rPh sb="409" eb="411">
      <t>ジンコウ</t>
    </rPh>
    <rPh sb="411" eb="413">
      <t>ゲンショウ</t>
    </rPh>
    <rPh sb="413" eb="414">
      <t>トウ</t>
    </rPh>
    <rPh sb="418" eb="419">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</si>
</sst>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196-406F-B323-F1FD8A20A3A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196-406F-B323-F1FD8A20A3A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91.98</c:v>
                </c:pt>
                <c:pt idx="2">
                  <c:v>99.71</c:v>
                </c:pt>
                <c:pt idx="3">
                  <c:v>97.84</c:v>
                </c:pt>
                <c:pt idx="4">
                  <c:v>104.97</c:v>
                </c:pt>
              </c:numCache>
            </c:numRef>
          </c:val>
          <c:extLst>
            <c:ext xmlns:c16="http://schemas.microsoft.com/office/drawing/2014/chart" uri="{C3380CC4-5D6E-409C-BE32-E72D297353CC}">
              <c16:uniqueId val="{00000000-92FB-4603-AA76-D1CB9E65E98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99.03</c:v>
                </c:pt>
                <c:pt idx="2">
                  <c:v>100.41</c:v>
                </c:pt>
                <c:pt idx="3">
                  <c:v>100.17</c:v>
                </c:pt>
                <c:pt idx="4">
                  <c:v>96.95</c:v>
                </c:pt>
              </c:numCache>
            </c:numRef>
          </c:val>
          <c:smooth val="0"/>
          <c:extLst>
            <c:ext xmlns:c16="http://schemas.microsoft.com/office/drawing/2014/chart" uri="{C3380CC4-5D6E-409C-BE32-E72D297353CC}">
              <c16:uniqueId val="{00000001-92FB-4603-AA76-D1CB9E65E98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6.63</c:v>
                </c:pt>
                <c:pt idx="2">
                  <c:v>12.86</c:v>
                </c:pt>
                <c:pt idx="3">
                  <c:v>18.55</c:v>
                </c:pt>
                <c:pt idx="4">
                  <c:v>24.17</c:v>
                </c:pt>
              </c:numCache>
            </c:numRef>
          </c:val>
          <c:extLst>
            <c:ext xmlns:c16="http://schemas.microsoft.com/office/drawing/2014/chart" uri="{C3380CC4-5D6E-409C-BE32-E72D297353CC}">
              <c16:uniqueId val="{00000000-D6B2-47BA-A1AB-44930BE985C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15.74</c:v>
                </c:pt>
                <c:pt idx="2">
                  <c:v>21.02</c:v>
                </c:pt>
                <c:pt idx="3">
                  <c:v>24.31</c:v>
                </c:pt>
                <c:pt idx="4">
                  <c:v>26.92</c:v>
                </c:pt>
              </c:numCache>
            </c:numRef>
          </c:val>
          <c:smooth val="0"/>
          <c:extLst>
            <c:ext xmlns:c16="http://schemas.microsoft.com/office/drawing/2014/chart" uri="{C3380CC4-5D6E-409C-BE32-E72D297353CC}">
              <c16:uniqueId val="{00000001-D6B2-47BA-A1AB-44930BE985C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B60-493D-84AA-069D16DF66B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B60-493D-84AA-069D16DF66B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34.03</c:v>
                </c:pt>
                <c:pt idx="2">
                  <c:v>34.17</c:v>
                </c:pt>
                <c:pt idx="3">
                  <c:v>43.21</c:v>
                </c:pt>
                <c:pt idx="4">
                  <c:v>28.58</c:v>
                </c:pt>
              </c:numCache>
            </c:numRef>
          </c:val>
          <c:extLst>
            <c:ext xmlns:c16="http://schemas.microsoft.com/office/drawing/2014/chart" uri="{C3380CC4-5D6E-409C-BE32-E72D297353CC}">
              <c16:uniqueId val="{00000000-F0FB-49E0-9787-3C5733E4234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74.239999999999995</c:v>
                </c:pt>
                <c:pt idx="2">
                  <c:v>83.92</c:v>
                </c:pt>
                <c:pt idx="3">
                  <c:v>89.31</c:v>
                </c:pt>
                <c:pt idx="4">
                  <c:v>91.33</c:v>
                </c:pt>
              </c:numCache>
            </c:numRef>
          </c:val>
          <c:smooth val="0"/>
          <c:extLst>
            <c:ext xmlns:c16="http://schemas.microsoft.com/office/drawing/2014/chart" uri="{C3380CC4-5D6E-409C-BE32-E72D297353CC}">
              <c16:uniqueId val="{00000001-F0FB-49E0-9787-3C5733E4234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30.98</c:v>
                </c:pt>
                <c:pt idx="2">
                  <c:v>31.42</c:v>
                </c:pt>
                <c:pt idx="3">
                  <c:v>55.8</c:v>
                </c:pt>
                <c:pt idx="4">
                  <c:v>82.5</c:v>
                </c:pt>
              </c:numCache>
            </c:numRef>
          </c:val>
          <c:extLst>
            <c:ext xmlns:c16="http://schemas.microsoft.com/office/drawing/2014/chart" uri="{C3380CC4-5D6E-409C-BE32-E72D297353CC}">
              <c16:uniqueId val="{00000000-E3C5-40F7-BA5E-0AD61BF2538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100.47</c:v>
                </c:pt>
                <c:pt idx="2">
                  <c:v>122.71</c:v>
                </c:pt>
                <c:pt idx="3">
                  <c:v>138.19999999999999</c:v>
                </c:pt>
                <c:pt idx="4">
                  <c:v>126.97</c:v>
                </c:pt>
              </c:numCache>
            </c:numRef>
          </c:val>
          <c:smooth val="0"/>
          <c:extLst>
            <c:ext xmlns:c16="http://schemas.microsoft.com/office/drawing/2014/chart" uri="{C3380CC4-5D6E-409C-BE32-E72D297353CC}">
              <c16:uniqueId val="{00000001-E3C5-40F7-BA5E-0AD61BF2538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422.77</c:v>
                </c:pt>
                <c:pt idx="2">
                  <c:v>264.22000000000003</c:v>
                </c:pt>
                <c:pt idx="3">
                  <c:v>389.38</c:v>
                </c:pt>
                <c:pt idx="4">
                  <c:v>459.93</c:v>
                </c:pt>
              </c:numCache>
            </c:numRef>
          </c:val>
          <c:extLst>
            <c:ext xmlns:c16="http://schemas.microsoft.com/office/drawing/2014/chart" uri="{C3380CC4-5D6E-409C-BE32-E72D297353CC}">
              <c16:uniqueId val="{00000000-FCA7-4B97-BF86-78372721A56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FCA7-4B97-BF86-78372721A56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54.34</c:v>
                </c:pt>
                <c:pt idx="2">
                  <c:v>58.58</c:v>
                </c:pt>
                <c:pt idx="3">
                  <c:v>56.99</c:v>
                </c:pt>
                <c:pt idx="4">
                  <c:v>52.86</c:v>
                </c:pt>
              </c:numCache>
            </c:numRef>
          </c:val>
          <c:extLst>
            <c:ext xmlns:c16="http://schemas.microsoft.com/office/drawing/2014/chart" uri="{C3380CC4-5D6E-409C-BE32-E72D297353CC}">
              <c16:uniqueId val="{00000000-CCD5-4ED0-B655-36015FB3E61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60.59</c:v>
                </c:pt>
                <c:pt idx="2">
                  <c:v>60</c:v>
                </c:pt>
                <c:pt idx="3">
                  <c:v>59.01</c:v>
                </c:pt>
                <c:pt idx="4">
                  <c:v>56.06</c:v>
                </c:pt>
              </c:numCache>
            </c:numRef>
          </c:val>
          <c:smooth val="0"/>
          <c:extLst>
            <c:ext xmlns:c16="http://schemas.microsoft.com/office/drawing/2014/chart" uri="{C3380CC4-5D6E-409C-BE32-E72D297353CC}">
              <c16:uniqueId val="{00000001-CCD5-4ED0-B655-36015FB3E61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185.47</c:v>
                </c:pt>
                <c:pt idx="2">
                  <c:v>175.02</c:v>
                </c:pt>
                <c:pt idx="3">
                  <c:v>177.24</c:v>
                </c:pt>
                <c:pt idx="4">
                  <c:v>188.44</c:v>
                </c:pt>
              </c:numCache>
            </c:numRef>
          </c:val>
          <c:extLst>
            <c:ext xmlns:c16="http://schemas.microsoft.com/office/drawing/2014/chart" uri="{C3380CC4-5D6E-409C-BE32-E72D297353CC}">
              <c16:uniqueId val="{00000000-273D-46D5-987C-E044C175D8D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280.23</c:v>
                </c:pt>
                <c:pt idx="2">
                  <c:v>282.70999999999998</c:v>
                </c:pt>
                <c:pt idx="3">
                  <c:v>291.82</c:v>
                </c:pt>
                <c:pt idx="4">
                  <c:v>304.36</c:v>
                </c:pt>
              </c:numCache>
            </c:numRef>
          </c:val>
          <c:smooth val="0"/>
          <c:extLst>
            <c:ext xmlns:c16="http://schemas.microsoft.com/office/drawing/2014/chart" uri="{C3380CC4-5D6E-409C-BE32-E72D297353CC}">
              <c16:uniqueId val="{00000001-273D-46D5-987C-E044C175D8D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39.9</c:v>
                </c:pt>
                <c:pt idx="2">
                  <c:v>38.520000000000003</c:v>
                </c:pt>
                <c:pt idx="3">
                  <c:v>38.99</c:v>
                </c:pt>
                <c:pt idx="4">
                  <c:v>29.91</c:v>
                </c:pt>
              </c:numCache>
            </c:numRef>
          </c:val>
          <c:extLst>
            <c:ext xmlns:c16="http://schemas.microsoft.com/office/drawing/2014/chart" uri="{C3380CC4-5D6E-409C-BE32-E72D297353CC}">
              <c16:uniqueId val="{00000000-BF4E-409E-99AD-4654287A875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58.19</c:v>
                </c:pt>
                <c:pt idx="2">
                  <c:v>56.52</c:v>
                </c:pt>
                <c:pt idx="3">
                  <c:v>88.45</c:v>
                </c:pt>
                <c:pt idx="4">
                  <c:v>54.08</c:v>
                </c:pt>
              </c:numCache>
            </c:numRef>
          </c:val>
          <c:smooth val="0"/>
          <c:extLst>
            <c:ext xmlns:c16="http://schemas.microsoft.com/office/drawing/2014/chart" uri="{C3380CC4-5D6E-409C-BE32-E72D297353CC}">
              <c16:uniqueId val="{00000001-BF4E-409E-99AD-4654287A875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100</c:v>
                </c:pt>
                <c:pt idx="2">
                  <c:v>100</c:v>
                </c:pt>
                <c:pt idx="3">
                  <c:v>100</c:v>
                </c:pt>
                <c:pt idx="4">
                  <c:v>100</c:v>
                </c:pt>
              </c:numCache>
            </c:numRef>
          </c:val>
          <c:extLst>
            <c:ext xmlns:c16="http://schemas.microsoft.com/office/drawing/2014/chart" uri="{C3380CC4-5D6E-409C-BE32-E72D297353CC}">
              <c16:uniqueId val="{00000000-45A2-403D-8E49-E53853CD039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87.8</c:v>
                </c:pt>
                <c:pt idx="2">
                  <c:v>88.43</c:v>
                </c:pt>
                <c:pt idx="3">
                  <c:v>90.34</c:v>
                </c:pt>
                <c:pt idx="4">
                  <c:v>90.57</c:v>
                </c:pt>
              </c:numCache>
            </c:numRef>
          </c:val>
          <c:smooth val="0"/>
          <c:extLst>
            <c:ext xmlns:c16="http://schemas.microsoft.com/office/drawing/2014/chart" uri="{C3380CC4-5D6E-409C-BE32-E72D297353CC}">
              <c16:uniqueId val="{00000001-45A2-403D-8E49-E53853CD039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【111.69】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23"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石川県　能登町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特定地域生活排水処理</v>
      </c>
      <c r="Q8" s="64"/>
      <c r="R8" s="64"/>
      <c r="S8" s="64"/>
      <c r="T8" s="64"/>
      <c r="U8" s="64"/>
      <c r="V8" s="64"/>
      <c r="W8" s="64" t="str">
        <f>データ!L6</f>
        <v>K2</v>
      </c>
      <c r="X8" s="64"/>
      <c r="Y8" s="64"/>
      <c r="Z8" s="64"/>
      <c r="AA8" s="64"/>
      <c r="AB8" s="64"/>
      <c r="AC8" s="64"/>
      <c r="AD8" s="65" t="str">
        <f>データ!$M$6</f>
        <v>非設置</v>
      </c>
      <c r="AE8" s="65"/>
      <c r="AF8" s="65"/>
      <c r="AG8" s="65"/>
      <c r="AH8" s="65"/>
      <c r="AI8" s="65"/>
      <c r="AJ8" s="65"/>
      <c r="AK8" s="3"/>
      <c r="AL8" s="45">
        <f>データ!S6</f>
        <v>15187</v>
      </c>
      <c r="AM8" s="45"/>
      <c r="AN8" s="45"/>
      <c r="AO8" s="45"/>
      <c r="AP8" s="45"/>
      <c r="AQ8" s="45"/>
      <c r="AR8" s="45"/>
      <c r="AS8" s="45"/>
      <c r="AT8" s="44">
        <f>データ!T6</f>
        <v>273.27</v>
      </c>
      <c r="AU8" s="44"/>
      <c r="AV8" s="44"/>
      <c r="AW8" s="44"/>
      <c r="AX8" s="44"/>
      <c r="AY8" s="44"/>
      <c r="AZ8" s="44"/>
      <c r="BA8" s="44"/>
      <c r="BB8" s="44">
        <f>データ!U6</f>
        <v>55.58</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30.99</v>
      </c>
      <c r="J10" s="44"/>
      <c r="K10" s="44"/>
      <c r="L10" s="44"/>
      <c r="M10" s="44"/>
      <c r="N10" s="44"/>
      <c r="O10" s="44"/>
      <c r="P10" s="44">
        <f>データ!P6</f>
        <v>7.15</v>
      </c>
      <c r="Q10" s="44"/>
      <c r="R10" s="44"/>
      <c r="S10" s="44"/>
      <c r="T10" s="44"/>
      <c r="U10" s="44"/>
      <c r="V10" s="44"/>
      <c r="W10" s="44">
        <f>データ!Q6</f>
        <v>100</v>
      </c>
      <c r="X10" s="44"/>
      <c r="Y10" s="44"/>
      <c r="Z10" s="44"/>
      <c r="AA10" s="44"/>
      <c r="AB10" s="44"/>
      <c r="AC10" s="44"/>
      <c r="AD10" s="45">
        <f>データ!R6</f>
        <v>1650</v>
      </c>
      <c r="AE10" s="45"/>
      <c r="AF10" s="45"/>
      <c r="AG10" s="45"/>
      <c r="AH10" s="45"/>
      <c r="AI10" s="45"/>
      <c r="AJ10" s="45"/>
      <c r="AK10" s="2"/>
      <c r="AL10" s="45">
        <f>データ!V6</f>
        <v>1056</v>
      </c>
      <c r="AM10" s="45"/>
      <c r="AN10" s="45"/>
      <c r="AO10" s="45"/>
      <c r="AP10" s="45"/>
      <c r="AQ10" s="45"/>
      <c r="AR10" s="45"/>
      <c r="AS10" s="45"/>
      <c r="AT10" s="44">
        <f>データ!W6</f>
        <v>0.1</v>
      </c>
      <c r="AU10" s="44"/>
      <c r="AV10" s="44"/>
      <c r="AW10" s="44"/>
      <c r="AX10" s="44"/>
      <c r="AY10" s="44"/>
      <c r="AZ10" s="44"/>
      <c r="BA10" s="44"/>
      <c r="BB10" s="44">
        <f>データ!X6</f>
        <v>10560</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116</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【96.62】</v>
      </c>
      <c r="F85" s="12" t="str">
        <f>データ!AT6</f>
        <v>【111.69】</v>
      </c>
      <c r="G85" s="12" t="str">
        <f>データ!BE6</f>
        <v>【111.29】</v>
      </c>
      <c r="H85" s="12" t="str">
        <f>データ!BP6</f>
        <v>【349.83】</v>
      </c>
      <c r="I85" s="12" t="str">
        <f>データ!CA6</f>
        <v>【53.65】</v>
      </c>
      <c r="J85" s="12" t="str">
        <f>データ!CL6</f>
        <v>【307.86】</v>
      </c>
      <c r="K85" s="12" t="str">
        <f>データ!CW6</f>
        <v>【54.61】</v>
      </c>
      <c r="L85" s="12" t="str">
        <f>データ!DH6</f>
        <v>【85.31】</v>
      </c>
      <c r="M85" s="12" t="str">
        <f>データ!DS6</f>
        <v>【25.25】</v>
      </c>
      <c r="N85" s="12" t="str">
        <f>データ!ED6</f>
        <v>【-】</v>
      </c>
      <c r="O85" s="12" t="str">
        <f>データ!EO6</f>
        <v>【-】</v>
      </c>
    </row>
  </sheetData>
  <sheetProtection algorithmName="SHA-512" hashValue="h0l359IAxvm/3rrfHuX2/CRJR8oLH8g2XdO034E1Nac5EfvraMNmHmi4eq0VPj2Z2wXGyGeHFfzEO2pP8gfc4Q==" saltValue="tNLWlUstEKOdWTwEtEb0D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174637</v>
      </c>
      <c r="D6" s="19">
        <f t="shared" si="3"/>
        <v>46</v>
      </c>
      <c r="E6" s="19">
        <f t="shared" si="3"/>
        <v>18</v>
      </c>
      <c r="F6" s="19">
        <f t="shared" si="3"/>
        <v>0</v>
      </c>
      <c r="G6" s="19">
        <f t="shared" si="3"/>
        <v>0</v>
      </c>
      <c r="H6" s="19" t="str">
        <f t="shared" si="3"/>
        <v>石川県　能登町</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30.99</v>
      </c>
      <c r="P6" s="20">
        <f t="shared" si="3"/>
        <v>7.15</v>
      </c>
      <c r="Q6" s="20">
        <f t="shared" si="3"/>
        <v>100</v>
      </c>
      <c r="R6" s="20">
        <f t="shared" si="3"/>
        <v>1650</v>
      </c>
      <c r="S6" s="20">
        <f t="shared" si="3"/>
        <v>15187</v>
      </c>
      <c r="T6" s="20">
        <f t="shared" si="3"/>
        <v>273.27</v>
      </c>
      <c r="U6" s="20">
        <f t="shared" si="3"/>
        <v>55.58</v>
      </c>
      <c r="V6" s="20">
        <f t="shared" si="3"/>
        <v>1056</v>
      </c>
      <c r="W6" s="20">
        <f t="shared" si="3"/>
        <v>0.1</v>
      </c>
      <c r="X6" s="20">
        <f t="shared" si="3"/>
        <v>10560</v>
      </c>
      <c r="Y6" s="21" t="str">
        <f>IF(Y7="",NA(),Y7)</f>
        <v>-</v>
      </c>
      <c r="Z6" s="21">
        <f t="shared" ref="Z6:AH6" si="4">IF(Z7="",NA(),Z7)</f>
        <v>91.98</v>
      </c>
      <c r="AA6" s="21">
        <f t="shared" si="4"/>
        <v>99.71</v>
      </c>
      <c r="AB6" s="21">
        <f t="shared" si="4"/>
        <v>97.84</v>
      </c>
      <c r="AC6" s="21">
        <f t="shared" si="4"/>
        <v>104.97</v>
      </c>
      <c r="AD6" s="21" t="str">
        <f t="shared" si="4"/>
        <v>-</v>
      </c>
      <c r="AE6" s="21">
        <f t="shared" si="4"/>
        <v>99.03</v>
      </c>
      <c r="AF6" s="21">
        <f t="shared" si="4"/>
        <v>100.41</v>
      </c>
      <c r="AG6" s="21">
        <f t="shared" si="4"/>
        <v>100.17</v>
      </c>
      <c r="AH6" s="21">
        <f t="shared" si="4"/>
        <v>96.95</v>
      </c>
      <c r="AI6" s="20" t="str">
        <f>IF(AI7="","",IF(AI7="-","【-】","【"&amp;SUBSTITUTE(TEXT(AI7,"#,##0.00"),"-","△")&amp;"】"))</f>
        <v>【96.62】</v>
      </c>
      <c r="AJ6" s="21" t="str">
        <f>IF(AJ7="",NA(),AJ7)</f>
        <v>-</v>
      </c>
      <c r="AK6" s="21">
        <f t="shared" ref="AK6:AS6" si="5">IF(AK7="",NA(),AK7)</f>
        <v>34.03</v>
      </c>
      <c r="AL6" s="21">
        <f t="shared" si="5"/>
        <v>34.17</v>
      </c>
      <c r="AM6" s="21">
        <f t="shared" si="5"/>
        <v>43.21</v>
      </c>
      <c r="AN6" s="21">
        <f t="shared" si="5"/>
        <v>28.58</v>
      </c>
      <c r="AO6" s="21" t="str">
        <f t="shared" si="5"/>
        <v>-</v>
      </c>
      <c r="AP6" s="21">
        <f t="shared" si="5"/>
        <v>74.239999999999995</v>
      </c>
      <c r="AQ6" s="21">
        <f t="shared" si="5"/>
        <v>83.92</v>
      </c>
      <c r="AR6" s="21">
        <f t="shared" si="5"/>
        <v>89.31</v>
      </c>
      <c r="AS6" s="21">
        <f t="shared" si="5"/>
        <v>91.33</v>
      </c>
      <c r="AT6" s="20" t="str">
        <f>IF(AT7="","",IF(AT7="-","【-】","【"&amp;SUBSTITUTE(TEXT(AT7,"#,##0.00"),"-","△")&amp;"】"))</f>
        <v>【111.69】</v>
      </c>
      <c r="AU6" s="21" t="str">
        <f>IF(AU7="",NA(),AU7)</f>
        <v>-</v>
      </c>
      <c r="AV6" s="21">
        <f t="shared" ref="AV6:BD6" si="6">IF(AV7="",NA(),AV7)</f>
        <v>30.98</v>
      </c>
      <c r="AW6" s="21">
        <f t="shared" si="6"/>
        <v>31.42</v>
      </c>
      <c r="AX6" s="21">
        <f t="shared" si="6"/>
        <v>55.8</v>
      </c>
      <c r="AY6" s="21">
        <f t="shared" si="6"/>
        <v>82.5</v>
      </c>
      <c r="AZ6" s="21" t="str">
        <f t="shared" si="6"/>
        <v>-</v>
      </c>
      <c r="BA6" s="21">
        <f t="shared" si="6"/>
        <v>100.47</v>
      </c>
      <c r="BB6" s="21">
        <f t="shared" si="6"/>
        <v>122.71</v>
      </c>
      <c r="BC6" s="21">
        <f t="shared" si="6"/>
        <v>138.19999999999999</v>
      </c>
      <c r="BD6" s="21">
        <f t="shared" si="6"/>
        <v>126.97</v>
      </c>
      <c r="BE6" s="20" t="str">
        <f>IF(BE7="","",IF(BE7="-","【-】","【"&amp;SUBSTITUTE(TEXT(BE7,"#,##0.00"),"-","△")&amp;"】"))</f>
        <v>【111.29】</v>
      </c>
      <c r="BF6" s="21" t="str">
        <f>IF(BF7="",NA(),BF7)</f>
        <v>-</v>
      </c>
      <c r="BG6" s="21">
        <f t="shared" ref="BG6:BO6" si="7">IF(BG7="",NA(),BG7)</f>
        <v>422.77</v>
      </c>
      <c r="BH6" s="21">
        <f t="shared" si="7"/>
        <v>264.22000000000003</v>
      </c>
      <c r="BI6" s="21">
        <f t="shared" si="7"/>
        <v>389.38</v>
      </c>
      <c r="BJ6" s="21">
        <f t="shared" si="7"/>
        <v>459.93</v>
      </c>
      <c r="BK6" s="21" t="str">
        <f t="shared" si="7"/>
        <v>-</v>
      </c>
      <c r="BL6" s="21">
        <f t="shared" si="7"/>
        <v>294.27</v>
      </c>
      <c r="BM6" s="21">
        <f t="shared" si="7"/>
        <v>294.08999999999997</v>
      </c>
      <c r="BN6" s="21">
        <f t="shared" si="7"/>
        <v>294.08999999999997</v>
      </c>
      <c r="BO6" s="21">
        <f t="shared" si="7"/>
        <v>338.47</v>
      </c>
      <c r="BP6" s="20" t="str">
        <f>IF(BP7="","",IF(BP7="-","【-】","【"&amp;SUBSTITUTE(TEXT(BP7,"#,##0.00"),"-","△")&amp;"】"))</f>
        <v>【349.83】</v>
      </c>
      <c r="BQ6" s="21" t="str">
        <f>IF(BQ7="",NA(),BQ7)</f>
        <v>-</v>
      </c>
      <c r="BR6" s="21">
        <f t="shared" ref="BR6:BZ6" si="8">IF(BR7="",NA(),BR7)</f>
        <v>54.34</v>
      </c>
      <c r="BS6" s="21">
        <f t="shared" si="8"/>
        <v>58.58</v>
      </c>
      <c r="BT6" s="21">
        <f t="shared" si="8"/>
        <v>56.99</v>
      </c>
      <c r="BU6" s="21">
        <f t="shared" si="8"/>
        <v>52.86</v>
      </c>
      <c r="BV6" s="21" t="str">
        <f t="shared" si="8"/>
        <v>-</v>
      </c>
      <c r="BW6" s="21">
        <f t="shared" si="8"/>
        <v>60.59</v>
      </c>
      <c r="BX6" s="21">
        <f t="shared" si="8"/>
        <v>60</v>
      </c>
      <c r="BY6" s="21">
        <f t="shared" si="8"/>
        <v>59.01</v>
      </c>
      <c r="BZ6" s="21">
        <f t="shared" si="8"/>
        <v>56.06</v>
      </c>
      <c r="CA6" s="20" t="str">
        <f>IF(CA7="","",IF(CA7="-","【-】","【"&amp;SUBSTITUTE(TEXT(CA7,"#,##0.00"),"-","△")&amp;"】"))</f>
        <v>【53.65】</v>
      </c>
      <c r="CB6" s="21" t="str">
        <f>IF(CB7="",NA(),CB7)</f>
        <v>-</v>
      </c>
      <c r="CC6" s="21">
        <f t="shared" ref="CC6:CK6" si="9">IF(CC7="",NA(),CC7)</f>
        <v>185.47</v>
      </c>
      <c r="CD6" s="21">
        <f t="shared" si="9"/>
        <v>175.02</v>
      </c>
      <c r="CE6" s="21">
        <f t="shared" si="9"/>
        <v>177.24</v>
      </c>
      <c r="CF6" s="21">
        <f t="shared" si="9"/>
        <v>188.44</v>
      </c>
      <c r="CG6" s="21" t="str">
        <f t="shared" si="9"/>
        <v>-</v>
      </c>
      <c r="CH6" s="21">
        <f t="shared" si="9"/>
        <v>280.23</v>
      </c>
      <c r="CI6" s="21">
        <f t="shared" si="9"/>
        <v>282.70999999999998</v>
      </c>
      <c r="CJ6" s="21">
        <f t="shared" si="9"/>
        <v>291.82</v>
      </c>
      <c r="CK6" s="21">
        <f t="shared" si="9"/>
        <v>304.36</v>
      </c>
      <c r="CL6" s="20" t="str">
        <f>IF(CL7="","",IF(CL7="-","【-】","【"&amp;SUBSTITUTE(TEXT(CL7,"#,##0.00"),"-","△")&amp;"】"))</f>
        <v>【307.86】</v>
      </c>
      <c r="CM6" s="21" t="str">
        <f>IF(CM7="",NA(),CM7)</f>
        <v>-</v>
      </c>
      <c r="CN6" s="21">
        <f t="shared" ref="CN6:CV6" si="10">IF(CN7="",NA(),CN7)</f>
        <v>39.9</v>
      </c>
      <c r="CO6" s="21">
        <f t="shared" si="10"/>
        <v>38.520000000000003</v>
      </c>
      <c r="CP6" s="21">
        <f t="shared" si="10"/>
        <v>38.99</v>
      </c>
      <c r="CQ6" s="21">
        <f t="shared" si="10"/>
        <v>29.91</v>
      </c>
      <c r="CR6" s="21" t="str">
        <f t="shared" si="10"/>
        <v>-</v>
      </c>
      <c r="CS6" s="21">
        <f t="shared" si="10"/>
        <v>58.19</v>
      </c>
      <c r="CT6" s="21">
        <f t="shared" si="10"/>
        <v>56.52</v>
      </c>
      <c r="CU6" s="21">
        <f t="shared" si="10"/>
        <v>88.45</v>
      </c>
      <c r="CV6" s="21">
        <f t="shared" si="10"/>
        <v>54.08</v>
      </c>
      <c r="CW6" s="20" t="str">
        <f>IF(CW7="","",IF(CW7="-","【-】","【"&amp;SUBSTITUTE(TEXT(CW7,"#,##0.00"),"-","△")&amp;"】"))</f>
        <v>【54.61】</v>
      </c>
      <c r="CX6" s="21" t="str">
        <f>IF(CX7="",NA(),CX7)</f>
        <v>-</v>
      </c>
      <c r="CY6" s="21">
        <f t="shared" ref="CY6:DG6" si="11">IF(CY7="",NA(),CY7)</f>
        <v>100</v>
      </c>
      <c r="CZ6" s="21">
        <f t="shared" si="11"/>
        <v>100</v>
      </c>
      <c r="DA6" s="21">
        <f t="shared" si="11"/>
        <v>100</v>
      </c>
      <c r="DB6" s="21">
        <f t="shared" si="11"/>
        <v>100</v>
      </c>
      <c r="DC6" s="21" t="str">
        <f t="shared" si="11"/>
        <v>-</v>
      </c>
      <c r="DD6" s="21">
        <f t="shared" si="11"/>
        <v>87.8</v>
      </c>
      <c r="DE6" s="21">
        <f t="shared" si="11"/>
        <v>88.43</v>
      </c>
      <c r="DF6" s="21">
        <f t="shared" si="11"/>
        <v>90.34</v>
      </c>
      <c r="DG6" s="21">
        <f t="shared" si="11"/>
        <v>90.57</v>
      </c>
      <c r="DH6" s="20" t="str">
        <f>IF(DH7="","",IF(DH7="-","【-】","【"&amp;SUBSTITUTE(TEXT(DH7,"#,##0.00"),"-","△")&amp;"】"))</f>
        <v>【85.31】</v>
      </c>
      <c r="DI6" s="21" t="str">
        <f>IF(DI7="",NA(),DI7)</f>
        <v>-</v>
      </c>
      <c r="DJ6" s="21">
        <f t="shared" ref="DJ6:DR6" si="12">IF(DJ7="",NA(),DJ7)</f>
        <v>6.63</v>
      </c>
      <c r="DK6" s="21">
        <f t="shared" si="12"/>
        <v>12.86</v>
      </c>
      <c r="DL6" s="21">
        <f t="shared" si="12"/>
        <v>18.55</v>
      </c>
      <c r="DM6" s="21">
        <f t="shared" si="12"/>
        <v>24.17</v>
      </c>
      <c r="DN6" s="21" t="str">
        <f t="shared" si="12"/>
        <v>-</v>
      </c>
      <c r="DO6" s="21">
        <f t="shared" si="12"/>
        <v>15.74</v>
      </c>
      <c r="DP6" s="21">
        <f t="shared" si="12"/>
        <v>21.02</v>
      </c>
      <c r="DQ6" s="21">
        <f t="shared" si="12"/>
        <v>24.31</v>
      </c>
      <c r="DR6" s="21">
        <f t="shared" si="12"/>
        <v>26.92</v>
      </c>
      <c r="DS6" s="20" t="str">
        <f>IF(DS7="","",IF(DS7="-","【-】","【"&amp;SUBSTITUTE(TEXT(DS7,"#,##0.00"),"-","△")&amp;"】"))</f>
        <v>【25.25】</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2">
      <c r="A7" s="14"/>
      <c r="B7" s="23">
        <v>2023</v>
      </c>
      <c r="C7" s="23">
        <v>174637</v>
      </c>
      <c r="D7" s="23">
        <v>46</v>
      </c>
      <c r="E7" s="23">
        <v>18</v>
      </c>
      <c r="F7" s="23">
        <v>0</v>
      </c>
      <c r="G7" s="23">
        <v>0</v>
      </c>
      <c r="H7" s="23" t="s">
        <v>96</v>
      </c>
      <c r="I7" s="23" t="s">
        <v>97</v>
      </c>
      <c r="J7" s="23" t="s">
        <v>98</v>
      </c>
      <c r="K7" s="23" t="s">
        <v>99</v>
      </c>
      <c r="L7" s="23" t="s">
        <v>100</v>
      </c>
      <c r="M7" s="23" t="s">
        <v>101</v>
      </c>
      <c r="N7" s="24" t="s">
        <v>102</v>
      </c>
      <c r="O7" s="24">
        <v>30.99</v>
      </c>
      <c r="P7" s="24">
        <v>7.15</v>
      </c>
      <c r="Q7" s="24">
        <v>100</v>
      </c>
      <c r="R7" s="24">
        <v>1650</v>
      </c>
      <c r="S7" s="24">
        <v>15187</v>
      </c>
      <c r="T7" s="24">
        <v>273.27</v>
      </c>
      <c r="U7" s="24">
        <v>55.58</v>
      </c>
      <c r="V7" s="24">
        <v>1056</v>
      </c>
      <c r="W7" s="24">
        <v>0.1</v>
      </c>
      <c r="X7" s="24">
        <v>10560</v>
      </c>
      <c r="Y7" s="24" t="s">
        <v>102</v>
      </c>
      <c r="Z7" s="24">
        <v>91.98</v>
      </c>
      <c r="AA7" s="24">
        <v>99.71</v>
      </c>
      <c r="AB7" s="24">
        <v>97.84</v>
      </c>
      <c r="AC7" s="24">
        <v>104.97</v>
      </c>
      <c r="AD7" s="24" t="s">
        <v>102</v>
      </c>
      <c r="AE7" s="24">
        <v>99.03</v>
      </c>
      <c r="AF7" s="24">
        <v>100.41</v>
      </c>
      <c r="AG7" s="24">
        <v>100.17</v>
      </c>
      <c r="AH7" s="24">
        <v>96.95</v>
      </c>
      <c r="AI7" s="24">
        <v>96.62</v>
      </c>
      <c r="AJ7" s="24" t="s">
        <v>102</v>
      </c>
      <c r="AK7" s="24">
        <v>34.03</v>
      </c>
      <c r="AL7" s="24">
        <v>34.17</v>
      </c>
      <c r="AM7" s="24">
        <v>43.21</v>
      </c>
      <c r="AN7" s="24">
        <v>28.58</v>
      </c>
      <c r="AO7" s="24" t="s">
        <v>102</v>
      </c>
      <c r="AP7" s="24">
        <v>74.239999999999995</v>
      </c>
      <c r="AQ7" s="24">
        <v>83.92</v>
      </c>
      <c r="AR7" s="24">
        <v>89.31</v>
      </c>
      <c r="AS7" s="24">
        <v>91.33</v>
      </c>
      <c r="AT7" s="24">
        <v>111.69</v>
      </c>
      <c r="AU7" s="24" t="s">
        <v>102</v>
      </c>
      <c r="AV7" s="24">
        <v>30.98</v>
      </c>
      <c r="AW7" s="24">
        <v>31.42</v>
      </c>
      <c r="AX7" s="24">
        <v>55.8</v>
      </c>
      <c r="AY7" s="24">
        <v>82.5</v>
      </c>
      <c r="AZ7" s="24" t="s">
        <v>102</v>
      </c>
      <c r="BA7" s="24">
        <v>100.47</v>
      </c>
      <c r="BB7" s="24">
        <v>122.71</v>
      </c>
      <c r="BC7" s="24">
        <v>138.19999999999999</v>
      </c>
      <c r="BD7" s="24">
        <v>126.97</v>
      </c>
      <c r="BE7" s="24">
        <v>111.29</v>
      </c>
      <c r="BF7" s="24" t="s">
        <v>102</v>
      </c>
      <c r="BG7" s="24">
        <v>422.77</v>
      </c>
      <c r="BH7" s="24">
        <v>264.22000000000003</v>
      </c>
      <c r="BI7" s="24">
        <v>389.38</v>
      </c>
      <c r="BJ7" s="24">
        <v>459.93</v>
      </c>
      <c r="BK7" s="24" t="s">
        <v>102</v>
      </c>
      <c r="BL7" s="24">
        <v>294.27</v>
      </c>
      <c r="BM7" s="24">
        <v>294.08999999999997</v>
      </c>
      <c r="BN7" s="24">
        <v>294.08999999999997</v>
      </c>
      <c r="BO7" s="24">
        <v>338.47</v>
      </c>
      <c r="BP7" s="24">
        <v>349.83</v>
      </c>
      <c r="BQ7" s="24" t="s">
        <v>102</v>
      </c>
      <c r="BR7" s="24">
        <v>54.34</v>
      </c>
      <c r="BS7" s="24">
        <v>58.58</v>
      </c>
      <c r="BT7" s="24">
        <v>56.99</v>
      </c>
      <c r="BU7" s="24">
        <v>52.86</v>
      </c>
      <c r="BV7" s="24" t="s">
        <v>102</v>
      </c>
      <c r="BW7" s="24">
        <v>60.59</v>
      </c>
      <c r="BX7" s="24">
        <v>60</v>
      </c>
      <c r="BY7" s="24">
        <v>59.01</v>
      </c>
      <c r="BZ7" s="24">
        <v>56.06</v>
      </c>
      <c r="CA7" s="24">
        <v>53.65</v>
      </c>
      <c r="CB7" s="24" t="s">
        <v>102</v>
      </c>
      <c r="CC7" s="24">
        <v>185.47</v>
      </c>
      <c r="CD7" s="24">
        <v>175.02</v>
      </c>
      <c r="CE7" s="24">
        <v>177.24</v>
      </c>
      <c r="CF7" s="24">
        <v>188.44</v>
      </c>
      <c r="CG7" s="24" t="s">
        <v>102</v>
      </c>
      <c r="CH7" s="24">
        <v>280.23</v>
      </c>
      <c r="CI7" s="24">
        <v>282.70999999999998</v>
      </c>
      <c r="CJ7" s="24">
        <v>291.82</v>
      </c>
      <c r="CK7" s="24">
        <v>304.36</v>
      </c>
      <c r="CL7" s="24">
        <v>307.86</v>
      </c>
      <c r="CM7" s="24" t="s">
        <v>102</v>
      </c>
      <c r="CN7" s="24">
        <v>39.9</v>
      </c>
      <c r="CO7" s="24">
        <v>38.520000000000003</v>
      </c>
      <c r="CP7" s="24">
        <v>38.99</v>
      </c>
      <c r="CQ7" s="24">
        <v>29.91</v>
      </c>
      <c r="CR7" s="24" t="s">
        <v>102</v>
      </c>
      <c r="CS7" s="24">
        <v>58.19</v>
      </c>
      <c r="CT7" s="24">
        <v>56.52</v>
      </c>
      <c r="CU7" s="24">
        <v>88.45</v>
      </c>
      <c r="CV7" s="24">
        <v>54.08</v>
      </c>
      <c r="CW7" s="24">
        <v>54.61</v>
      </c>
      <c r="CX7" s="24" t="s">
        <v>102</v>
      </c>
      <c r="CY7" s="24">
        <v>100</v>
      </c>
      <c r="CZ7" s="24">
        <v>100</v>
      </c>
      <c r="DA7" s="24">
        <v>100</v>
      </c>
      <c r="DB7" s="24">
        <v>100</v>
      </c>
      <c r="DC7" s="24" t="s">
        <v>102</v>
      </c>
      <c r="DD7" s="24">
        <v>87.8</v>
      </c>
      <c r="DE7" s="24">
        <v>88.43</v>
      </c>
      <c r="DF7" s="24">
        <v>90.34</v>
      </c>
      <c r="DG7" s="24">
        <v>90.57</v>
      </c>
      <c r="DH7" s="24">
        <v>85.31</v>
      </c>
      <c r="DI7" s="24" t="s">
        <v>102</v>
      </c>
      <c r="DJ7" s="24">
        <v>6.63</v>
      </c>
      <c r="DK7" s="24">
        <v>12.86</v>
      </c>
      <c r="DL7" s="24">
        <v>18.55</v>
      </c>
      <c r="DM7" s="24">
        <v>24.17</v>
      </c>
      <c r="DN7" s="24" t="s">
        <v>102</v>
      </c>
      <c r="DO7" s="24">
        <v>15.74</v>
      </c>
      <c r="DP7" s="24">
        <v>21.02</v>
      </c>
      <c r="DQ7" s="24">
        <v>24.31</v>
      </c>
      <c r="DR7" s="24">
        <v>26.92</v>
      </c>
      <c r="DS7" s="24">
        <v>25.25</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110</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宮谷内 貴紀</cp:lastModifiedBy>
  <cp:lastPrinted>2025-01-28T07:28:27Z</cp:lastPrinted>
  <dcterms:created xsi:type="dcterms:W3CDTF">2025-01-24T07:24:25Z</dcterms:created>
  <dcterms:modified xsi:type="dcterms:W3CDTF">2025-02-27T00:32:07Z</dcterms:modified>
  <cp:category/>
</cp:coreProperties>
</file>