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1.198\share\共有\36【経営比較分析表】\R5経営比較\下水\【経営比較分析表】2023_174637_46_1718\"/>
    </mc:Choice>
  </mc:AlternateContent>
  <workbookProtection workbookAlgorithmName="SHA-512" workbookHashValue="MwSfbISnw14YgZZdFq7g0Khn6XDkivh3XrRgm/FLqrET8fVhBpcfuxxfB0HxfzCeb/tNuuuvnNhCphmcrDB+LQ==" workbookSaltValue="LACU5wvbY3tuEFedRRHx3A==" workbookSpinCount="100000" lockStructure="1"/>
  <bookViews>
    <workbookView xWindow="0" yWindow="0" windowWidth="23040" windowHeight="847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<sst xmlns="http://schemas.openxmlformats.org/spreadsheetml/2006/main" count="253" uniqueCount="116">
  <si>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</si>
  <si>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</si>
  <si>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</si>
  <si>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</si>
  <si>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</si>
  <si>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</si>
  <si>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</si>
  <si>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</si>
  <si>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</si>
  <si>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</si>
  <si>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</si>
  <si>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</si>
  <si>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</si>
  <si>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</si>
  <si>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</si>
  <si>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</si>
  <si>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</si>
  <si>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</si>
  <si>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</si>
  <si>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</si>
  <si>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</si>
  <si>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</si>
  <si>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</si>
  <si>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</si>
  <si>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</si>
  <si>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</si>
  <si>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</si>
  <si>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</si>
  <si>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</si>
  <si>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</si>
  <si>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</si>
  <si>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</si>
  <si>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</si>
  <si>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</si>
  <si>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</si>
  <si>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</si>
  <si>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</si>
  <si>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</si>
  <si>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</si>
  <si>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</si>
  <si>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</si>
  <si>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</si>
  <si>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</si>
  <si>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</si>
  <si>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</si>
  <si>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</si>
  <si>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</si>
  <si>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</si>
  <si>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</si>
  <si>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</si>
  <si>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</si>
  <si>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</si>
  <si>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</si>
  <si>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</si>
  <si>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</si>
  <si>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</si>
  <si>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</si>
  <si>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</si>
  <si>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</si>
  <si>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</si>
  <si>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</si>
  <si>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</si>
  <si>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</si>
  <si>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</si>
  <si>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</si>
  <si>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</si>
  <si>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</si>
  <si>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</si>
  <si>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</si>
  <si>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</si>
  <si>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</si>
  <si>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</si>
  <si>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</si>
  <si>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</si>
  <si>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</si>
  <si>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</si>
  <si>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</si>
  <si>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</si>
  <si>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</si>
  <si>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</si>
  <si>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</si>
  <si>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</si>
  <si>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</si>
  <si>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</si>
  <si>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</si>
  <si>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</si>
  <si>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</si>
  <si>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</si>
  <si>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</si>
  <si>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</si>
  <si>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</si>
  <si>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</si>
  <si>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</si>
  <si>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</si>
  <si>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</si>
  <si>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</si>
  <si>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</si>
  <si>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</si>
  <si>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</si>
  <si>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</si>
  <si>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</si>
  <si>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</si>
  <si>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</si>
  <si>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</si>
  <si>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</si>
  <si>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</si>
  <si>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</si>
  <si>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</si>
  <si>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</si>
  <si>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</si>
  <si>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</si>
  <si>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</si>
  <si>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</si>
  <si>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③当該年度に更新した管渠延長の割合を表す管渠改善率については、漁業集落排水事業の整備開始年度が平成6年10月であり下水道管渠の標準耐用年数50年を経過した管渠がないこと、管渠修繕の必要もなかったことが要因で実績はない。今後は改築等の財源の確保や経営に与える影響等を踏まえた分析を行った上で、計画的かつ適正な維持管理を図る必要がある。</t>
    <phoneticPr fontId="4"/>
  </si>
  <si>
    <t>能登半島地震による影響で、経費回収率が悪化し、今度も汚水処理費の増加が見込まれる為に、経費回収率の向上を目指し、今後も計画的な維持管理を行ったうえで効率的な事業経営を行う必要がある。</t>
    <rPh sb="0" eb="4">
      <t>ノトハントウ</t>
    </rPh>
    <rPh sb="4" eb="6">
      <t>ジシン</t>
    </rPh>
    <rPh sb="9" eb="11">
      <t>エイキョウ</t>
    </rPh>
    <rPh sb="13" eb="15">
      <t>ケイヒ</t>
    </rPh>
    <rPh sb="15" eb="18">
      <t>カイシュウリツ</t>
    </rPh>
    <rPh sb="19" eb="21">
      <t>アッカ</t>
    </rPh>
    <rPh sb="23" eb="25">
      <t>コンド</t>
    </rPh>
    <rPh sb="26" eb="30">
      <t>オスイショリ</t>
    </rPh>
    <rPh sb="30" eb="31">
      <t>ヒ</t>
    </rPh>
    <rPh sb="32" eb="34">
      <t>ゾウカ</t>
    </rPh>
    <rPh sb="35" eb="37">
      <t>ミコ</t>
    </rPh>
    <rPh sb="40" eb="41">
      <t>タメ</t>
    </rPh>
    <rPh sb="43" eb="45">
      <t>ケイヒ</t>
    </rPh>
    <phoneticPr fontId="4"/>
  </si>
  <si>
    <t>令和2年度より公営企業会計に移行したことで、当年度分析表はR02以降の表記となっている。
①経常収支比率：当該指標は122.42％であり、類似団体と比較して良くなっている。
②累積欠損金比率：類似団体と比較すると低い数値となっている。
③流動比率：100％以上が望ましいとなっているが、44.36％であり、類似団体と比較して低い状況である。流動負債の大半を占める企業債の償還金が要因となっている。
④企業債残高対事業規模比率：類似団体と比較して低い水準にある。
⑤経費回収率：能登半島地震による使用料の減免があった為、前年度より経費回収率が55.91％と低くなっている。類似団体よりは高い水準となっているが、100％には届いておらず、今後も維持管理費の抑制に努める。
⑥汚水処理原価：能登半島地震による汚水処理費が前年度より増加しているが、類似団体と比較して低い状況となっており、今後も維持管理費の抑制に努める。
⑦施設利用率：前年度に比べて利用率が下がっており、類似団体より低くなっている。節水器具の普及や過疎化、地震による人口減少などが理由と考えられる。
⑧水洗化率：前年に比べて増加している。類似団体との比較では低い状況となっており、水洗化に向けた普及啓発を行う必要がある。</t>
    <rPh sb="74" eb="76">
      <t>ヒカク</t>
    </rPh>
    <rPh sb="78" eb="79">
      <t>ヨ</t>
    </rPh>
    <rPh sb="238" eb="242">
      <t>ノトハントウ</t>
    </rPh>
    <rPh sb="242" eb="244">
      <t>ジシン</t>
    </rPh>
    <rPh sb="247" eb="250">
      <t>シヨウリョウ</t>
    </rPh>
    <rPh sb="251" eb="253">
      <t>ゲンメン</t>
    </rPh>
    <rPh sb="257" eb="258">
      <t>タメ</t>
    </rPh>
    <rPh sb="259" eb="262">
      <t>ゼンネンド</t>
    </rPh>
    <rPh sb="264" eb="266">
      <t>ケイヒ</t>
    </rPh>
    <rPh sb="266" eb="268">
      <t>カイシュウ</t>
    </rPh>
    <rPh sb="268" eb="269">
      <t>リツ</t>
    </rPh>
    <rPh sb="277" eb="278">
      <t>ヒク</t>
    </rPh>
    <rPh sb="342" eb="344">
      <t>ノト</t>
    </rPh>
    <rPh sb="344" eb="346">
      <t>ハントウ</t>
    </rPh>
    <rPh sb="346" eb="348">
      <t>ジシン</t>
    </rPh>
    <rPh sb="351" eb="353">
      <t>オスイ</t>
    </rPh>
    <rPh sb="353" eb="356">
      <t>ショリヒ</t>
    </rPh>
    <rPh sb="357" eb="360">
      <t>ゼンネンド</t>
    </rPh>
    <rPh sb="362" eb="364">
      <t>ゾウカ</t>
    </rPh>
    <rPh sb="414" eb="417">
      <t>ゼンネンド</t>
    </rPh>
    <rPh sb="418" eb="419">
      <t>クラ</t>
    </rPh>
    <rPh sb="421" eb="423">
      <t>リヨウ</t>
    </rPh>
    <rPh sb="423" eb="424">
      <t>リツ</t>
    </rPh>
    <rPh sb="425" eb="426">
      <t>サ</t>
    </rPh>
    <rPh sb="438" eb="439">
      <t>ヒク</t>
    </rPh>
    <rPh sb="446" eb="448">
      <t>セッスイ</t>
    </rPh>
    <rPh sb="448" eb="450">
      <t>キグ</t>
    </rPh>
    <rPh sb="451" eb="453">
      <t>フキュウ</t>
    </rPh>
    <rPh sb="454" eb="457">
      <t>カソカ</t>
    </rPh>
    <rPh sb="458" eb="460">
      <t>ジシン</t>
    </rPh>
    <rPh sb="470" eb="472">
      <t>リユウ</t>
    </rPh>
    <rPh sb="492" eb="49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</si>
</sst>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A6B-446D-8FE2-4116EE3A1E6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c:v>
                </c:pt>
                <c:pt idx="2">
                  <c:v>0.01</c:v>
                </c:pt>
                <c:pt idx="3">
                  <c:v>0.01</c:v>
                </c:pt>
                <c:pt idx="4" formatCode="#,##0.00;&quot;△&quot;#,##0.00">
                  <c:v>0</c:v>
                </c:pt>
              </c:numCache>
            </c:numRef>
          </c:val>
          <c:smooth val="0"/>
          <c:extLst>
            <c:ext xmlns:c16="http://schemas.microsoft.com/office/drawing/2014/chart" uri="{C3380CC4-5D6E-409C-BE32-E72D297353CC}">
              <c16:uniqueId val="{00000001-9A6B-446D-8FE2-4116EE3A1E6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24.38</c:v>
                </c:pt>
                <c:pt idx="2">
                  <c:v>24.38</c:v>
                </c:pt>
                <c:pt idx="3">
                  <c:v>25.44</c:v>
                </c:pt>
                <c:pt idx="4">
                  <c:v>19.079999999999998</c:v>
                </c:pt>
              </c:numCache>
            </c:numRef>
          </c:val>
          <c:extLst>
            <c:ext xmlns:c16="http://schemas.microsoft.com/office/drawing/2014/chart" uri="{C3380CC4-5D6E-409C-BE32-E72D297353CC}">
              <c16:uniqueId val="{00000000-5CCF-43EE-AFE2-2CB98E7EED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30.19</c:v>
                </c:pt>
                <c:pt idx="2">
                  <c:v>28.77</c:v>
                </c:pt>
                <c:pt idx="3">
                  <c:v>26.22</c:v>
                </c:pt>
                <c:pt idx="4">
                  <c:v>26.12</c:v>
                </c:pt>
              </c:numCache>
            </c:numRef>
          </c:val>
          <c:smooth val="0"/>
          <c:extLst>
            <c:ext xmlns:c16="http://schemas.microsoft.com/office/drawing/2014/chart" uri="{C3380CC4-5D6E-409C-BE32-E72D297353CC}">
              <c16:uniqueId val="{00000001-5CCF-43EE-AFE2-2CB98E7EED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68.77</c:v>
                </c:pt>
                <c:pt idx="2">
                  <c:v>73.930000000000007</c:v>
                </c:pt>
                <c:pt idx="3">
                  <c:v>72.67</c:v>
                </c:pt>
                <c:pt idx="4">
                  <c:v>75.34</c:v>
                </c:pt>
              </c:numCache>
            </c:numRef>
          </c:val>
          <c:extLst>
            <c:ext xmlns:c16="http://schemas.microsoft.com/office/drawing/2014/chart" uri="{C3380CC4-5D6E-409C-BE32-E72D297353CC}">
              <c16:uniqueId val="{00000000-3C43-480B-82F7-52AA4275BD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79.09</c:v>
                </c:pt>
                <c:pt idx="2">
                  <c:v>78.900000000000006</c:v>
                </c:pt>
                <c:pt idx="3">
                  <c:v>78.03</c:v>
                </c:pt>
                <c:pt idx="4">
                  <c:v>78.55</c:v>
                </c:pt>
              </c:numCache>
            </c:numRef>
          </c:val>
          <c:smooth val="0"/>
          <c:extLst>
            <c:ext xmlns:c16="http://schemas.microsoft.com/office/drawing/2014/chart" uri="{C3380CC4-5D6E-409C-BE32-E72D297353CC}">
              <c16:uniqueId val="{00000001-3C43-480B-82F7-52AA4275BD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99.72</c:v>
                </c:pt>
                <c:pt idx="2">
                  <c:v>97.01</c:v>
                </c:pt>
                <c:pt idx="3">
                  <c:v>105.24</c:v>
                </c:pt>
                <c:pt idx="4">
                  <c:v>122.42</c:v>
                </c:pt>
              </c:numCache>
            </c:numRef>
          </c:val>
          <c:extLst>
            <c:ext xmlns:c16="http://schemas.microsoft.com/office/drawing/2014/chart" uri="{C3380CC4-5D6E-409C-BE32-E72D297353CC}">
              <c16:uniqueId val="{00000000-750E-4DAB-A383-679A59EF47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101.18</c:v>
                </c:pt>
                <c:pt idx="2">
                  <c:v>99.89</c:v>
                </c:pt>
                <c:pt idx="3">
                  <c:v>104.12</c:v>
                </c:pt>
                <c:pt idx="4">
                  <c:v>105.98</c:v>
                </c:pt>
              </c:numCache>
            </c:numRef>
          </c:val>
          <c:smooth val="0"/>
          <c:extLst>
            <c:ext xmlns:c16="http://schemas.microsoft.com/office/drawing/2014/chart" uri="{C3380CC4-5D6E-409C-BE32-E72D297353CC}">
              <c16:uniqueId val="{00000001-750E-4DAB-A383-679A59EF47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c:v>
                </c:pt>
                <c:pt idx="2">
                  <c:v>6.82</c:v>
                </c:pt>
                <c:pt idx="3">
                  <c:v>9.7899999999999991</c:v>
                </c:pt>
                <c:pt idx="4">
                  <c:v>13.03</c:v>
                </c:pt>
              </c:numCache>
            </c:numRef>
          </c:val>
          <c:extLst>
            <c:ext xmlns:c16="http://schemas.microsoft.com/office/drawing/2014/chart" uri="{C3380CC4-5D6E-409C-BE32-E72D297353CC}">
              <c16:uniqueId val="{00000000-DB31-47B8-8E7E-332D21DC46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20.14</c:v>
                </c:pt>
                <c:pt idx="2">
                  <c:v>23.17</c:v>
                </c:pt>
                <c:pt idx="3">
                  <c:v>25.29</c:v>
                </c:pt>
                <c:pt idx="4">
                  <c:v>28.31</c:v>
                </c:pt>
              </c:numCache>
            </c:numRef>
          </c:val>
          <c:smooth val="0"/>
          <c:extLst>
            <c:ext xmlns:c16="http://schemas.microsoft.com/office/drawing/2014/chart" uri="{C3380CC4-5D6E-409C-BE32-E72D297353CC}">
              <c16:uniqueId val="{00000001-DB31-47B8-8E7E-332D21DC46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135-4BE7-9D26-3F5A47C70C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135-4BE7-9D26-3F5A47C70C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3.17</c:v>
                </c:pt>
                <c:pt idx="2">
                  <c:v>33.08</c:v>
                </c:pt>
                <c:pt idx="3" formatCode="#,##0.00;&quot;△&quot;#,##0.00">
                  <c:v>0</c:v>
                </c:pt>
                <c:pt idx="4">
                  <c:v>50</c:v>
                </c:pt>
              </c:numCache>
            </c:numRef>
          </c:val>
          <c:extLst>
            <c:ext xmlns:c16="http://schemas.microsoft.com/office/drawing/2014/chart" uri="{C3380CC4-5D6E-409C-BE32-E72D297353CC}">
              <c16:uniqueId val="{00000000-63EC-4495-A6AE-D9B4AC15BEF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140.63</c:v>
                </c:pt>
                <c:pt idx="2">
                  <c:v>163.84</c:v>
                </c:pt>
                <c:pt idx="3">
                  <c:v>176.46</c:v>
                </c:pt>
                <c:pt idx="4">
                  <c:v>181.51</c:v>
                </c:pt>
              </c:numCache>
            </c:numRef>
          </c:val>
          <c:smooth val="0"/>
          <c:extLst>
            <c:ext xmlns:c16="http://schemas.microsoft.com/office/drawing/2014/chart" uri="{C3380CC4-5D6E-409C-BE32-E72D297353CC}">
              <c16:uniqueId val="{00000001-63EC-4495-A6AE-D9B4AC15BEF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24.65</c:v>
                </c:pt>
                <c:pt idx="2">
                  <c:v>31.34</c:v>
                </c:pt>
                <c:pt idx="3">
                  <c:v>51.6</c:v>
                </c:pt>
                <c:pt idx="4">
                  <c:v>44.36</c:v>
                </c:pt>
              </c:numCache>
            </c:numRef>
          </c:val>
          <c:extLst>
            <c:ext xmlns:c16="http://schemas.microsoft.com/office/drawing/2014/chart" uri="{C3380CC4-5D6E-409C-BE32-E72D297353CC}">
              <c16:uniqueId val="{00000000-9285-496F-9B10-D5D028F4DC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56.53</c:v>
                </c:pt>
                <c:pt idx="2">
                  <c:v>59.66</c:v>
                </c:pt>
                <c:pt idx="3">
                  <c:v>61.64</c:v>
                </c:pt>
                <c:pt idx="4">
                  <c:v>69.819999999999993</c:v>
                </c:pt>
              </c:numCache>
            </c:numRef>
          </c:val>
          <c:smooth val="0"/>
          <c:extLst>
            <c:ext xmlns:c16="http://schemas.microsoft.com/office/drawing/2014/chart" uri="{C3380CC4-5D6E-409C-BE32-E72D297353CC}">
              <c16:uniqueId val="{00000001-9285-496F-9B10-D5D028F4DC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formatCode="#,##0.00;&quot;△&quot;#,##0.00;&quot;-&quot;">
                  <c:v>630.77</c:v>
                </c:pt>
                <c:pt idx="3" formatCode="#,##0.00;&quot;△&quot;#,##0.00;&quot;-&quot;">
                  <c:v>915.91</c:v>
                </c:pt>
                <c:pt idx="4" formatCode="#,##0.00;&quot;△&quot;#,##0.00;&quot;-&quot;">
                  <c:v>1078.3800000000001</c:v>
                </c:pt>
              </c:numCache>
            </c:numRef>
          </c:val>
          <c:extLst>
            <c:ext xmlns:c16="http://schemas.microsoft.com/office/drawing/2014/chart" uri="{C3380CC4-5D6E-409C-BE32-E72D297353CC}">
              <c16:uniqueId val="{00000000-A2AB-4EB4-8C3D-98F58AFBB4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1095.52</c:v>
                </c:pt>
                <c:pt idx="2">
                  <c:v>1056.55</c:v>
                </c:pt>
                <c:pt idx="3">
                  <c:v>1278.54</c:v>
                </c:pt>
                <c:pt idx="4">
                  <c:v>1149.7</c:v>
                </c:pt>
              </c:numCache>
            </c:numRef>
          </c:val>
          <c:smooth val="0"/>
          <c:extLst>
            <c:ext xmlns:c16="http://schemas.microsoft.com/office/drawing/2014/chart" uri="{C3380CC4-5D6E-409C-BE32-E72D297353CC}">
              <c16:uniqueId val="{00000001-A2AB-4EB4-8C3D-98F58AFBB4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50.47</c:v>
                </c:pt>
                <c:pt idx="2">
                  <c:v>77.62</c:v>
                </c:pt>
                <c:pt idx="3">
                  <c:v>68.19</c:v>
                </c:pt>
                <c:pt idx="4">
                  <c:v>55.91</c:v>
                </c:pt>
              </c:numCache>
            </c:numRef>
          </c:val>
          <c:extLst>
            <c:ext xmlns:c16="http://schemas.microsoft.com/office/drawing/2014/chart" uri="{C3380CC4-5D6E-409C-BE32-E72D297353CC}">
              <c16:uniqueId val="{00000000-5CE1-4DBB-BED0-D3E40D97F9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39.64</c:v>
                </c:pt>
                <c:pt idx="2">
                  <c:v>40</c:v>
                </c:pt>
                <c:pt idx="3">
                  <c:v>38.74</c:v>
                </c:pt>
                <c:pt idx="4">
                  <c:v>35.96</c:v>
                </c:pt>
              </c:numCache>
            </c:numRef>
          </c:val>
          <c:smooth val="0"/>
          <c:extLst>
            <c:ext xmlns:c16="http://schemas.microsoft.com/office/drawing/2014/chart" uri="{C3380CC4-5D6E-409C-BE32-E72D297353CC}">
              <c16:uniqueId val="{00000001-5CE1-4DBB-BED0-D3E40D97F9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329.84</c:v>
                </c:pt>
                <c:pt idx="2">
                  <c:v>214.65</c:v>
                </c:pt>
                <c:pt idx="3">
                  <c:v>245.87</c:v>
                </c:pt>
                <c:pt idx="4">
                  <c:v>300.2</c:v>
                </c:pt>
              </c:numCache>
            </c:numRef>
          </c:val>
          <c:extLst>
            <c:ext xmlns:c16="http://schemas.microsoft.com/office/drawing/2014/chart" uri="{C3380CC4-5D6E-409C-BE32-E72D297353CC}">
              <c16:uniqueId val="{00000000-27B8-4E4F-83FF-8A9305220F9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449.72</c:v>
                </c:pt>
                <c:pt idx="2">
                  <c:v>437.27</c:v>
                </c:pt>
                <c:pt idx="3">
                  <c:v>456.72</c:v>
                </c:pt>
                <c:pt idx="4">
                  <c:v>481.96</c:v>
                </c:pt>
              </c:numCache>
            </c:numRef>
          </c:val>
          <c:smooth val="0"/>
          <c:extLst>
            <c:ext xmlns:c16="http://schemas.microsoft.com/office/drawing/2014/chart" uri="{C3380CC4-5D6E-409C-BE32-E72D297353CC}">
              <c16:uniqueId val="{00000001-27B8-4E4F-83FF-8A9305220F9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22"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石川県　能登町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非設置</v>
      </c>
      <c r="AE8" s="35"/>
      <c r="AF8" s="35"/>
      <c r="AG8" s="35"/>
      <c r="AH8" s="35"/>
      <c r="AI8" s="35"/>
      <c r="AJ8" s="35"/>
      <c r="AK8" s="3"/>
      <c r="AL8" s="36">
        <f>データ!S6</f>
        <v>15187</v>
      </c>
      <c r="AM8" s="36"/>
      <c r="AN8" s="36"/>
      <c r="AO8" s="36"/>
      <c r="AP8" s="36"/>
      <c r="AQ8" s="36"/>
      <c r="AR8" s="36"/>
      <c r="AS8" s="36"/>
      <c r="AT8" s="37">
        <f>データ!T6</f>
        <v>273.27</v>
      </c>
      <c r="AU8" s="37"/>
      <c r="AV8" s="37"/>
      <c r="AW8" s="37"/>
      <c r="AX8" s="37"/>
      <c r="AY8" s="37"/>
      <c r="AZ8" s="37"/>
      <c r="BA8" s="37"/>
      <c r="BB8" s="37">
        <f>データ!U6</f>
        <v>55.58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67.17</v>
      </c>
      <c r="J10" s="37"/>
      <c r="K10" s="37"/>
      <c r="L10" s="37"/>
      <c r="M10" s="37"/>
      <c r="N10" s="37"/>
      <c r="O10" s="37"/>
      <c r="P10" s="37">
        <f>データ!P6</f>
        <v>2</v>
      </c>
      <c r="Q10" s="37"/>
      <c r="R10" s="37"/>
      <c r="S10" s="37"/>
      <c r="T10" s="37"/>
      <c r="U10" s="37"/>
      <c r="V10" s="37"/>
      <c r="W10" s="37">
        <f>データ!Q6</f>
        <v>92.36</v>
      </c>
      <c r="X10" s="37"/>
      <c r="Y10" s="37"/>
      <c r="Z10" s="37"/>
      <c r="AA10" s="37"/>
      <c r="AB10" s="37"/>
      <c r="AC10" s="37"/>
      <c r="AD10" s="36">
        <f>データ!R6</f>
        <v>3300</v>
      </c>
      <c r="AE10" s="36"/>
      <c r="AF10" s="36"/>
      <c r="AG10" s="36"/>
      <c r="AH10" s="36"/>
      <c r="AI10" s="36"/>
      <c r="AJ10" s="36"/>
      <c r="AK10" s="2"/>
      <c r="AL10" s="36">
        <f>データ!V6</f>
        <v>296</v>
      </c>
      <c r="AM10" s="36"/>
      <c r="AN10" s="36"/>
      <c r="AO10" s="36"/>
      <c r="AP10" s="36"/>
      <c r="AQ10" s="36"/>
      <c r="AR10" s="36"/>
      <c r="AS10" s="36"/>
      <c r="AT10" s="37">
        <f>データ!W6</f>
        <v>0.45</v>
      </c>
      <c r="AU10" s="37"/>
      <c r="AV10" s="37"/>
      <c r="AW10" s="37"/>
      <c r="AX10" s="37"/>
      <c r="AY10" s="37"/>
      <c r="AZ10" s="37"/>
      <c r="BA10" s="37"/>
      <c r="BB10" s="37">
        <f>データ!X6</f>
        <v>657.78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gf1EtumyGyF8m9sHGRg4z5ENuogFQ2cBBGer6Ayfb+JyTVoqWK6hFLWKjV7IwcqPIcdl2NW8mrnufcHE5Hx70Q==" saltValue="DoYZNd01JkirWL+KDXciW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174637</v>
      </c>
      <c r="D6" s="19">
        <f t="shared" si="3"/>
        <v>46</v>
      </c>
      <c r="E6" s="19">
        <f t="shared" si="3"/>
        <v>17</v>
      </c>
      <c r="F6" s="19">
        <f t="shared" si="3"/>
        <v>6</v>
      </c>
      <c r="G6" s="19">
        <f t="shared" si="3"/>
        <v>0</v>
      </c>
      <c r="H6" s="19" t="str">
        <f t="shared" si="3"/>
        <v>石川県　能登町</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67.17</v>
      </c>
      <c r="P6" s="20">
        <f t="shared" si="3"/>
        <v>2</v>
      </c>
      <c r="Q6" s="20">
        <f t="shared" si="3"/>
        <v>92.36</v>
      </c>
      <c r="R6" s="20">
        <f t="shared" si="3"/>
        <v>3300</v>
      </c>
      <c r="S6" s="20">
        <f t="shared" si="3"/>
        <v>15187</v>
      </c>
      <c r="T6" s="20">
        <f t="shared" si="3"/>
        <v>273.27</v>
      </c>
      <c r="U6" s="20">
        <f t="shared" si="3"/>
        <v>55.58</v>
      </c>
      <c r="V6" s="20">
        <f t="shared" si="3"/>
        <v>296</v>
      </c>
      <c r="W6" s="20">
        <f t="shared" si="3"/>
        <v>0.45</v>
      </c>
      <c r="X6" s="20">
        <f t="shared" si="3"/>
        <v>657.78</v>
      </c>
      <c r="Y6" s="21" t="str">
        <f>IF(Y7="",NA(),Y7)</f>
        <v>-</v>
      </c>
      <c r="Z6" s="21">
        <f t="shared" ref="Z6:AH6" si="4">IF(Z7="",NA(),Z7)</f>
        <v>99.72</v>
      </c>
      <c r="AA6" s="21">
        <f t="shared" si="4"/>
        <v>97.01</v>
      </c>
      <c r="AB6" s="21">
        <f t="shared" si="4"/>
        <v>105.24</v>
      </c>
      <c r="AC6" s="21">
        <f t="shared" si="4"/>
        <v>122.42</v>
      </c>
      <c r="AD6" s="21" t="str">
        <f t="shared" si="4"/>
        <v>-</v>
      </c>
      <c r="AE6" s="21">
        <f t="shared" si="4"/>
        <v>101.18</v>
      </c>
      <c r="AF6" s="21">
        <f t="shared" si="4"/>
        <v>99.89</v>
      </c>
      <c r="AG6" s="21">
        <f t="shared" si="4"/>
        <v>104.12</v>
      </c>
      <c r="AH6" s="21">
        <f t="shared" si="4"/>
        <v>105.98</v>
      </c>
      <c r="AI6" s="20" t="str">
        <f>IF(AI7="","",IF(AI7="-","【-】","【"&amp;SUBSTITUTE(TEXT(AI7,"#,##0.00"),"-","△")&amp;"】"))</f>
        <v>【102.33】</v>
      </c>
      <c r="AJ6" s="21" t="str">
        <f>IF(AJ7="",NA(),AJ7)</f>
        <v>-</v>
      </c>
      <c r="AK6" s="21">
        <f t="shared" ref="AK6:AS6" si="5">IF(AK7="",NA(),AK7)</f>
        <v>3.17</v>
      </c>
      <c r="AL6" s="21">
        <f t="shared" si="5"/>
        <v>33.08</v>
      </c>
      <c r="AM6" s="20">
        <f t="shared" si="5"/>
        <v>0</v>
      </c>
      <c r="AN6" s="21">
        <f t="shared" si="5"/>
        <v>50</v>
      </c>
      <c r="AO6" s="21" t="str">
        <f t="shared" si="5"/>
        <v>-</v>
      </c>
      <c r="AP6" s="21">
        <f t="shared" si="5"/>
        <v>140.63</v>
      </c>
      <c r="AQ6" s="21">
        <f t="shared" si="5"/>
        <v>163.84</v>
      </c>
      <c r="AR6" s="21">
        <f t="shared" si="5"/>
        <v>176.46</v>
      </c>
      <c r="AS6" s="21">
        <f t="shared" si="5"/>
        <v>181.51</v>
      </c>
      <c r="AT6" s="20" t="str">
        <f>IF(AT7="","",IF(AT7="-","【-】","【"&amp;SUBSTITUTE(TEXT(AT7,"#,##0.00"),"-","△")&amp;"】"))</f>
        <v>【114.08】</v>
      </c>
      <c r="AU6" s="21" t="str">
        <f>IF(AU7="",NA(),AU7)</f>
        <v>-</v>
      </c>
      <c r="AV6" s="21">
        <f t="shared" ref="AV6:BD6" si="6">IF(AV7="",NA(),AV7)</f>
        <v>24.65</v>
      </c>
      <c r="AW6" s="21">
        <f t="shared" si="6"/>
        <v>31.34</v>
      </c>
      <c r="AX6" s="21">
        <f t="shared" si="6"/>
        <v>51.6</v>
      </c>
      <c r="AY6" s="21">
        <f t="shared" si="6"/>
        <v>44.36</v>
      </c>
      <c r="AZ6" s="21" t="str">
        <f t="shared" si="6"/>
        <v>-</v>
      </c>
      <c r="BA6" s="21">
        <f t="shared" si="6"/>
        <v>56.53</v>
      </c>
      <c r="BB6" s="21">
        <f t="shared" si="6"/>
        <v>59.66</v>
      </c>
      <c r="BC6" s="21">
        <f t="shared" si="6"/>
        <v>61.64</v>
      </c>
      <c r="BD6" s="21">
        <f t="shared" si="6"/>
        <v>69.819999999999993</v>
      </c>
      <c r="BE6" s="20" t="str">
        <f>IF(BE7="","",IF(BE7="-","【-】","【"&amp;SUBSTITUTE(TEXT(BE7,"#,##0.00"),"-","△")&amp;"】"))</f>
        <v>【68.63】</v>
      </c>
      <c r="BF6" s="21" t="str">
        <f>IF(BF7="",NA(),BF7)</f>
        <v>-</v>
      </c>
      <c r="BG6" s="20">
        <f t="shared" ref="BG6:BO6" si="7">IF(BG7="",NA(),BG7)</f>
        <v>0</v>
      </c>
      <c r="BH6" s="21">
        <f t="shared" si="7"/>
        <v>630.77</v>
      </c>
      <c r="BI6" s="21">
        <f t="shared" si="7"/>
        <v>915.91</v>
      </c>
      <c r="BJ6" s="21">
        <f t="shared" si="7"/>
        <v>1078.3800000000001</v>
      </c>
      <c r="BK6" s="21" t="str">
        <f t="shared" si="7"/>
        <v>-</v>
      </c>
      <c r="BL6" s="21">
        <f t="shared" si="7"/>
        <v>1095.52</v>
      </c>
      <c r="BM6" s="21">
        <f t="shared" si="7"/>
        <v>1056.55</v>
      </c>
      <c r="BN6" s="21">
        <f t="shared" si="7"/>
        <v>1278.54</v>
      </c>
      <c r="BO6" s="21">
        <f t="shared" si="7"/>
        <v>1149.7</v>
      </c>
      <c r="BP6" s="20" t="str">
        <f>IF(BP7="","",IF(BP7="-","【-】","【"&amp;SUBSTITUTE(TEXT(BP7,"#,##0.00"),"-","△")&amp;"】"))</f>
        <v>【1,069.89】</v>
      </c>
      <c r="BQ6" s="21" t="str">
        <f>IF(BQ7="",NA(),BQ7)</f>
        <v>-</v>
      </c>
      <c r="BR6" s="21">
        <f t="shared" ref="BR6:BZ6" si="8">IF(BR7="",NA(),BR7)</f>
        <v>50.47</v>
      </c>
      <c r="BS6" s="21">
        <f t="shared" si="8"/>
        <v>77.62</v>
      </c>
      <c r="BT6" s="21">
        <f t="shared" si="8"/>
        <v>68.19</v>
      </c>
      <c r="BU6" s="21">
        <f t="shared" si="8"/>
        <v>55.91</v>
      </c>
      <c r="BV6" s="21" t="str">
        <f t="shared" si="8"/>
        <v>-</v>
      </c>
      <c r="BW6" s="21">
        <f t="shared" si="8"/>
        <v>39.64</v>
      </c>
      <c r="BX6" s="21">
        <f t="shared" si="8"/>
        <v>40</v>
      </c>
      <c r="BY6" s="21">
        <f t="shared" si="8"/>
        <v>38.74</v>
      </c>
      <c r="BZ6" s="21">
        <f t="shared" si="8"/>
        <v>35.96</v>
      </c>
      <c r="CA6" s="20" t="str">
        <f>IF(CA7="","",IF(CA7="-","【-】","【"&amp;SUBSTITUTE(TEXT(CA7,"#,##0.00"),"-","△")&amp;"】"))</f>
        <v>【39.89】</v>
      </c>
      <c r="CB6" s="21" t="str">
        <f>IF(CB7="",NA(),CB7)</f>
        <v>-</v>
      </c>
      <c r="CC6" s="21">
        <f t="shared" ref="CC6:CK6" si="9">IF(CC7="",NA(),CC7)</f>
        <v>329.84</v>
      </c>
      <c r="CD6" s="21">
        <f t="shared" si="9"/>
        <v>214.65</v>
      </c>
      <c r="CE6" s="21">
        <f t="shared" si="9"/>
        <v>245.87</v>
      </c>
      <c r="CF6" s="21">
        <f t="shared" si="9"/>
        <v>300.2</v>
      </c>
      <c r="CG6" s="21" t="str">
        <f t="shared" si="9"/>
        <v>-</v>
      </c>
      <c r="CH6" s="21">
        <f t="shared" si="9"/>
        <v>449.72</v>
      </c>
      <c r="CI6" s="21">
        <f t="shared" si="9"/>
        <v>437.27</v>
      </c>
      <c r="CJ6" s="21">
        <f t="shared" si="9"/>
        <v>456.72</v>
      </c>
      <c r="CK6" s="21">
        <f t="shared" si="9"/>
        <v>481.96</v>
      </c>
      <c r="CL6" s="20" t="str">
        <f>IF(CL7="","",IF(CL7="-","【-】","【"&amp;SUBSTITUTE(TEXT(CL7,"#,##0.00"),"-","△")&amp;"】"))</f>
        <v>【426.52】</v>
      </c>
      <c r="CM6" s="21" t="str">
        <f>IF(CM7="",NA(),CM7)</f>
        <v>-</v>
      </c>
      <c r="CN6" s="21">
        <f t="shared" ref="CN6:CV6" si="10">IF(CN7="",NA(),CN7)</f>
        <v>24.38</v>
      </c>
      <c r="CO6" s="21">
        <f t="shared" si="10"/>
        <v>24.38</v>
      </c>
      <c r="CP6" s="21">
        <f t="shared" si="10"/>
        <v>25.44</v>
      </c>
      <c r="CQ6" s="21">
        <f t="shared" si="10"/>
        <v>19.079999999999998</v>
      </c>
      <c r="CR6" s="21" t="str">
        <f t="shared" si="10"/>
        <v>-</v>
      </c>
      <c r="CS6" s="21">
        <f t="shared" si="10"/>
        <v>30.19</v>
      </c>
      <c r="CT6" s="21">
        <f t="shared" si="10"/>
        <v>28.77</v>
      </c>
      <c r="CU6" s="21">
        <f t="shared" si="10"/>
        <v>26.22</v>
      </c>
      <c r="CV6" s="21">
        <f t="shared" si="10"/>
        <v>26.12</v>
      </c>
      <c r="CW6" s="20" t="str">
        <f>IF(CW7="","",IF(CW7="-","【-】","【"&amp;SUBSTITUTE(TEXT(CW7,"#,##0.00"),"-","△")&amp;"】"))</f>
        <v>【28.16】</v>
      </c>
      <c r="CX6" s="21" t="str">
        <f>IF(CX7="",NA(),CX7)</f>
        <v>-</v>
      </c>
      <c r="CY6" s="21">
        <f t="shared" ref="CY6:DG6" si="11">IF(CY7="",NA(),CY7)</f>
        <v>68.77</v>
      </c>
      <c r="CZ6" s="21">
        <f t="shared" si="11"/>
        <v>73.930000000000007</v>
      </c>
      <c r="DA6" s="21">
        <f t="shared" si="11"/>
        <v>72.67</v>
      </c>
      <c r="DB6" s="21">
        <f t="shared" si="11"/>
        <v>75.34</v>
      </c>
      <c r="DC6" s="21" t="str">
        <f t="shared" si="11"/>
        <v>-</v>
      </c>
      <c r="DD6" s="21">
        <f t="shared" si="11"/>
        <v>79.09</v>
      </c>
      <c r="DE6" s="21">
        <f t="shared" si="11"/>
        <v>78.900000000000006</v>
      </c>
      <c r="DF6" s="21">
        <f t="shared" si="11"/>
        <v>78.03</v>
      </c>
      <c r="DG6" s="21">
        <f t="shared" si="11"/>
        <v>78.55</v>
      </c>
      <c r="DH6" s="20" t="str">
        <f>IF(DH7="","",IF(DH7="-","【-】","【"&amp;SUBSTITUTE(TEXT(DH7,"#,##0.00"),"-","△")&amp;"】"))</f>
        <v>【80.73】</v>
      </c>
      <c r="DI6" s="21" t="str">
        <f>IF(DI7="",NA(),DI7)</f>
        <v>-</v>
      </c>
      <c r="DJ6" s="21">
        <f t="shared" ref="DJ6:DR6" si="12">IF(DJ7="",NA(),DJ7)</f>
        <v>3.5</v>
      </c>
      <c r="DK6" s="21">
        <f t="shared" si="12"/>
        <v>6.82</v>
      </c>
      <c r="DL6" s="21">
        <f t="shared" si="12"/>
        <v>9.7899999999999991</v>
      </c>
      <c r="DM6" s="21">
        <f t="shared" si="12"/>
        <v>13.03</v>
      </c>
      <c r="DN6" s="21" t="str">
        <f t="shared" si="12"/>
        <v>-</v>
      </c>
      <c r="DO6" s="21">
        <f t="shared" si="12"/>
        <v>20.14</v>
      </c>
      <c r="DP6" s="21">
        <f t="shared" si="12"/>
        <v>23.17</v>
      </c>
      <c r="DQ6" s="21">
        <f t="shared" si="12"/>
        <v>25.29</v>
      </c>
      <c r="DR6" s="21">
        <f t="shared" si="12"/>
        <v>28.31</v>
      </c>
      <c r="DS6" s="20" t="str">
        <f>IF(DS7="","",IF(DS7="-","【-】","【"&amp;SUBSTITUTE(TEXT(DS7,"#,##0.00"),"-","△")&amp;"】"))</f>
        <v>【30.98】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1.6</v>
      </c>
      <c r="EL6" s="21">
        <f t="shared" si="14"/>
        <v>0.01</v>
      </c>
      <c r="EM6" s="21">
        <f t="shared" si="14"/>
        <v>0.01</v>
      </c>
      <c r="EN6" s="20">
        <f t="shared" si="14"/>
        <v>0</v>
      </c>
      <c r="EO6" s="20" t="str">
        <f>IF(EO7="","",IF(EO7="-","【-】","【"&amp;SUBSTITUTE(TEXT(EO7,"#,##0.00"),"-","△")&amp;"】"))</f>
        <v>【0.00】</v>
      </c>
    </row>
    <row r="7" spans="1:148" s="22" customFormat="1" x14ac:dyDescent="0.2">
      <c r="A7" s="14"/>
      <c r="B7" s="23">
        <v>2023</v>
      </c>
      <c r="C7" s="23">
        <v>174637</v>
      </c>
      <c r="D7" s="23">
        <v>46</v>
      </c>
      <c r="E7" s="23">
        <v>17</v>
      </c>
      <c r="F7" s="23">
        <v>6</v>
      </c>
      <c r="G7" s="23">
        <v>0</v>
      </c>
      <c r="H7" s="23" t="s">
        <v>96</v>
      </c>
      <c r="I7" s="23" t="s">
        <v>97</v>
      </c>
      <c r="J7" s="23" t="s">
        <v>98</v>
      </c>
      <c r="K7" s="23" t="s">
        <v>99</v>
      </c>
      <c r="L7" s="23" t="s">
        <v>100</v>
      </c>
      <c r="M7" s="23" t="s">
        <v>101</v>
      </c>
      <c r="N7" s="24" t="s">
        <v>102</v>
      </c>
      <c r="O7" s="24">
        <v>67.17</v>
      </c>
      <c r="P7" s="24">
        <v>2</v>
      </c>
      <c r="Q7" s="24">
        <v>92.36</v>
      </c>
      <c r="R7" s="24">
        <v>3300</v>
      </c>
      <c r="S7" s="24">
        <v>15187</v>
      </c>
      <c r="T7" s="24">
        <v>273.27</v>
      </c>
      <c r="U7" s="24">
        <v>55.58</v>
      </c>
      <c r="V7" s="24">
        <v>296</v>
      </c>
      <c r="W7" s="24">
        <v>0.45</v>
      </c>
      <c r="X7" s="24">
        <v>657.78</v>
      </c>
      <c r="Y7" s="24" t="s">
        <v>102</v>
      </c>
      <c r="Z7" s="24">
        <v>99.72</v>
      </c>
      <c r="AA7" s="24">
        <v>97.01</v>
      </c>
      <c r="AB7" s="24">
        <v>105.24</v>
      </c>
      <c r="AC7" s="24">
        <v>122.42</v>
      </c>
      <c r="AD7" s="24" t="s">
        <v>102</v>
      </c>
      <c r="AE7" s="24">
        <v>101.18</v>
      </c>
      <c r="AF7" s="24">
        <v>99.89</v>
      </c>
      <c r="AG7" s="24">
        <v>104.12</v>
      </c>
      <c r="AH7" s="24">
        <v>105.98</v>
      </c>
      <c r="AI7" s="24">
        <v>102.33</v>
      </c>
      <c r="AJ7" s="24" t="s">
        <v>102</v>
      </c>
      <c r="AK7" s="24">
        <v>3.17</v>
      </c>
      <c r="AL7" s="24">
        <v>33.08</v>
      </c>
      <c r="AM7" s="24">
        <v>0</v>
      </c>
      <c r="AN7" s="24">
        <v>50</v>
      </c>
      <c r="AO7" s="24" t="s">
        <v>102</v>
      </c>
      <c r="AP7" s="24">
        <v>140.63</v>
      </c>
      <c r="AQ7" s="24">
        <v>163.84</v>
      </c>
      <c r="AR7" s="24">
        <v>176.46</v>
      </c>
      <c r="AS7" s="24">
        <v>181.51</v>
      </c>
      <c r="AT7" s="24">
        <v>114.08</v>
      </c>
      <c r="AU7" s="24" t="s">
        <v>102</v>
      </c>
      <c r="AV7" s="24">
        <v>24.65</v>
      </c>
      <c r="AW7" s="24">
        <v>31.34</v>
      </c>
      <c r="AX7" s="24">
        <v>51.6</v>
      </c>
      <c r="AY7" s="24">
        <v>44.36</v>
      </c>
      <c r="AZ7" s="24" t="s">
        <v>102</v>
      </c>
      <c r="BA7" s="24">
        <v>56.53</v>
      </c>
      <c r="BB7" s="24">
        <v>59.66</v>
      </c>
      <c r="BC7" s="24">
        <v>61.64</v>
      </c>
      <c r="BD7" s="24">
        <v>69.819999999999993</v>
      </c>
      <c r="BE7" s="24">
        <v>68.63</v>
      </c>
      <c r="BF7" s="24" t="s">
        <v>102</v>
      </c>
      <c r="BG7" s="24">
        <v>0</v>
      </c>
      <c r="BH7" s="24">
        <v>630.77</v>
      </c>
      <c r="BI7" s="24">
        <v>915.91</v>
      </c>
      <c r="BJ7" s="24">
        <v>1078.3800000000001</v>
      </c>
      <c r="BK7" s="24" t="s">
        <v>102</v>
      </c>
      <c r="BL7" s="24">
        <v>1095.52</v>
      </c>
      <c r="BM7" s="24">
        <v>1056.55</v>
      </c>
      <c r="BN7" s="24">
        <v>1278.54</v>
      </c>
      <c r="BO7" s="24">
        <v>1149.7</v>
      </c>
      <c r="BP7" s="24">
        <v>1069.8900000000001</v>
      </c>
      <c r="BQ7" s="24" t="s">
        <v>102</v>
      </c>
      <c r="BR7" s="24">
        <v>50.47</v>
      </c>
      <c r="BS7" s="24">
        <v>77.62</v>
      </c>
      <c r="BT7" s="24">
        <v>68.19</v>
      </c>
      <c r="BU7" s="24">
        <v>55.91</v>
      </c>
      <c r="BV7" s="24" t="s">
        <v>102</v>
      </c>
      <c r="BW7" s="24">
        <v>39.64</v>
      </c>
      <c r="BX7" s="24">
        <v>40</v>
      </c>
      <c r="BY7" s="24">
        <v>38.74</v>
      </c>
      <c r="BZ7" s="24">
        <v>35.96</v>
      </c>
      <c r="CA7" s="24">
        <v>39.89</v>
      </c>
      <c r="CB7" s="24" t="s">
        <v>102</v>
      </c>
      <c r="CC7" s="24">
        <v>329.84</v>
      </c>
      <c r="CD7" s="24">
        <v>214.65</v>
      </c>
      <c r="CE7" s="24">
        <v>245.87</v>
      </c>
      <c r="CF7" s="24">
        <v>300.2</v>
      </c>
      <c r="CG7" s="24" t="s">
        <v>102</v>
      </c>
      <c r="CH7" s="24">
        <v>449.72</v>
      </c>
      <c r="CI7" s="24">
        <v>437.27</v>
      </c>
      <c r="CJ7" s="24">
        <v>456.72</v>
      </c>
      <c r="CK7" s="24">
        <v>481.96</v>
      </c>
      <c r="CL7" s="24">
        <v>426.52</v>
      </c>
      <c r="CM7" s="24" t="s">
        <v>102</v>
      </c>
      <c r="CN7" s="24">
        <v>24.38</v>
      </c>
      <c r="CO7" s="24">
        <v>24.38</v>
      </c>
      <c r="CP7" s="24">
        <v>25.44</v>
      </c>
      <c r="CQ7" s="24">
        <v>19.079999999999998</v>
      </c>
      <c r="CR7" s="24" t="s">
        <v>102</v>
      </c>
      <c r="CS7" s="24">
        <v>30.19</v>
      </c>
      <c r="CT7" s="24">
        <v>28.77</v>
      </c>
      <c r="CU7" s="24">
        <v>26.22</v>
      </c>
      <c r="CV7" s="24">
        <v>26.12</v>
      </c>
      <c r="CW7" s="24">
        <v>28.16</v>
      </c>
      <c r="CX7" s="24" t="s">
        <v>102</v>
      </c>
      <c r="CY7" s="24">
        <v>68.77</v>
      </c>
      <c r="CZ7" s="24">
        <v>73.930000000000007</v>
      </c>
      <c r="DA7" s="24">
        <v>72.67</v>
      </c>
      <c r="DB7" s="24">
        <v>75.34</v>
      </c>
      <c r="DC7" s="24" t="s">
        <v>102</v>
      </c>
      <c r="DD7" s="24">
        <v>79.09</v>
      </c>
      <c r="DE7" s="24">
        <v>78.900000000000006</v>
      </c>
      <c r="DF7" s="24">
        <v>78.03</v>
      </c>
      <c r="DG7" s="24">
        <v>78.55</v>
      </c>
      <c r="DH7" s="24">
        <v>80.73</v>
      </c>
      <c r="DI7" s="24" t="s">
        <v>102</v>
      </c>
      <c r="DJ7" s="24">
        <v>3.5</v>
      </c>
      <c r="DK7" s="24">
        <v>6.82</v>
      </c>
      <c r="DL7" s="24">
        <v>9.7899999999999991</v>
      </c>
      <c r="DM7" s="24">
        <v>13.03</v>
      </c>
      <c r="DN7" s="24" t="s">
        <v>102</v>
      </c>
      <c r="DO7" s="24">
        <v>20.14</v>
      </c>
      <c r="DP7" s="24">
        <v>23.17</v>
      </c>
      <c r="DQ7" s="24">
        <v>25.29</v>
      </c>
      <c r="DR7" s="24">
        <v>28.31</v>
      </c>
      <c r="DS7" s="24">
        <v>30.98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1.6</v>
      </c>
      <c r="EL7" s="24">
        <v>0.01</v>
      </c>
      <c r="EM7" s="24">
        <v>0.01</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宮谷内 貴紀</cp:lastModifiedBy>
  <cp:lastPrinted>2025-01-28T07:03:23Z</cp:lastPrinted>
  <dcterms:created xsi:type="dcterms:W3CDTF">2025-01-24T07:21:46Z</dcterms:created>
  <dcterms:modified xsi:type="dcterms:W3CDTF">2025-02-27T00:29:27Z</dcterms:modified>
  <cp:category/>
</cp:coreProperties>
</file>