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98\share\共有\77_水道事業庶務\09 経営比較分析表\R5\"/>
    </mc:Choice>
  </mc:AlternateContent>
  <workbookProtection workbookAlgorithmName="SHA-512" workbookHashValue="4Oayucv1RatwSulSAAZm+BpKACb0mbupB9WgcmJVEYVk2pf8U461ssQofqqLXU/Y4Wj8SXTe5hZdaiXNfsIt9Q==" workbookSaltValue="kugehQQ0MDGtPdTMN3nMHA==" workbookSpinCount="100000" lockStructure="1"/>
  <bookViews>
    <workbookView xWindow="0" yWindow="0" windowWidth="19200" windowHeight="67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<sst xmlns="http://schemas.openxmlformats.org/spreadsheetml/2006/main" count="228" uniqueCount="114">
  <si>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</si>
  <si>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</si>
  <si>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</si>
  <si>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</si>
  <si>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</si>
  <si>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</si>
  <si>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</si>
  <si>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</si>
  <si>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</si>
  <si>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</si>
  <si>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</si>
  <si>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</si>
  <si>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</si>
  <si>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</si>
  <si>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</si>
  <si>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</si>
  <si>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</si>
  <si>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</si>
  <si>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</si>
  <si>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</si>
  <si>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</si>
  <si>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</si>
  <si>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</si>
  <si>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</si>
  <si>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</si>
  <si>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</si>
  <si>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</si>
  <si>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</si>
  <si>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</si>
  <si>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</si>
  <si>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</si>
  <si>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</si>
  <si>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</si>
  <si>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</si>
  <si>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</si>
  <si>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</si>
  <si>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</si>
  <si>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</si>
  <si>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</si>
  <si>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</si>
  <si>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</si>
  <si>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</si>
  <si>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</si>
  <si>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</si>
  <si>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</si>
  <si>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</si>
  <si>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</si>
  <si>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</si>
  <si>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</si>
  <si>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</si>
  <si>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</si>
  <si>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</si>
  <si>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</si>
  <si>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</si>
  <si>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</si>
  <si>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</si>
  <si>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</si>
  <si>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</si>
  <si>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</si>
  <si>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</si>
  <si>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</si>
  <si>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</si>
  <si>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</si>
  <si>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</si>
  <si>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</si>
  <si>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</si>
  <si>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</si>
  <si>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</si>
  <si>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</si>
  <si>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</si>
  <si>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</si>
  <si>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</si>
  <si>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</si>
  <si>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</si>
  <si>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</si>
  <si>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</si>
  <si>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</si>
  <si>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</si>
  <si>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</si>
  <si>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</si>
  <si>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</si>
  <si>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</si>
  <si>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</si>
  <si>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</si>
  <si>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</si>
  <si>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</si>
  <si>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</si>
  <si>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</si>
  <si>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</si>
  <si>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</si>
  <si>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</si>
  <si>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</si>
  <si>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</si>
  <si>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</si>
  <si>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</si>
  <si>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</si>
  <si>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</si>
  <si>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</si>
  <si>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</si>
  <si>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</si>
  <si>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</si>
  <si>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</si>
  <si>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</si>
  <si>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</si>
  <si>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</si>
  <si>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</si>
  <si>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</si>
  <si>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</si>
  <si>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</si>
  <si>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</si>
  <si>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</si>
  <si>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①R5は能登半島地震に伴う水道料金の減免により給水収益が大幅減となり赤字となった。
②累積欠損金比率は0％であり、損失の計上はない。
③流動比率は100％を超えており、債務支払に関しては順調である。
④企業債残高対給水収益比率は類似団体平均と比べて高い。今後も、老朽管更新の継続的実施による企業債残高の高止まりと、給水収益のさらなる減少が見込まれることから、指標の悪化が予想される。R5は能登半島地震に伴う水道料金の減免により給水収益が大幅減となり、比率が高くなった。
⑤料金回収率は、R5においては能登半島地震により給水原価が大きくなったことで数値は悪化した。
⑥給水原価は類似団体平均より高く、有収水量減少に伴い上昇傾向にある。R5は能登半島地震に伴う水道料金の減免により有収水量が大幅減となり高くなっている。
⑦施設利用率については配水量の減少に伴い悪化傾向にあるが、R5は能登半島地震の影響により配水量が増えた結果、一時的に改善している。
⑧有収率は近年の石綿セメント管等の老朽管布設替により徐々に改善してきた。R5はR6能登半島地震に伴う水道料金の減免により有収水量が大幅減となり数値は悪化した。</t>
    <phoneticPr fontId="4"/>
  </si>
  <si>
    <t>①有形固定資産減価償却率は類似団体平均に比べ低い。これは統合前の簡易水道において施設更新に投資してきた結果といえる。
②前年度同様、管路経年化率は類似団体平均と比べ低くなり、③管路更新率は類似団体平均より高いペースで、経年劣化した管路を順次更新している。</t>
    <phoneticPr fontId="4"/>
  </si>
  <si>
    <t>老朽管の更新事業を継続し、管路以外の施設も規模等の適正化を考慮した更新を順次進め、経営の効率性の改善を図る必要がある。同時に、給水人口減少に伴う給水収益の減少は避けられないため、経費節減の様々な手法の実行により事業資金を確保しつつ、持続可能な事業運営と経営基盤の強化に取り組んでいかなければならない。
現状は、能登半島地震における災害復旧を優先することとなるが、復旧後の経営環境を見据えた復旧方法も検討していく必要がある。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</si>
</sst>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1.49</c:v>
                </c:pt>
                <c:pt idx="1">
                  <c:v>1.69</c:v>
                </c:pt>
                <c:pt idx="2">
                  <c:v>0.97</c:v>
                </c:pt>
                <c:pt idx="3">
                  <c:v>1.66</c:v>
                </c:pt>
                <c:pt idx="4">
                  <c:v>0.6</c:v>
                </c:pt>
              </c:numCache>
            </c:numRef>
          </c:val>
          <c:extLst>
            <c:ext xmlns:c16="http://schemas.microsoft.com/office/drawing/2014/chart" uri="{C3380CC4-5D6E-409C-BE32-E72D297353CC}">
              <c16:uniqueId val="{00000000-1324-4526-AA9D-72A2428808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0.5</c:v>
                </c:pt>
                <c:pt idx="3">
                  <c:v>0.4</c:v>
                </c:pt>
                <c:pt idx="4">
                  <c:v>0.4</c:v>
                </c:pt>
              </c:numCache>
            </c:numRef>
          </c:val>
          <c:smooth val="0"/>
          <c:extLst>
            <c:ext xmlns:c16="http://schemas.microsoft.com/office/drawing/2014/chart" uri="{C3380CC4-5D6E-409C-BE32-E72D297353CC}">
              <c16:uniqueId val="{00000001-1324-4526-AA9D-72A2428808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45.19</c:v>
                </c:pt>
                <c:pt idx="1">
                  <c:v>43.52</c:v>
                </c:pt>
                <c:pt idx="2">
                  <c:v>42.43</c:v>
                </c:pt>
                <c:pt idx="3">
                  <c:v>42.55</c:v>
                </c:pt>
                <c:pt idx="4">
                  <c:v>45.94</c:v>
                </c:pt>
              </c:numCache>
            </c:numRef>
          </c:val>
          <c:extLst>
            <c:ext xmlns:c16="http://schemas.microsoft.com/office/drawing/2014/chart" uri="{C3380CC4-5D6E-409C-BE32-E72D297353CC}">
              <c16:uniqueId val="{00000000-504C-490A-BAAB-DC7D4F5A69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53.87</c:v>
                </c:pt>
                <c:pt idx="3">
                  <c:v>54.49</c:v>
                </c:pt>
                <c:pt idx="4">
                  <c:v>54.8</c:v>
                </c:pt>
              </c:numCache>
            </c:numRef>
          </c:val>
          <c:smooth val="0"/>
          <c:extLst>
            <c:ext xmlns:c16="http://schemas.microsoft.com/office/drawing/2014/chart" uri="{C3380CC4-5D6E-409C-BE32-E72D297353CC}">
              <c16:uniqueId val="{00000001-504C-490A-BAAB-DC7D4F5A69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80.239999999999995</c:v>
                </c:pt>
                <c:pt idx="1">
                  <c:v>81.3</c:v>
                </c:pt>
                <c:pt idx="2">
                  <c:v>82.66</c:v>
                </c:pt>
                <c:pt idx="3">
                  <c:v>82.99</c:v>
                </c:pt>
                <c:pt idx="4">
                  <c:v>61.17</c:v>
                </c:pt>
              </c:numCache>
            </c:numRef>
          </c:val>
          <c:extLst>
            <c:ext xmlns:c16="http://schemas.microsoft.com/office/drawing/2014/chart" uri="{C3380CC4-5D6E-409C-BE32-E72D297353CC}">
              <c16:uniqueId val="{00000000-CB09-47C8-957D-C28B6D9691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79.489999999999995</c:v>
                </c:pt>
                <c:pt idx="3">
                  <c:v>78.8</c:v>
                </c:pt>
                <c:pt idx="4">
                  <c:v>77.98</c:v>
                </c:pt>
              </c:numCache>
            </c:numRef>
          </c:val>
          <c:smooth val="0"/>
          <c:extLst>
            <c:ext xmlns:c16="http://schemas.microsoft.com/office/drawing/2014/chart" uri="{C3380CC4-5D6E-409C-BE32-E72D297353CC}">
              <c16:uniqueId val="{00000001-CB09-47C8-957D-C28B6D9691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106.22</c:v>
                </c:pt>
                <c:pt idx="1">
                  <c:v>104.81</c:v>
                </c:pt>
                <c:pt idx="2">
                  <c:v>106.89</c:v>
                </c:pt>
                <c:pt idx="3">
                  <c:v>102.78</c:v>
                </c:pt>
                <c:pt idx="4">
                  <c:v>84.44</c:v>
                </c:pt>
              </c:numCache>
            </c:numRef>
          </c:val>
          <c:extLst>
            <c:ext xmlns:c16="http://schemas.microsoft.com/office/drawing/2014/chart" uri="{C3380CC4-5D6E-409C-BE32-E72D297353CC}">
              <c16:uniqueId val="{00000000-5EE9-4290-A5E4-2FBFEA2A2A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107.81</c:v>
                </c:pt>
                <c:pt idx="3">
                  <c:v>107.21</c:v>
                </c:pt>
                <c:pt idx="4">
                  <c:v>105.97</c:v>
                </c:pt>
              </c:numCache>
            </c:numRef>
          </c:val>
          <c:smooth val="0"/>
          <c:extLst>
            <c:ext xmlns:c16="http://schemas.microsoft.com/office/drawing/2014/chart" uri="{C3380CC4-5D6E-409C-BE32-E72D297353CC}">
              <c16:uniqueId val="{00000001-5EE9-4290-A5E4-2FBFEA2A2A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40.15</c:v>
                </c:pt>
                <c:pt idx="1">
                  <c:v>41.59</c:v>
                </c:pt>
                <c:pt idx="2">
                  <c:v>40.200000000000003</c:v>
                </c:pt>
                <c:pt idx="3">
                  <c:v>41.71</c:v>
                </c:pt>
                <c:pt idx="4">
                  <c:v>43.15</c:v>
                </c:pt>
              </c:numCache>
            </c:numRef>
          </c:val>
          <c:extLst>
            <c:ext xmlns:c16="http://schemas.microsoft.com/office/drawing/2014/chart" uri="{C3380CC4-5D6E-409C-BE32-E72D297353CC}">
              <c16:uniqueId val="{00000000-1390-4818-A874-4F2519CD38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50.75</c:v>
                </c:pt>
                <c:pt idx="3">
                  <c:v>51.72</c:v>
                </c:pt>
                <c:pt idx="4">
                  <c:v>52.27</c:v>
                </c:pt>
              </c:numCache>
            </c:numRef>
          </c:val>
          <c:smooth val="0"/>
          <c:extLst>
            <c:ext xmlns:c16="http://schemas.microsoft.com/office/drawing/2014/chart" uri="{C3380CC4-5D6E-409C-BE32-E72D297353CC}">
              <c16:uniqueId val="{00000001-1390-4818-A874-4F2519CD38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15.78</c:v>
                </c:pt>
                <c:pt idx="1">
                  <c:v>14.49</c:v>
                </c:pt>
                <c:pt idx="2">
                  <c:v>13.92</c:v>
                </c:pt>
                <c:pt idx="3">
                  <c:v>15.3</c:v>
                </c:pt>
                <c:pt idx="4">
                  <c:v>15.97</c:v>
                </c:pt>
              </c:numCache>
            </c:numRef>
          </c:val>
          <c:extLst>
            <c:ext xmlns:c16="http://schemas.microsoft.com/office/drawing/2014/chart" uri="{C3380CC4-5D6E-409C-BE32-E72D297353CC}">
              <c16:uniqueId val="{00000000-CE97-4B6C-9B75-6DD507064D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21.14</c:v>
                </c:pt>
                <c:pt idx="3">
                  <c:v>22.12</c:v>
                </c:pt>
                <c:pt idx="4">
                  <c:v>25.67</c:v>
                </c:pt>
              </c:numCache>
            </c:numRef>
          </c:val>
          <c:smooth val="0"/>
          <c:extLst>
            <c:ext xmlns:c16="http://schemas.microsoft.com/office/drawing/2014/chart" uri="{C3380CC4-5D6E-409C-BE32-E72D297353CC}">
              <c16:uniqueId val="{00000001-CE97-4B6C-9B75-6DD507064D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4-4308-A08D-4379B8FCEC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8.86</c:v>
                </c:pt>
                <c:pt idx="3">
                  <c:v>7.65</c:v>
                </c:pt>
                <c:pt idx="4">
                  <c:v>8.52</c:v>
                </c:pt>
              </c:numCache>
            </c:numRef>
          </c:val>
          <c:smooth val="0"/>
          <c:extLst>
            <c:ext xmlns:c16="http://schemas.microsoft.com/office/drawing/2014/chart" uri="{C3380CC4-5D6E-409C-BE32-E72D297353CC}">
              <c16:uniqueId val="{00000001-1A74-4308-A08D-4379B8FCEC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172.27</c:v>
                </c:pt>
                <c:pt idx="1">
                  <c:v>149.52000000000001</c:v>
                </c:pt>
                <c:pt idx="2">
                  <c:v>233.11</c:v>
                </c:pt>
                <c:pt idx="3">
                  <c:v>201.69</c:v>
                </c:pt>
                <c:pt idx="4">
                  <c:v>199.55</c:v>
                </c:pt>
              </c:numCache>
            </c:numRef>
          </c:val>
          <c:extLst>
            <c:ext xmlns:c16="http://schemas.microsoft.com/office/drawing/2014/chart" uri="{C3380CC4-5D6E-409C-BE32-E72D297353CC}">
              <c16:uniqueId val="{00000000-02A4-4432-BC57-700C1C5964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384.23</c:v>
                </c:pt>
                <c:pt idx="3">
                  <c:v>364.3</c:v>
                </c:pt>
                <c:pt idx="4">
                  <c:v>378.87</c:v>
                </c:pt>
              </c:numCache>
            </c:numRef>
          </c:val>
          <c:smooth val="0"/>
          <c:extLst>
            <c:ext xmlns:c16="http://schemas.microsoft.com/office/drawing/2014/chart" uri="{C3380CC4-5D6E-409C-BE32-E72D297353CC}">
              <c16:uniqueId val="{00000001-02A4-4432-BC57-700C1C5964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897.62</c:v>
                </c:pt>
                <c:pt idx="1">
                  <c:v>935.82</c:v>
                </c:pt>
                <c:pt idx="2">
                  <c:v>899.6</c:v>
                </c:pt>
                <c:pt idx="3">
                  <c:v>875.59</c:v>
                </c:pt>
                <c:pt idx="4">
                  <c:v>1128.07</c:v>
                </c:pt>
              </c:numCache>
            </c:numRef>
          </c:val>
          <c:extLst>
            <c:ext xmlns:c16="http://schemas.microsoft.com/office/drawing/2014/chart" uri="{C3380CC4-5D6E-409C-BE32-E72D297353CC}">
              <c16:uniqueId val="{00000000-D10E-4BDA-9933-42DC1011AD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439.43</c:v>
                </c:pt>
                <c:pt idx="3">
                  <c:v>438.41</c:v>
                </c:pt>
                <c:pt idx="4">
                  <c:v>430.23</c:v>
                </c:pt>
              </c:numCache>
            </c:numRef>
          </c:val>
          <c:smooth val="0"/>
          <c:extLst>
            <c:ext xmlns:c16="http://schemas.microsoft.com/office/drawing/2014/chart" uri="{C3380CC4-5D6E-409C-BE32-E72D297353CC}">
              <c16:uniqueId val="{00000001-D10E-4BDA-9933-42DC1011AD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87.33</c:v>
                </c:pt>
                <c:pt idx="1">
                  <c:v>90.57</c:v>
                </c:pt>
                <c:pt idx="2">
                  <c:v>92.77</c:v>
                </c:pt>
                <c:pt idx="3">
                  <c:v>82.8</c:v>
                </c:pt>
                <c:pt idx="4">
                  <c:v>57.24</c:v>
                </c:pt>
              </c:numCache>
            </c:numRef>
          </c:val>
          <c:extLst>
            <c:ext xmlns:c16="http://schemas.microsoft.com/office/drawing/2014/chart" uri="{C3380CC4-5D6E-409C-BE32-E72D297353CC}">
              <c16:uniqueId val="{00000000-F8EC-4873-B731-1CE434CF9B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94.41</c:v>
                </c:pt>
                <c:pt idx="3">
                  <c:v>90.96</c:v>
                </c:pt>
                <c:pt idx="4">
                  <c:v>90.66</c:v>
                </c:pt>
              </c:numCache>
            </c:numRef>
          </c:val>
          <c:smooth val="0"/>
          <c:extLst>
            <c:ext xmlns:c16="http://schemas.microsoft.com/office/drawing/2014/chart" uri="{C3380CC4-5D6E-409C-BE32-E72D297353CC}">
              <c16:uniqueId val="{00000001-F8EC-4873-B731-1CE434CF9B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288.97000000000003</c:v>
                </c:pt>
                <c:pt idx="1">
                  <c:v>296.27</c:v>
                </c:pt>
                <c:pt idx="2">
                  <c:v>289.36</c:v>
                </c:pt>
                <c:pt idx="3">
                  <c:v>322.16000000000003</c:v>
                </c:pt>
                <c:pt idx="4">
                  <c:v>466.69</c:v>
                </c:pt>
              </c:numCache>
            </c:numRef>
          </c:val>
          <c:extLst>
            <c:ext xmlns:c16="http://schemas.microsoft.com/office/drawing/2014/chart" uri="{C3380CC4-5D6E-409C-BE32-E72D297353CC}">
              <c16:uniqueId val="{00000000-B42A-4AD2-8E6B-6CA0740E2A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192.13</c:v>
                </c:pt>
                <c:pt idx="3">
                  <c:v>197.04</c:v>
                </c:pt>
                <c:pt idx="4">
                  <c:v>199.33</c:v>
                </c:pt>
              </c:numCache>
            </c:numRef>
          </c:val>
          <c:smooth val="0"/>
          <c:extLst>
            <c:ext xmlns:c16="http://schemas.microsoft.com/office/drawing/2014/chart" uri="{C3380CC4-5D6E-409C-BE32-E72D297353CC}">
              <c16:uniqueId val="{00000001-B42A-4AD2-8E6B-6CA0740E2A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石川県　能登町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15187</v>
      </c>
      <c r="AM8" s="44"/>
      <c r="AN8" s="44"/>
      <c r="AO8" s="44"/>
      <c r="AP8" s="44"/>
      <c r="AQ8" s="44"/>
      <c r="AR8" s="44"/>
      <c r="AS8" s="44"/>
      <c r="AT8" s="45">
        <f>データ!$S$6</f>
        <v>273.27</v>
      </c>
      <c r="AU8" s="46"/>
      <c r="AV8" s="46"/>
      <c r="AW8" s="46"/>
      <c r="AX8" s="46"/>
      <c r="AY8" s="46"/>
      <c r="AZ8" s="46"/>
      <c r="BA8" s="46"/>
      <c r="BB8" s="47">
        <f>データ!$T$6</f>
        <v>55.58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63.97</v>
      </c>
      <c r="J10" s="46"/>
      <c r="K10" s="46"/>
      <c r="L10" s="46"/>
      <c r="M10" s="46"/>
      <c r="N10" s="46"/>
      <c r="O10" s="80"/>
      <c r="P10" s="47">
        <f>データ!$P$6</f>
        <v>91.8</v>
      </c>
      <c r="Q10" s="47"/>
      <c r="R10" s="47"/>
      <c r="S10" s="47"/>
      <c r="T10" s="47"/>
      <c r="U10" s="47"/>
      <c r="V10" s="47"/>
      <c r="W10" s="44">
        <f>データ!$Q$6</f>
        <v>5440</v>
      </c>
      <c r="X10" s="44"/>
      <c r="Y10" s="44"/>
      <c r="Z10" s="44"/>
      <c r="AA10" s="44"/>
      <c r="AB10" s="44"/>
      <c r="AC10" s="44"/>
      <c r="AD10" s="2"/>
      <c r="AE10" s="2"/>
      <c r="AF10" s="2"/>
      <c r="AG10" s="2"/>
      <c r="AH10" s="2"/>
      <c r="AI10" s="2"/>
      <c r="AJ10" s="2"/>
      <c r="AK10" s="2"/>
      <c r="AL10" s="44">
        <f>データ!$U$6</f>
        <v>13564</v>
      </c>
      <c r="AM10" s="44"/>
      <c r="AN10" s="44"/>
      <c r="AO10" s="44"/>
      <c r="AP10" s="44"/>
      <c r="AQ10" s="44"/>
      <c r="AR10" s="44"/>
      <c r="AS10" s="44"/>
      <c r="AT10" s="45">
        <f>データ!$V$6</f>
        <v>153.05000000000001</v>
      </c>
      <c r="AU10" s="46"/>
      <c r="AV10" s="46"/>
      <c r="AW10" s="46"/>
      <c r="AX10" s="46"/>
      <c r="AY10" s="46"/>
      <c r="AZ10" s="46"/>
      <c r="BA10" s="46"/>
      <c r="BB10" s="47">
        <f>データ!$W$6</f>
        <v>88.62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J62Mo2AzSlPfttbPPYnyWv911tJ/5/RINtrFf9MFnN5qgFi6mDU8TT0zEwOSSvdKQqnuxhmX53sdMgGwWDLg==" saltValue="P4FSrBVxr/OvgfaNgidi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174637</v>
      </c>
      <c r="D6" s="20">
        <f t="shared" si="3"/>
        <v>46</v>
      </c>
      <c r="E6" s="20">
        <f t="shared" si="3"/>
        <v>1</v>
      </c>
      <c r="F6" s="20">
        <f t="shared" si="3"/>
        <v>0</v>
      </c>
      <c r="G6" s="20">
        <f t="shared" si="3"/>
        <v>1</v>
      </c>
      <c r="H6" s="20" t="str">
        <f t="shared" si="3"/>
        <v>石川県　能登町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63.97</v>
      </c>
      <c r="P6" s="21">
        <f t="shared" si="3"/>
        <v>91.8</v>
      </c>
      <c r="Q6" s="21">
        <f t="shared" si="3"/>
        <v>5440</v>
      </c>
      <c r="R6" s="21">
        <f t="shared" si="3"/>
        <v>15187</v>
      </c>
      <c r="S6" s="21">
        <f t="shared" si="3"/>
        <v>273.27</v>
      </c>
      <c r="T6" s="21">
        <f t="shared" si="3"/>
        <v>55.58</v>
      </c>
      <c r="U6" s="21">
        <f t="shared" si="3"/>
        <v>13564</v>
      </c>
      <c r="V6" s="21">
        <f t="shared" si="3"/>
        <v>153.05000000000001</v>
      </c>
      <c r="W6" s="21">
        <f t="shared" si="3"/>
        <v>88.62</v>
      </c>
      <c r="X6" s="22">
        <f>IF(X7="",NA(),X7)</f>
        <v>106.22</v>
      </c>
      <c r="Y6" s="22">
        <f t="shared" ref="Y6:AG6" si="4">IF(Y7="",NA(),Y7)</f>
        <v>104.81</v>
      </c>
      <c r="Z6" s="22">
        <f t="shared" si="4"/>
        <v>106.89</v>
      </c>
      <c r="AA6" s="22">
        <f t="shared" si="4"/>
        <v>102.78</v>
      </c>
      <c r="AB6" s="22">
        <f t="shared" si="4"/>
        <v>84.44</v>
      </c>
      <c r="AC6" s="22">
        <f t="shared" si="4"/>
        <v>108.61</v>
      </c>
      <c r="AD6" s="22">
        <f t="shared" si="4"/>
        <v>108.35</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8.86</v>
      </c>
      <c r="AQ6" s="22">
        <f t="shared" si="5"/>
        <v>7.65</v>
      </c>
      <c r="AR6" s="22">
        <f t="shared" si="5"/>
        <v>8.52</v>
      </c>
      <c r="AS6" s="21" t="str">
        <f>IF(AS7="","",IF(AS7="-","【-】","【"&amp;SUBSTITUTE(TEXT(AS7,"#,##0.00"),"-","△")&amp;"】"))</f>
        <v>【1.50】</v>
      </c>
      <c r="AT6" s="22">
        <f>IF(AT7="",NA(),AT7)</f>
        <v>172.27</v>
      </c>
      <c r="AU6" s="22">
        <f t="shared" ref="AU6:BC6" si="6">IF(AU7="",NA(),AU7)</f>
        <v>149.52000000000001</v>
      </c>
      <c r="AV6" s="22">
        <f t="shared" si="6"/>
        <v>233.11</v>
      </c>
      <c r="AW6" s="22">
        <f t="shared" si="6"/>
        <v>201.69</v>
      </c>
      <c r="AX6" s="22">
        <f t="shared" si="6"/>
        <v>199.55</v>
      </c>
      <c r="AY6" s="22">
        <f t="shared" si="6"/>
        <v>379.08</v>
      </c>
      <c r="AZ6" s="22">
        <f t="shared" si="6"/>
        <v>367.55</v>
      </c>
      <c r="BA6" s="22">
        <f t="shared" si="6"/>
        <v>384.23</v>
      </c>
      <c r="BB6" s="22">
        <f t="shared" si="6"/>
        <v>364.3</v>
      </c>
      <c r="BC6" s="22">
        <f t="shared" si="6"/>
        <v>378.87</v>
      </c>
      <c r="BD6" s="21" t="str">
        <f>IF(BD7="","",IF(BD7="-","【-】","【"&amp;SUBSTITUTE(TEXT(BD7,"#,##0.00"),"-","△")&amp;"】"))</f>
        <v>【243.36】</v>
      </c>
      <c r="BE6" s="22">
        <f>IF(BE7="",NA(),BE7)</f>
        <v>897.62</v>
      </c>
      <c r="BF6" s="22">
        <f t="shared" ref="BF6:BN6" si="7">IF(BF7="",NA(),BF7)</f>
        <v>935.82</v>
      </c>
      <c r="BG6" s="22">
        <f t="shared" si="7"/>
        <v>899.6</v>
      </c>
      <c r="BH6" s="22">
        <f t="shared" si="7"/>
        <v>875.59</v>
      </c>
      <c r="BI6" s="22">
        <f t="shared" si="7"/>
        <v>1128.07</v>
      </c>
      <c r="BJ6" s="22">
        <f t="shared" si="7"/>
        <v>398.98</v>
      </c>
      <c r="BK6" s="22">
        <f t="shared" si="7"/>
        <v>418.68</v>
      </c>
      <c r="BL6" s="22">
        <f t="shared" si="7"/>
        <v>439.43</v>
      </c>
      <c r="BM6" s="22">
        <f t="shared" si="7"/>
        <v>438.41</v>
      </c>
      <c r="BN6" s="22">
        <f t="shared" si="7"/>
        <v>430.23</v>
      </c>
      <c r="BO6" s="21" t="str">
        <f>IF(BO7="","",IF(BO7="-","【-】","【"&amp;SUBSTITUTE(TEXT(BO7,"#,##0.00"),"-","△")&amp;"】"))</f>
        <v>【265.93】</v>
      </c>
      <c r="BP6" s="22">
        <f>IF(BP7="",NA(),BP7)</f>
        <v>87.33</v>
      </c>
      <c r="BQ6" s="22">
        <f t="shared" ref="BQ6:BY6" si="8">IF(BQ7="",NA(),BQ7)</f>
        <v>90.57</v>
      </c>
      <c r="BR6" s="22">
        <f t="shared" si="8"/>
        <v>92.77</v>
      </c>
      <c r="BS6" s="22">
        <f t="shared" si="8"/>
        <v>82.8</v>
      </c>
      <c r="BT6" s="22">
        <f t="shared" si="8"/>
        <v>57.24</v>
      </c>
      <c r="BU6" s="22">
        <f t="shared" si="8"/>
        <v>98.64</v>
      </c>
      <c r="BV6" s="22">
        <f t="shared" si="8"/>
        <v>94.78</v>
      </c>
      <c r="BW6" s="22">
        <f t="shared" si="8"/>
        <v>94.41</v>
      </c>
      <c r="BX6" s="22">
        <f t="shared" si="8"/>
        <v>90.96</v>
      </c>
      <c r="BY6" s="22">
        <f t="shared" si="8"/>
        <v>90.66</v>
      </c>
      <c r="BZ6" s="21" t="str">
        <f>IF(BZ7="","",IF(BZ7="-","【-】","【"&amp;SUBSTITUTE(TEXT(BZ7,"#,##0.00"),"-","△")&amp;"】"))</f>
        <v>【97.82】</v>
      </c>
      <c r="CA6" s="22">
        <f>IF(CA7="",NA(),CA7)</f>
        <v>288.97000000000003</v>
      </c>
      <c r="CB6" s="22">
        <f t="shared" ref="CB6:CJ6" si="9">IF(CB7="",NA(),CB7)</f>
        <v>296.27</v>
      </c>
      <c r="CC6" s="22">
        <f t="shared" si="9"/>
        <v>289.36</v>
      </c>
      <c r="CD6" s="22">
        <f t="shared" si="9"/>
        <v>322.16000000000003</v>
      </c>
      <c r="CE6" s="22">
        <f t="shared" si="9"/>
        <v>466.69</v>
      </c>
      <c r="CF6" s="22">
        <f t="shared" si="9"/>
        <v>178.92</v>
      </c>
      <c r="CG6" s="22">
        <f t="shared" si="9"/>
        <v>181.3</v>
      </c>
      <c r="CH6" s="22">
        <f t="shared" si="9"/>
        <v>192.13</v>
      </c>
      <c r="CI6" s="22">
        <f t="shared" si="9"/>
        <v>197.04</v>
      </c>
      <c r="CJ6" s="22">
        <f t="shared" si="9"/>
        <v>199.33</v>
      </c>
      <c r="CK6" s="21" t="str">
        <f>IF(CK7="","",IF(CK7="-","【-】","【"&amp;SUBSTITUTE(TEXT(CK7,"#,##0.00"),"-","△")&amp;"】"))</f>
        <v>【177.56】</v>
      </c>
      <c r="CL6" s="22">
        <f>IF(CL7="",NA(),CL7)</f>
        <v>45.19</v>
      </c>
      <c r="CM6" s="22">
        <f t="shared" ref="CM6:CU6" si="10">IF(CM7="",NA(),CM7)</f>
        <v>43.52</v>
      </c>
      <c r="CN6" s="22">
        <f t="shared" si="10"/>
        <v>42.43</v>
      </c>
      <c r="CO6" s="22">
        <f t="shared" si="10"/>
        <v>42.55</v>
      </c>
      <c r="CP6" s="22">
        <f t="shared" si="10"/>
        <v>45.94</v>
      </c>
      <c r="CQ6" s="22">
        <f t="shared" si="10"/>
        <v>55.14</v>
      </c>
      <c r="CR6" s="22">
        <f t="shared" si="10"/>
        <v>55.89</v>
      </c>
      <c r="CS6" s="22">
        <f t="shared" si="10"/>
        <v>53.87</v>
      </c>
      <c r="CT6" s="22">
        <f t="shared" si="10"/>
        <v>54.49</v>
      </c>
      <c r="CU6" s="22">
        <f t="shared" si="10"/>
        <v>54.8</v>
      </c>
      <c r="CV6" s="21" t="str">
        <f>IF(CV7="","",IF(CV7="-","【-】","【"&amp;SUBSTITUTE(TEXT(CV7,"#,##0.00"),"-","△")&amp;"】"))</f>
        <v>【59.81】</v>
      </c>
      <c r="CW6" s="22">
        <f>IF(CW7="",NA(),CW7)</f>
        <v>80.239999999999995</v>
      </c>
      <c r="CX6" s="22">
        <f t="shared" ref="CX6:DF6" si="11">IF(CX7="",NA(),CX7)</f>
        <v>81.3</v>
      </c>
      <c r="CY6" s="22">
        <f t="shared" si="11"/>
        <v>82.66</v>
      </c>
      <c r="CZ6" s="22">
        <f t="shared" si="11"/>
        <v>82.99</v>
      </c>
      <c r="DA6" s="22">
        <f t="shared" si="11"/>
        <v>61.17</v>
      </c>
      <c r="DB6" s="22">
        <f t="shared" si="11"/>
        <v>81.39</v>
      </c>
      <c r="DC6" s="22">
        <f t="shared" si="11"/>
        <v>81.27</v>
      </c>
      <c r="DD6" s="22">
        <f t="shared" si="11"/>
        <v>79.489999999999995</v>
      </c>
      <c r="DE6" s="22">
        <f t="shared" si="11"/>
        <v>78.8</v>
      </c>
      <c r="DF6" s="22">
        <f t="shared" si="11"/>
        <v>77.98</v>
      </c>
      <c r="DG6" s="21" t="str">
        <f>IF(DG7="","",IF(DG7="-","【-】","【"&amp;SUBSTITUTE(TEXT(DG7,"#,##0.00"),"-","△")&amp;"】"))</f>
        <v>【89.42】</v>
      </c>
      <c r="DH6" s="22">
        <f>IF(DH7="",NA(),DH7)</f>
        <v>40.15</v>
      </c>
      <c r="DI6" s="22">
        <f t="shared" ref="DI6:DQ6" si="12">IF(DI7="",NA(),DI7)</f>
        <v>41.59</v>
      </c>
      <c r="DJ6" s="22">
        <f t="shared" si="12"/>
        <v>40.200000000000003</v>
      </c>
      <c r="DK6" s="22">
        <f t="shared" si="12"/>
        <v>41.71</v>
      </c>
      <c r="DL6" s="22">
        <f t="shared" si="12"/>
        <v>43.15</v>
      </c>
      <c r="DM6" s="22">
        <f t="shared" si="12"/>
        <v>49.92</v>
      </c>
      <c r="DN6" s="22">
        <f t="shared" si="12"/>
        <v>50.63</v>
      </c>
      <c r="DO6" s="22">
        <f t="shared" si="12"/>
        <v>50.75</v>
      </c>
      <c r="DP6" s="22">
        <f t="shared" si="12"/>
        <v>51.72</v>
      </c>
      <c r="DQ6" s="22">
        <f t="shared" si="12"/>
        <v>52.27</v>
      </c>
      <c r="DR6" s="21" t="str">
        <f>IF(DR7="","",IF(DR7="-","【-】","【"&amp;SUBSTITUTE(TEXT(DR7,"#,##0.00"),"-","△")&amp;"】"))</f>
        <v>【52.02】</v>
      </c>
      <c r="DS6" s="22">
        <f>IF(DS7="",NA(),DS7)</f>
        <v>15.78</v>
      </c>
      <c r="DT6" s="22">
        <f t="shared" ref="DT6:EB6" si="13">IF(DT7="",NA(),DT7)</f>
        <v>14.49</v>
      </c>
      <c r="DU6" s="22">
        <f t="shared" si="13"/>
        <v>13.92</v>
      </c>
      <c r="DV6" s="22">
        <f t="shared" si="13"/>
        <v>15.3</v>
      </c>
      <c r="DW6" s="22">
        <f t="shared" si="13"/>
        <v>15.97</v>
      </c>
      <c r="DX6" s="22">
        <f t="shared" si="13"/>
        <v>16.88</v>
      </c>
      <c r="DY6" s="22">
        <f t="shared" si="13"/>
        <v>18.28</v>
      </c>
      <c r="DZ6" s="22">
        <f t="shared" si="13"/>
        <v>21.14</v>
      </c>
      <c r="EA6" s="22">
        <f t="shared" si="13"/>
        <v>22.12</v>
      </c>
      <c r="EB6" s="22">
        <f t="shared" si="13"/>
        <v>25.67</v>
      </c>
      <c r="EC6" s="21" t="str">
        <f>IF(EC7="","",IF(EC7="-","【-】","【"&amp;SUBSTITUTE(TEXT(EC7,"#,##0.00"),"-","△")&amp;"】"))</f>
        <v>【25.37】</v>
      </c>
      <c r="ED6" s="22">
        <f>IF(ED7="",NA(),ED7)</f>
        <v>1.49</v>
      </c>
      <c r="EE6" s="22">
        <f t="shared" ref="EE6:EM6" si="14">IF(EE7="",NA(),EE7)</f>
        <v>1.69</v>
      </c>
      <c r="EF6" s="22">
        <f t="shared" si="14"/>
        <v>0.97</v>
      </c>
      <c r="EG6" s="22">
        <f t="shared" si="14"/>
        <v>1.66</v>
      </c>
      <c r="EH6" s="22">
        <f t="shared" si="14"/>
        <v>0.6</v>
      </c>
      <c r="EI6" s="22">
        <f t="shared" si="14"/>
        <v>0.52</v>
      </c>
      <c r="EJ6" s="22">
        <f t="shared" si="14"/>
        <v>0.53</v>
      </c>
      <c r="EK6" s="22">
        <f t="shared" si="14"/>
        <v>0.5</v>
      </c>
      <c r="EL6" s="22">
        <f t="shared" si="14"/>
        <v>0.4</v>
      </c>
      <c r="EM6" s="22">
        <f t="shared" si="14"/>
        <v>0.4</v>
      </c>
      <c r="EN6" s="21" t="str">
        <f>IF(EN7="","",IF(EN7="-","【-】","【"&amp;SUBSTITUTE(TEXT(EN7,"#,##0.00"),"-","△")&amp;"】"))</f>
        <v>【0.62】</v>
      </c>
    </row>
    <row r="7" spans="1:144" s="23" customFormat="1" x14ac:dyDescent="0.15">
      <c r="A7" s="15"/>
      <c r="B7" s="24">
        <v>2023</v>
      </c>
      <c r="C7" s="24">
        <v>174637</v>
      </c>
      <c r="D7" s="24">
        <v>46</v>
      </c>
      <c r="E7" s="24">
        <v>1</v>
      </c>
      <c r="F7" s="24">
        <v>0</v>
      </c>
      <c r="G7" s="24">
        <v>1</v>
      </c>
      <c r="H7" s="24" t="s">
        <v>93</v>
      </c>
      <c r="I7" s="24" t="s">
        <v>94</v>
      </c>
      <c r="J7" s="24" t="s">
        <v>95</v>
      </c>
      <c r="K7" s="24" t="s">
        <v>96</v>
      </c>
      <c r="L7" s="24" t="s">
        <v>97</v>
      </c>
      <c r="M7" s="24" t="s">
        <v>98</v>
      </c>
      <c r="N7" s="25" t="s">
        <v>99</v>
      </c>
      <c r="O7" s="25">
        <v>63.97</v>
      </c>
      <c r="P7" s="25">
        <v>91.8</v>
      </c>
      <c r="Q7" s="25">
        <v>5440</v>
      </c>
      <c r="R7" s="25">
        <v>15187</v>
      </c>
      <c r="S7" s="25">
        <v>273.27</v>
      </c>
      <c r="T7" s="25">
        <v>55.58</v>
      </c>
      <c r="U7" s="25">
        <v>13564</v>
      </c>
      <c r="V7" s="25">
        <v>153.05000000000001</v>
      </c>
      <c r="W7" s="25">
        <v>88.62</v>
      </c>
      <c r="X7" s="25">
        <v>106.22</v>
      </c>
      <c r="Y7" s="25">
        <v>104.81</v>
      </c>
      <c r="Z7" s="25">
        <v>106.89</v>
      </c>
      <c r="AA7" s="25">
        <v>102.78</v>
      </c>
      <c r="AB7" s="25">
        <v>84.44</v>
      </c>
      <c r="AC7" s="25">
        <v>108.61</v>
      </c>
      <c r="AD7" s="25">
        <v>108.35</v>
      </c>
      <c r="AE7" s="25">
        <v>107.81</v>
      </c>
      <c r="AF7" s="25">
        <v>107.21</v>
      </c>
      <c r="AG7" s="25">
        <v>105.97</v>
      </c>
      <c r="AH7" s="25">
        <v>108.24</v>
      </c>
      <c r="AI7" s="25">
        <v>0</v>
      </c>
      <c r="AJ7" s="25">
        <v>0</v>
      </c>
      <c r="AK7" s="25">
        <v>0</v>
      </c>
      <c r="AL7" s="25">
        <v>0</v>
      </c>
      <c r="AM7" s="25">
        <v>0</v>
      </c>
      <c r="AN7" s="25">
        <v>3.59</v>
      </c>
      <c r="AO7" s="25">
        <v>3.98</v>
      </c>
      <c r="AP7" s="25">
        <v>8.86</v>
      </c>
      <c r="AQ7" s="25">
        <v>7.65</v>
      </c>
      <c r="AR7" s="25">
        <v>8.52</v>
      </c>
      <c r="AS7" s="25">
        <v>1.5</v>
      </c>
      <c r="AT7" s="25">
        <v>172.27</v>
      </c>
      <c r="AU7" s="25">
        <v>149.52000000000001</v>
      </c>
      <c r="AV7" s="25">
        <v>233.11</v>
      </c>
      <c r="AW7" s="25">
        <v>201.69</v>
      </c>
      <c r="AX7" s="25">
        <v>199.55</v>
      </c>
      <c r="AY7" s="25">
        <v>379.08</v>
      </c>
      <c r="AZ7" s="25">
        <v>367.55</v>
      </c>
      <c r="BA7" s="25">
        <v>384.23</v>
      </c>
      <c r="BB7" s="25">
        <v>364.3</v>
      </c>
      <c r="BC7" s="25">
        <v>378.87</v>
      </c>
      <c r="BD7" s="25">
        <v>243.36</v>
      </c>
      <c r="BE7" s="25">
        <v>897.62</v>
      </c>
      <c r="BF7" s="25">
        <v>935.82</v>
      </c>
      <c r="BG7" s="25">
        <v>899.6</v>
      </c>
      <c r="BH7" s="25">
        <v>875.59</v>
      </c>
      <c r="BI7" s="25">
        <v>1128.07</v>
      </c>
      <c r="BJ7" s="25">
        <v>398.98</v>
      </c>
      <c r="BK7" s="25">
        <v>418.68</v>
      </c>
      <c r="BL7" s="25">
        <v>439.43</v>
      </c>
      <c r="BM7" s="25">
        <v>438.41</v>
      </c>
      <c r="BN7" s="25">
        <v>430.23</v>
      </c>
      <c r="BO7" s="25">
        <v>265.93</v>
      </c>
      <c r="BP7" s="25">
        <v>87.33</v>
      </c>
      <c r="BQ7" s="25">
        <v>90.57</v>
      </c>
      <c r="BR7" s="25">
        <v>92.77</v>
      </c>
      <c r="BS7" s="25">
        <v>82.8</v>
      </c>
      <c r="BT7" s="25">
        <v>57.24</v>
      </c>
      <c r="BU7" s="25">
        <v>98.64</v>
      </c>
      <c r="BV7" s="25">
        <v>94.78</v>
      </c>
      <c r="BW7" s="25">
        <v>94.41</v>
      </c>
      <c r="BX7" s="25">
        <v>90.96</v>
      </c>
      <c r="BY7" s="25">
        <v>90.66</v>
      </c>
      <c r="BZ7" s="25">
        <v>97.82</v>
      </c>
      <c r="CA7" s="25">
        <v>288.97000000000003</v>
      </c>
      <c r="CB7" s="25">
        <v>296.27</v>
      </c>
      <c r="CC7" s="25">
        <v>289.36</v>
      </c>
      <c r="CD7" s="25">
        <v>322.16000000000003</v>
      </c>
      <c r="CE7" s="25">
        <v>466.69</v>
      </c>
      <c r="CF7" s="25">
        <v>178.92</v>
      </c>
      <c r="CG7" s="25">
        <v>181.3</v>
      </c>
      <c r="CH7" s="25">
        <v>192.13</v>
      </c>
      <c r="CI7" s="25">
        <v>197.04</v>
      </c>
      <c r="CJ7" s="25">
        <v>199.33</v>
      </c>
      <c r="CK7" s="25">
        <v>177.56</v>
      </c>
      <c r="CL7" s="25">
        <v>45.19</v>
      </c>
      <c r="CM7" s="25">
        <v>43.52</v>
      </c>
      <c r="CN7" s="25">
        <v>42.43</v>
      </c>
      <c r="CO7" s="25">
        <v>42.55</v>
      </c>
      <c r="CP7" s="25">
        <v>45.94</v>
      </c>
      <c r="CQ7" s="25">
        <v>55.14</v>
      </c>
      <c r="CR7" s="25">
        <v>55.89</v>
      </c>
      <c r="CS7" s="25">
        <v>53.87</v>
      </c>
      <c r="CT7" s="25">
        <v>54.49</v>
      </c>
      <c r="CU7" s="25">
        <v>54.8</v>
      </c>
      <c r="CV7" s="25">
        <v>59.81</v>
      </c>
      <c r="CW7" s="25">
        <v>80.239999999999995</v>
      </c>
      <c r="CX7" s="25">
        <v>81.3</v>
      </c>
      <c r="CY7" s="25">
        <v>82.66</v>
      </c>
      <c r="CZ7" s="25">
        <v>82.99</v>
      </c>
      <c r="DA7" s="25">
        <v>61.17</v>
      </c>
      <c r="DB7" s="25">
        <v>81.39</v>
      </c>
      <c r="DC7" s="25">
        <v>81.27</v>
      </c>
      <c r="DD7" s="25">
        <v>79.489999999999995</v>
      </c>
      <c r="DE7" s="25">
        <v>78.8</v>
      </c>
      <c r="DF7" s="25">
        <v>77.98</v>
      </c>
      <c r="DG7" s="25">
        <v>89.42</v>
      </c>
      <c r="DH7" s="25">
        <v>40.15</v>
      </c>
      <c r="DI7" s="25">
        <v>41.59</v>
      </c>
      <c r="DJ7" s="25">
        <v>40.200000000000003</v>
      </c>
      <c r="DK7" s="25">
        <v>41.71</v>
      </c>
      <c r="DL7" s="25">
        <v>43.15</v>
      </c>
      <c r="DM7" s="25">
        <v>49.92</v>
      </c>
      <c r="DN7" s="25">
        <v>50.63</v>
      </c>
      <c r="DO7" s="25">
        <v>50.75</v>
      </c>
      <c r="DP7" s="25">
        <v>51.72</v>
      </c>
      <c r="DQ7" s="25">
        <v>52.27</v>
      </c>
      <c r="DR7" s="25">
        <v>52.02</v>
      </c>
      <c r="DS7" s="25">
        <v>15.78</v>
      </c>
      <c r="DT7" s="25">
        <v>14.49</v>
      </c>
      <c r="DU7" s="25">
        <v>13.92</v>
      </c>
      <c r="DV7" s="25">
        <v>15.3</v>
      </c>
      <c r="DW7" s="25">
        <v>15.97</v>
      </c>
      <c r="DX7" s="25">
        <v>16.88</v>
      </c>
      <c r="DY7" s="25">
        <v>18.28</v>
      </c>
      <c r="DZ7" s="25">
        <v>21.14</v>
      </c>
      <c r="EA7" s="25">
        <v>22.12</v>
      </c>
      <c r="EB7" s="25">
        <v>25.67</v>
      </c>
      <c r="EC7" s="25">
        <v>25.37</v>
      </c>
      <c r="ED7" s="25">
        <v>1.49</v>
      </c>
      <c r="EE7" s="25">
        <v>1.69</v>
      </c>
      <c r="EF7" s="25">
        <v>0.97</v>
      </c>
      <c r="EG7" s="25">
        <v>1.66</v>
      </c>
      <c r="EH7" s="25">
        <v>0.6</v>
      </c>
      <c r="EI7" s="25">
        <v>0.52</v>
      </c>
      <c r="EJ7" s="25">
        <v>0.53</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cp:lastPrinted>2025-01-28T04:25:12Z</cp:lastPrinted>
  <dcterms:created xsi:type="dcterms:W3CDTF">2025-01-24T06:48:28Z</dcterms:created>
  <dcterms:modified xsi:type="dcterms:W3CDTF">2025-01-28T04:26:55Z</dcterms:modified>
  <cp:category/>
</cp:coreProperties>
</file>