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113000_市町支援課\14_財政G\R6財政共有\009 地方公営企業\10 経営比較分析\07 HP公表用\03 下水道\77林集\"/>
    </mc:Choice>
  </mc:AlternateContent>
  <xr:revisionPtr revIDLastSave="0" documentId="13_ncr:1_{CD9F4160-A8D3-4A35-ABA5-C98ECE8920AE}" xr6:coauthVersionLast="47" xr6:coauthVersionMax="47" xr10:uidLastSave="{00000000-0000-0000-0000-000000000000}"/>
  <workbookProtection workbookAlgorithmName="SHA-512" workbookHashValue="wYMgeVjbuumxfa3xjTgHbKlYICyTIwzTBpz93JB9nthSWLJCi+XMNq0oZ2QipNeQB44eC2hfFf5q55lmegA1iw==" workbookSaltValue="6Q8mBqMTAGdl89C1b5VX5g==" workbookSpinCount="100000" lockStructure="1"/>
  <bookViews>
    <workbookView xWindow="-110" yWindow="-110" windowWidth="19420" windowHeight="104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T10" i="4"/>
  <c r="AL10" i="4"/>
  <c r="I10" i="4"/>
</calcChain>
</file>

<file path=xl/sharedStrings.xml><?xml version="1.0" encoding="utf-8"?>
<sst xmlns="http://schemas.openxmlformats.org/spreadsheetml/2006/main" count="236" uniqueCount="118">
  <si>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</si>
  <si>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</si>
  <si>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</si>
  <si>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</si>
  <si>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</si>
  <si>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</si>
  <si>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</si>
  <si>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</si>
  <si>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</si>
  <si>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</si>
  <si>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</si>
  <si>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</si>
  <si>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</si>
  <si>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</si>
  <si>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</si>
  <si>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</si>
  <si>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</si>
  <si>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</si>
  <si>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</si>
  <si>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</si>
  <si>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</si>
  <si>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</si>
  <si>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</si>
  <si>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</si>
  <si>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</si>
  <si>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</si>
  <si>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</si>
  <si>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</si>
  <si>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</si>
  <si>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</si>
  <si>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</si>
  <si>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</si>
  <si>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</si>
  <si>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</si>
  <si>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</si>
  <si>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</si>
  <si>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</si>
  <si>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</si>
  <si>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</si>
  <si>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</si>
  <si>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</si>
  <si>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</si>
  <si>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</si>
  <si>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</si>
  <si>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</si>
  <si>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</si>
  <si>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</si>
  <si>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</si>
  <si>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</si>
  <si>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</si>
  <si>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</si>
  <si>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</si>
  <si>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</si>
  <si>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</si>
  <si>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</si>
  <si>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</si>
  <si>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</si>
  <si>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</si>
  <si>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</si>
  <si>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</si>
  <si>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</si>
  <si>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</si>
  <si>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</si>
  <si>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</si>
  <si>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</si>
  <si>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</si>
  <si>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</si>
  <si>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</si>
  <si>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</si>
  <si>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</si>
  <si>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</si>
  <si>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</si>
  <si>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</si>
  <si>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</si>
  <si>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</si>
  <si>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</si>
  <si>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</si>
  <si>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</si>
  <si>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</si>
  <si>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</si>
  <si>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</si>
  <si>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</si>
  <si>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</si>
  <si>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</si>
  <si>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</si>
  <si>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</si>
  <si>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</si>
  <si>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</si>
  <si>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</si>
  <si>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</si>
  <si>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</si>
  <si>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</si>
  <si>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</si>
  <si>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</si>
  <si>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</si>
  <si>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</si>
  <si>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</si>
  <si>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穴水町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</si>
  <si>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</si>
  <si>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</si>
  <si>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</si>
  <si>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</si>
  <si>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</si>
  <si>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</si>
  <si>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</si>
  <si>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</si>
  <si>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</si>
  <si>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</si>
  <si>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</si>
  <si>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</si>
  <si>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</si>
  <si>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</si>
  <si>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</si>
  <si>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</si>
  <si>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</si>
  <si>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③管渠改善率は、今後も長寿命化計画に基づく適正な更新・維持管理を行う。</t>
    <rPh sb="1" eb="3">
      <t>カンキョ</t>
    </rPh>
    <rPh sb="3" eb="6">
      <t>カイゼンリツ</t>
    </rPh>
    <rPh sb="8" eb="10">
      <t>コンゴ</t>
    </rPh>
    <rPh sb="11" eb="15">
      <t>チョウジュミョウカ</t>
    </rPh>
    <rPh sb="15" eb="17">
      <t>ケイカク</t>
    </rPh>
    <rPh sb="18" eb="19">
      <t>モト</t>
    </rPh>
    <rPh sb="21" eb="23">
      <t>テキセイ</t>
    </rPh>
    <rPh sb="24" eb="26">
      <t>コウシン</t>
    </rPh>
    <rPh sb="27" eb="29">
      <t>イジ</t>
    </rPh>
    <rPh sb="29" eb="31">
      <t>カンリ</t>
    </rPh>
    <rPh sb="32" eb="33">
      <t>オコナ</t>
    </rPh>
    <phoneticPr fontId="17"/>
  </si>
  <si>
    <t>⑧水洗化率は、100％で使用料収入の増額は見込めないため、徹底した維持管理費の削減に努める。
　また、施設の老朽化に伴う更新事業等を計画的に行う。</t>
    <rPh sb="1" eb="4">
      <t>スイセンカ</t>
    </rPh>
    <rPh sb="4" eb="5">
      <t>リツ</t>
    </rPh>
    <rPh sb="12" eb="15">
      <t>シヨウリョウ</t>
    </rPh>
    <rPh sb="15" eb="17">
      <t>シュウニュウ</t>
    </rPh>
    <rPh sb="18" eb="20">
      <t>ゾウガク</t>
    </rPh>
    <rPh sb="21" eb="23">
      <t>ミコ</t>
    </rPh>
    <rPh sb="29" eb="31">
      <t>テッテイ</t>
    </rPh>
    <rPh sb="33" eb="35">
      <t>イジ</t>
    </rPh>
    <rPh sb="35" eb="38">
      <t>カンリヒ</t>
    </rPh>
    <rPh sb="39" eb="41">
      <t>サクゲン</t>
    </rPh>
    <rPh sb="42" eb="43">
      <t>ツト</t>
    </rPh>
    <rPh sb="51" eb="53">
      <t>シセツ</t>
    </rPh>
    <rPh sb="54" eb="57">
      <t>ロウキュウカ</t>
    </rPh>
    <rPh sb="58" eb="59">
      <t>トモナ</t>
    </rPh>
    <rPh sb="60" eb="62">
      <t>コウシン</t>
    </rPh>
    <rPh sb="62" eb="64">
      <t>ジギョウ</t>
    </rPh>
    <rPh sb="64" eb="65">
      <t>ナド</t>
    </rPh>
    <rPh sb="66" eb="68">
      <t>ケイカク</t>
    </rPh>
    <rPh sb="68" eb="69">
      <t>テキ</t>
    </rPh>
    <rPh sb="70" eb="71">
      <t>オコナ</t>
    </rPh>
    <phoneticPr fontId="17"/>
  </si>
  <si>
    <r>
      <t>①収益的収支比率については、昨年度の</t>
    </r>
    <r>
      <rPr>
        <sz val="11"/>
        <rFont val="ＭＳ ゴシック"/>
        <family val="3"/>
        <charset val="128"/>
      </rPr>
      <t>89.26％から33.63％減少して55.63％となり、令和6年能登半島地震による収益の減少が要因である。今後は従前の収益水準に回復すると思われるが、引続き経営は厳しい状況であるため、今後も維持管理費の削減に努める。
⑤経費回収率についても、能登半島地震の影響で100％を下回った。しかし、類似団体平均値と比べると高水準であることから、引き続き適正な維持管理を継続していく。
⑥汚水処理原価は、類似団体平均値と比較して低い数値であることから、今後も適正な維持管理に努める。　　　　　　　　　　　　　　　　　　　　　　　　　　　　　　　　　⑦施設利用率については、類似団体平均値と比べ高い水準で推移しており、施設が効率的かつ適正な規模で運用されています。
⑧水洗化率は、100％で使用料収入の増額は見込めないので、徹底した経費削減に努める。</t>
    </r>
    <rPh sb="14" eb="17">
      <t>サクネンド</t>
    </rPh>
    <rPh sb="32" eb="34">
      <t>ゲンショウ</t>
    </rPh>
    <rPh sb="46" eb="48">
      <t>レイワ</t>
    </rPh>
    <rPh sb="49" eb="50">
      <t>ネン</t>
    </rPh>
    <rPh sb="50" eb="54">
      <t>ノトハントウ</t>
    </rPh>
    <rPh sb="54" eb="56">
      <t>ジシン</t>
    </rPh>
    <rPh sb="59" eb="61">
      <t>シュウエキ</t>
    </rPh>
    <rPh sb="62" eb="64">
      <t>ゲンショウ</t>
    </rPh>
    <rPh sb="65" eb="67">
      <t>ヨウイン</t>
    </rPh>
    <rPh sb="71" eb="73">
      <t>コンゴ</t>
    </rPh>
    <rPh sb="74" eb="76">
      <t>ジュウゼン</t>
    </rPh>
    <rPh sb="77" eb="79">
      <t>シュウエキ</t>
    </rPh>
    <rPh sb="79" eb="81">
      <t>スイジュン</t>
    </rPh>
    <rPh sb="82" eb="84">
      <t>カイフク</t>
    </rPh>
    <rPh sb="87" eb="88">
      <t>オモ</t>
    </rPh>
    <rPh sb="92" eb="94">
      <t>ヒキツヅ</t>
    </rPh>
    <rPh sb="112" eb="114">
      <t>イジ</t>
    </rPh>
    <rPh sb="114" eb="117">
      <t>カンリヒ</t>
    </rPh>
    <rPh sb="118" eb="120">
      <t>サクゲン</t>
    </rPh>
    <rPh sb="121" eb="122">
      <t>ツト</t>
    </rPh>
    <rPh sb="139" eb="143">
      <t>ノトハントウ</t>
    </rPh>
    <rPh sb="143" eb="145">
      <t>ジシン</t>
    </rPh>
    <rPh sb="146" eb="148">
      <t>エイキョウ</t>
    </rPh>
    <rPh sb="154" eb="156">
      <t>シタマワ</t>
    </rPh>
    <rPh sb="192" eb="194">
      <t>イジ</t>
    </rPh>
    <rPh sb="194" eb="196">
      <t>カンリ</t>
    </rPh>
    <rPh sb="197" eb="198">
      <t>ツヅ</t>
    </rPh>
    <rPh sb="198" eb="200">
      <t>ケイゾク</t>
    </rPh>
    <rPh sb="287" eb="289">
      <t>シセツ</t>
    </rPh>
    <rPh sb="289" eb="292">
      <t>リヨウリツ</t>
    </rPh>
    <rPh sb="298" eb="300">
      <t>ルイジ</t>
    </rPh>
    <rPh sb="300" eb="302">
      <t>ダンタイ</t>
    </rPh>
    <rPh sb="302" eb="305">
      <t>ヘイキンチ</t>
    </rPh>
    <rPh sb="306" eb="307">
      <t>クラ</t>
    </rPh>
    <rPh sb="308" eb="309">
      <t>タカ</t>
    </rPh>
    <rPh sb="310" eb="312">
      <t>スイジュン</t>
    </rPh>
    <rPh sb="313" eb="315">
      <t>スイイ</t>
    </rPh>
    <rPh sb="320" eb="322">
      <t>シセツ</t>
    </rPh>
    <rPh sb="323" eb="326">
      <t>コウリツテキ</t>
    </rPh>
    <rPh sb="328" eb="330">
      <t>テキセイ</t>
    </rPh>
    <rPh sb="331" eb="333">
      <t>キボ</t>
    </rPh>
    <rPh sb="334" eb="336">
      <t>ウンヨウ</t>
    </rPh>
    <rPh sb="356" eb="359">
      <t>シヨウリョウ</t>
    </rPh>
    <rPh sb="359" eb="361">
      <t>シュウニュウ</t>
    </rPh>
    <rPh sb="362" eb="364">
      <t>ゾウガク</t>
    </rPh>
    <rPh sb="365" eb="367">
      <t>ミコ</t>
    </rPh>
    <rPh sb="373" eb="375">
      <t>テッテイ</t>
    </rPh>
    <rPh sb="377" eb="379">
      <t>ケイヒ</t>
    </rPh>
    <rPh sb="379" eb="381">
      <t>サクゲン</t>
    </rPh>
    <rPh sb="382" eb="383">
      <t>ツト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</si>
</sst>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6"/>
      <name val="ＭＳ Ｐゴシック"/>
      <family val="3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A-49B4-82C1-1E446014D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A-49B4-82C1-1E446014D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51.43</c:v>
                </c:pt>
                <c:pt idx="1">
                  <c:v>51.43</c:v>
                </c:pt>
                <c:pt idx="2">
                  <c:v>51.43</c:v>
                </c:pt>
                <c:pt idx="3">
                  <c:v>48.57</c:v>
                </c:pt>
                <c:pt idx="4">
                  <c:v>48.57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3-4D37-89A1-B5794E4A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40.28</c:v>
                </c:pt>
                <c:pt idx="1">
                  <c:v>42.48</c:v>
                </c:pt>
                <c:pt idx="2">
                  <c:v>39.770000000000003</c:v>
                </c:pt>
                <c:pt idx="3">
                  <c:v>38.96</c:v>
                </c:pt>
                <c:pt idx="4">
                  <c:v>39.659999999999997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3-4D37-89A1-B5794E4A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A-4D94-BCEA-4596298F7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90.78</c:v>
                </c:pt>
                <c:pt idx="1">
                  <c:v>90.73</c:v>
                </c:pt>
                <c:pt idx="2">
                  <c:v>91.64</c:v>
                </c:pt>
                <c:pt idx="3">
                  <c:v>91.6</c:v>
                </c:pt>
                <c:pt idx="4">
                  <c:v>92.03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A-4D94-BCEA-4596298F7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73.64</c:v>
                </c:pt>
                <c:pt idx="1">
                  <c:v>72.59</c:v>
                </c:pt>
                <c:pt idx="2">
                  <c:v>74.260000000000005</c:v>
                </c:pt>
                <c:pt idx="3">
                  <c:v>89.26</c:v>
                </c:pt>
                <c:pt idx="4">
                  <c:v>55.63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0-4C54-8E66-9EDF9E038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40-4C54-8E66-9EDF9E038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5-430F-BD12-6B6E2A2A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5-430F-BD12-6B6E2A2A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2-48D8-8A7E-5475EACA3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2-48D8-8A7E-5475EACA3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8-44C5-87CD-A49CD73DC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68-44C5-87CD-A49CD73DC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F-47E9-8B61-40B342A88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F-47E9-8B61-40B342A88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2997.15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7-47A2-A4AA-8E2CE11D6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544.96</c:v>
                </c:pt>
                <c:pt idx="1">
                  <c:v>406.44</c:v>
                </c:pt>
                <c:pt idx="2">
                  <c:v>254.5</c:v>
                </c:pt>
                <c:pt idx="3">
                  <c:v>365.75</c:v>
                </c:pt>
                <c:pt idx="4">
                  <c:v>482.31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C7-47A2-A4AA-8E2CE11D6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0-48C9-A6EF-E7D24197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42.51</c:v>
                </c:pt>
                <c:pt idx="1">
                  <c:v>35.93</c:v>
                </c:pt>
                <c:pt idx="2">
                  <c:v>36.1</c:v>
                </c:pt>
                <c:pt idx="3">
                  <c:v>35.5</c:v>
                </c:pt>
                <c:pt idx="4">
                  <c:v>35.119999999999997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0-48C9-A6EF-E7D24197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210.75</c:v>
                </c:pt>
                <c:pt idx="1">
                  <c:v>213.79</c:v>
                </c:pt>
                <c:pt idx="2">
                  <c:v>212.9</c:v>
                </c:pt>
                <c:pt idx="3">
                  <c:v>218.17</c:v>
                </c:pt>
                <c:pt idx="4">
                  <c:v>286.85000000000002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8-47C4-8F15-72A601872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447.34</c:v>
                </c:pt>
                <c:pt idx="1">
                  <c:v>499.55</c:v>
                </c:pt>
                <c:pt idx="2">
                  <c:v>529.77</c:v>
                </c:pt>
                <c:pt idx="3">
                  <c:v>523.41999999999996</c:v>
                </c:pt>
                <c:pt idx="4">
                  <c:v>526.79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8-47C4-8F15-72A601872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石川県　穴水町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2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林業集落排水</v>
      </c>
      <c r="Q8" s="71"/>
      <c r="R8" s="71"/>
      <c r="S8" s="71"/>
      <c r="T8" s="71"/>
      <c r="U8" s="71"/>
      <c r="V8" s="71"/>
      <c r="W8" s="71" t="str">
        <f>データ!L6</f>
        <v>G2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5">
        <f>データ!S6</f>
        <v>7347</v>
      </c>
      <c r="AM8" s="45"/>
      <c r="AN8" s="45"/>
      <c r="AO8" s="45"/>
      <c r="AP8" s="45"/>
      <c r="AQ8" s="45"/>
      <c r="AR8" s="45"/>
      <c r="AS8" s="45"/>
      <c r="AT8" s="44">
        <f>データ!T6</f>
        <v>183.21</v>
      </c>
      <c r="AU8" s="44"/>
      <c r="AV8" s="44"/>
      <c r="AW8" s="44"/>
      <c r="AX8" s="44"/>
      <c r="AY8" s="44"/>
      <c r="AZ8" s="44"/>
      <c r="BA8" s="44"/>
      <c r="BB8" s="44">
        <f>データ!U6</f>
        <v>40.1</v>
      </c>
      <c r="BC8" s="44"/>
      <c r="BD8" s="44"/>
      <c r="BE8" s="44"/>
      <c r="BF8" s="44"/>
      <c r="BG8" s="44"/>
      <c r="BH8" s="44"/>
      <c r="BI8" s="4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0.9</v>
      </c>
      <c r="Q10" s="44"/>
      <c r="R10" s="44"/>
      <c r="S10" s="44"/>
      <c r="T10" s="44"/>
      <c r="U10" s="44"/>
      <c r="V10" s="44"/>
      <c r="W10" s="44">
        <f>データ!Q6</f>
        <v>60.79</v>
      </c>
      <c r="X10" s="44"/>
      <c r="Y10" s="44"/>
      <c r="Z10" s="44"/>
      <c r="AA10" s="44"/>
      <c r="AB10" s="44"/>
      <c r="AC10" s="44"/>
      <c r="AD10" s="45">
        <f>データ!R6</f>
        <v>3960</v>
      </c>
      <c r="AE10" s="45"/>
      <c r="AF10" s="45"/>
      <c r="AG10" s="45"/>
      <c r="AH10" s="45"/>
      <c r="AI10" s="45"/>
      <c r="AJ10" s="45"/>
      <c r="AK10" s="2"/>
      <c r="AL10" s="45">
        <f>データ!V6</f>
        <v>64</v>
      </c>
      <c r="AM10" s="45"/>
      <c r="AN10" s="45"/>
      <c r="AO10" s="45"/>
      <c r="AP10" s="45"/>
      <c r="AQ10" s="45"/>
      <c r="AR10" s="45"/>
      <c r="AS10" s="45"/>
      <c r="AT10" s="44">
        <f>データ!W6</f>
        <v>0.08</v>
      </c>
      <c r="AU10" s="44"/>
      <c r="AV10" s="44"/>
      <c r="AW10" s="44"/>
      <c r="AX10" s="44"/>
      <c r="AY10" s="44"/>
      <c r="AZ10" s="44"/>
      <c r="BA10" s="44"/>
      <c r="BB10" s="44">
        <f>データ!X6</f>
        <v>800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0" t="s">
        <v>26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6" t="s">
        <v>117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6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6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6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6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6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6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6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6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6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6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6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6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6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6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6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6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6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6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6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6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6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6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6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6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6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6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6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116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【525.34】</v>
      </c>
      <c r="I86" s="12" t="str">
        <f>データ!CA6</f>
        <v>【33.89】</v>
      </c>
      <c r="J86" s="12" t="str">
        <f>データ!CL6</f>
        <v>【542.57】</v>
      </c>
      <c r="K86" s="12" t="str">
        <f>データ!CW6</f>
        <v>【39.98】</v>
      </c>
      <c r="L86" s="12" t="str">
        <f>データ!DH6</f>
        <v>【91.37】</v>
      </c>
      <c r="M86" s="12" t="s">
        <v>43</v>
      </c>
      <c r="N86" s="12" t="s">
        <v>43</v>
      </c>
      <c r="O86" s="12" t="str">
        <f>データ!EO6</f>
        <v>【0.00】</v>
      </c>
    </row>
  </sheetData>
  <sheetProtection algorithmName="SHA-512" hashValue="s/No30yWSVU8pOkgWjnT0P2QevebPY3x+QKuIsXPAWWw0oS0qoXwMyH7sgHgURrvvxwrDq54bFG2QdSFWzNzpg==" saltValue="DtoR2eRQSw1fEyrEg8hVM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9" t="s">
        <v>53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54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55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57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58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59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60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61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62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63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64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65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66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67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2023</v>
      </c>
      <c r="C6" s="19">
        <f t="shared" ref="C6:X6" si="3">C7</f>
        <v>174611</v>
      </c>
      <c r="D6" s="19">
        <f t="shared" si="3"/>
        <v>47</v>
      </c>
      <c r="E6" s="19">
        <f t="shared" si="3"/>
        <v>17</v>
      </c>
      <c r="F6" s="19">
        <f t="shared" si="3"/>
        <v>7</v>
      </c>
      <c r="G6" s="19">
        <f t="shared" si="3"/>
        <v>0</v>
      </c>
      <c r="H6" s="19" t="str">
        <f t="shared" si="3"/>
        <v>石川県　穴水町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林業集落排水</v>
      </c>
      <c r="L6" s="19" t="str">
        <f t="shared" si="3"/>
        <v>G2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0.9</v>
      </c>
      <c r="Q6" s="20">
        <f t="shared" si="3"/>
        <v>60.79</v>
      </c>
      <c r="R6" s="20">
        <f t="shared" si="3"/>
        <v>3960</v>
      </c>
      <c r="S6" s="20">
        <f t="shared" si="3"/>
        <v>7347</v>
      </c>
      <c r="T6" s="20">
        <f t="shared" si="3"/>
        <v>183.21</v>
      </c>
      <c r="U6" s="20">
        <f t="shared" si="3"/>
        <v>40.1</v>
      </c>
      <c r="V6" s="20">
        <f t="shared" si="3"/>
        <v>64</v>
      </c>
      <c r="W6" s="20">
        <f t="shared" si="3"/>
        <v>0.08</v>
      </c>
      <c r="X6" s="20">
        <f t="shared" si="3"/>
        <v>800</v>
      </c>
      <c r="Y6" s="21">
        <f>IF(Y7="",NA(),Y7)</f>
        <v>73.64</v>
      </c>
      <c r="Z6" s="21">
        <f t="shared" ref="Z6:AH6" si="4">IF(Z7="",NA(),Z7)</f>
        <v>72.59</v>
      </c>
      <c r="AA6" s="21">
        <f t="shared" si="4"/>
        <v>74.260000000000005</v>
      </c>
      <c r="AB6" s="21">
        <f t="shared" si="4"/>
        <v>89.26</v>
      </c>
      <c r="AC6" s="21">
        <f t="shared" si="4"/>
        <v>55.63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1">
        <f t="shared" ref="BG6:BO6" si="7">IF(BG7="",NA(),BG7)</f>
        <v>2997.15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544.96</v>
      </c>
      <c r="BL6" s="21">
        <f t="shared" si="7"/>
        <v>406.44</v>
      </c>
      <c r="BM6" s="21">
        <f t="shared" si="7"/>
        <v>254.5</v>
      </c>
      <c r="BN6" s="21">
        <f t="shared" si="7"/>
        <v>365.75</v>
      </c>
      <c r="BO6" s="21">
        <f t="shared" si="7"/>
        <v>482.31</v>
      </c>
      <c r="BP6" s="20" t="str">
        <f>IF(BP7="","",IF(BP7="-","【-】","【"&amp;SUBSTITUTE(TEXT(BP7,"#,##0.00"),"-","△")&amp;"】"))</f>
        <v>【525.34】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82.75</v>
      </c>
      <c r="BV6" s="21">
        <f t="shared" si="8"/>
        <v>42.51</v>
      </c>
      <c r="BW6" s="21">
        <f t="shared" si="8"/>
        <v>35.93</v>
      </c>
      <c r="BX6" s="21">
        <f t="shared" si="8"/>
        <v>36.1</v>
      </c>
      <c r="BY6" s="21">
        <f t="shared" si="8"/>
        <v>35.5</v>
      </c>
      <c r="BZ6" s="21">
        <f t="shared" si="8"/>
        <v>35.119999999999997</v>
      </c>
      <c r="CA6" s="20" t="str">
        <f>IF(CA7="","",IF(CA7="-","【-】","【"&amp;SUBSTITUTE(TEXT(CA7,"#,##0.00"),"-","△")&amp;"】"))</f>
        <v>【33.89】</v>
      </c>
      <c r="CB6" s="21">
        <f>IF(CB7="",NA(),CB7)</f>
        <v>210.75</v>
      </c>
      <c r="CC6" s="21">
        <f t="shared" ref="CC6:CK6" si="9">IF(CC7="",NA(),CC7)</f>
        <v>213.79</v>
      </c>
      <c r="CD6" s="21">
        <f t="shared" si="9"/>
        <v>212.9</v>
      </c>
      <c r="CE6" s="21">
        <f t="shared" si="9"/>
        <v>218.17</v>
      </c>
      <c r="CF6" s="21">
        <f t="shared" si="9"/>
        <v>286.85000000000002</v>
      </c>
      <c r="CG6" s="21">
        <f t="shared" si="9"/>
        <v>447.34</v>
      </c>
      <c r="CH6" s="21">
        <f t="shared" si="9"/>
        <v>499.55</v>
      </c>
      <c r="CI6" s="21">
        <f t="shared" si="9"/>
        <v>529.77</v>
      </c>
      <c r="CJ6" s="21">
        <f t="shared" si="9"/>
        <v>523.41999999999996</v>
      </c>
      <c r="CK6" s="21">
        <f t="shared" si="9"/>
        <v>526.79</v>
      </c>
      <c r="CL6" s="20" t="str">
        <f>IF(CL7="","",IF(CL7="-","【-】","【"&amp;SUBSTITUTE(TEXT(CL7,"#,##0.00"),"-","△")&amp;"】"))</f>
        <v>【542.57】</v>
      </c>
      <c r="CM6" s="21">
        <f>IF(CM7="",NA(),CM7)</f>
        <v>51.43</v>
      </c>
      <c r="CN6" s="21">
        <f t="shared" ref="CN6:CV6" si="10">IF(CN7="",NA(),CN7)</f>
        <v>51.43</v>
      </c>
      <c r="CO6" s="21">
        <f t="shared" si="10"/>
        <v>51.43</v>
      </c>
      <c r="CP6" s="21">
        <f t="shared" si="10"/>
        <v>48.57</v>
      </c>
      <c r="CQ6" s="21">
        <f t="shared" si="10"/>
        <v>48.57</v>
      </c>
      <c r="CR6" s="21">
        <f t="shared" si="10"/>
        <v>40.28</v>
      </c>
      <c r="CS6" s="21">
        <f t="shared" si="10"/>
        <v>42.48</v>
      </c>
      <c r="CT6" s="21">
        <f t="shared" si="10"/>
        <v>39.770000000000003</v>
      </c>
      <c r="CU6" s="21">
        <f t="shared" si="10"/>
        <v>38.96</v>
      </c>
      <c r="CV6" s="21">
        <f t="shared" si="10"/>
        <v>39.659999999999997</v>
      </c>
      <c r="CW6" s="20" t="str">
        <f>IF(CW7="","",IF(CW7="-","【-】","【"&amp;SUBSTITUTE(TEXT(CW7,"#,##0.00"),"-","△")&amp;"】"))</f>
        <v>【39.98】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90.78</v>
      </c>
      <c r="DD6" s="21">
        <f t="shared" si="11"/>
        <v>90.73</v>
      </c>
      <c r="DE6" s="21">
        <f t="shared" si="11"/>
        <v>91.64</v>
      </c>
      <c r="DF6" s="21">
        <f t="shared" si="11"/>
        <v>91.6</v>
      </c>
      <c r="DG6" s="21">
        <f t="shared" si="11"/>
        <v>92.03</v>
      </c>
      <c r="DH6" s="20" t="str">
        <f>IF(DH7="","",IF(DH7="-","【-】","【"&amp;SUBSTITUTE(TEXT(DH7,"#,##0.00"),"-","△")&amp;"】"))</f>
        <v>【91.37】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2">
      <c r="A7" s="14"/>
      <c r="B7" s="23">
        <v>2023</v>
      </c>
      <c r="C7" s="23">
        <v>174611</v>
      </c>
      <c r="D7" s="23">
        <v>47</v>
      </c>
      <c r="E7" s="23">
        <v>17</v>
      </c>
      <c r="F7" s="23">
        <v>7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0.9</v>
      </c>
      <c r="Q7" s="24">
        <v>60.79</v>
      </c>
      <c r="R7" s="24">
        <v>3960</v>
      </c>
      <c r="S7" s="24">
        <v>7347</v>
      </c>
      <c r="T7" s="24">
        <v>183.21</v>
      </c>
      <c r="U7" s="24">
        <v>40.1</v>
      </c>
      <c r="V7" s="24">
        <v>64</v>
      </c>
      <c r="W7" s="24">
        <v>0.08</v>
      </c>
      <c r="X7" s="24">
        <v>800</v>
      </c>
      <c r="Y7" s="24">
        <v>73.64</v>
      </c>
      <c r="Z7" s="24">
        <v>72.59</v>
      </c>
      <c r="AA7" s="24">
        <v>74.260000000000005</v>
      </c>
      <c r="AB7" s="24">
        <v>89.26</v>
      </c>
      <c r="AC7" s="24">
        <v>55.63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2997.15</v>
      </c>
      <c r="BH7" s="24">
        <v>0</v>
      </c>
      <c r="BI7" s="24">
        <v>0</v>
      </c>
      <c r="BJ7" s="24">
        <v>0</v>
      </c>
      <c r="BK7" s="24">
        <v>544.96</v>
      </c>
      <c r="BL7" s="24">
        <v>406.44</v>
      </c>
      <c r="BM7" s="24">
        <v>254.5</v>
      </c>
      <c r="BN7" s="24">
        <v>365.75</v>
      </c>
      <c r="BO7" s="24">
        <v>482.31</v>
      </c>
      <c r="BP7" s="24">
        <v>525.34</v>
      </c>
      <c r="BQ7" s="24">
        <v>100</v>
      </c>
      <c r="BR7" s="24">
        <v>100</v>
      </c>
      <c r="BS7" s="24">
        <v>100</v>
      </c>
      <c r="BT7" s="24">
        <v>100</v>
      </c>
      <c r="BU7" s="24">
        <v>82.75</v>
      </c>
      <c r="BV7" s="24">
        <v>42.51</v>
      </c>
      <c r="BW7" s="24">
        <v>35.93</v>
      </c>
      <c r="BX7" s="24">
        <v>36.1</v>
      </c>
      <c r="BY7" s="24">
        <v>35.5</v>
      </c>
      <c r="BZ7" s="24">
        <v>35.119999999999997</v>
      </c>
      <c r="CA7" s="24">
        <v>33.89</v>
      </c>
      <c r="CB7" s="24">
        <v>210.75</v>
      </c>
      <c r="CC7" s="24">
        <v>213.79</v>
      </c>
      <c r="CD7" s="24">
        <v>212.9</v>
      </c>
      <c r="CE7" s="24">
        <v>218.17</v>
      </c>
      <c r="CF7" s="24">
        <v>286.85000000000002</v>
      </c>
      <c r="CG7" s="24">
        <v>447.34</v>
      </c>
      <c r="CH7" s="24">
        <v>499.55</v>
      </c>
      <c r="CI7" s="24">
        <v>529.77</v>
      </c>
      <c r="CJ7" s="24">
        <v>523.41999999999996</v>
      </c>
      <c r="CK7" s="24">
        <v>526.79</v>
      </c>
      <c r="CL7" s="24">
        <v>542.57000000000005</v>
      </c>
      <c r="CM7" s="24">
        <v>51.43</v>
      </c>
      <c r="CN7" s="24">
        <v>51.43</v>
      </c>
      <c r="CO7" s="24">
        <v>51.43</v>
      </c>
      <c r="CP7" s="24">
        <v>48.57</v>
      </c>
      <c r="CQ7" s="24">
        <v>48.57</v>
      </c>
      <c r="CR7" s="24">
        <v>40.28</v>
      </c>
      <c r="CS7" s="24">
        <v>42.48</v>
      </c>
      <c r="CT7" s="24">
        <v>39.770000000000003</v>
      </c>
      <c r="CU7" s="24">
        <v>38.96</v>
      </c>
      <c r="CV7" s="24">
        <v>39.659999999999997</v>
      </c>
      <c r="CW7" s="24">
        <v>39.979999999999997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90.78</v>
      </c>
      <c r="DD7" s="24">
        <v>90.73</v>
      </c>
      <c r="DE7" s="24">
        <v>91.64</v>
      </c>
      <c r="DF7" s="24">
        <v>91.6</v>
      </c>
      <c r="DG7" s="24">
        <v>92.03</v>
      </c>
      <c r="DH7" s="24">
        <v>91.37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2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北口　舜介</cp:lastModifiedBy>
  <cp:lastPrinted>2025-01-30T03:46:52Z</cp:lastPrinted>
  <dcterms:created xsi:type="dcterms:W3CDTF">2025-01-24T07:38:48Z</dcterms:created>
  <dcterms:modified xsi:type="dcterms:W3CDTF">2025-02-18T07:43:59Z</dcterms:modified>
  <cp:category/>
</cp:coreProperties>
</file>