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1 公共\"/>
    </mc:Choice>
  </mc:AlternateContent>
  <xr:revisionPtr revIDLastSave="0" documentId="13_ncr:1_{DF8B8361-37C9-4A07-A802-69048EC52683}" xr6:coauthVersionLast="47" xr6:coauthVersionMax="47" xr10:uidLastSave="{00000000-0000-0000-0000-000000000000}"/>
  <workbookProtection workbookAlgorithmName="SHA-512" workbookHashValue="xGsIcBQidLDXxI3QFnBEtXoiH4CWQxPsW18HerhZNY80dhWjWRTc4tfoXB4KaB07p6Aho6vKIBt+KVMhGcrQzA==" workbookSaltValue="RqPd8tf0c6anijCSgMbVB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W10"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<sst xmlns="http://schemas.openxmlformats.org/spreadsheetml/2006/main" count="236" uniqueCount="119">
  <si>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</si>
  <si>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</si>
  <si>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</si>
  <si>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</si>
  <si>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</si>
  <si>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</si>
  <si>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</si>
  <si>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</si>
  <si>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</si>
  <si>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</si>
  <si>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</si>
  <si>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</si>
  <si>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</si>
  <si>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</si>
  <si>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</si>
  <si>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</si>
  <si>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</si>
  <si>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</si>
  <si>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</si>
  <si>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</si>
  <si>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</si>
  <si>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</si>
  <si>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</si>
  <si>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</si>
  <si>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</si>
  <si>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</si>
  <si>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</si>
  <si>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</si>
  <si>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</si>
  <si>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</si>
  <si>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</si>
  <si>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</si>
  <si>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</si>
  <si>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</si>
  <si>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</si>
  <si>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</si>
  <si>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</si>
  <si>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</si>
  <si>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</si>
  <si>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</si>
  <si>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</si>
  <si>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</si>
  <si>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</si>
  <si>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</si>
  <si>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</si>
  <si>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</si>
  <si>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</si>
  <si>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</si>
  <si>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</si>
  <si>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</si>
  <si>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</si>
  <si>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</si>
  <si>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</si>
  <si>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</si>
  <si>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</si>
  <si>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</si>
  <si>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</si>
  <si>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</si>
  <si>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</si>
  <si>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</si>
  <si>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</si>
  <si>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</si>
  <si>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</si>
  <si>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</si>
  <si>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</si>
  <si>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</si>
  <si>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</si>
  <si>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</si>
  <si>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</si>
  <si>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</si>
  <si>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</si>
  <si>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</si>
  <si>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</si>
  <si>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</si>
  <si>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</si>
  <si>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</si>
  <si>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</si>
  <si>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</si>
  <si>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</si>
  <si>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</si>
  <si>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</si>
  <si>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</si>
  <si>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</si>
  <si>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</si>
  <si>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</si>
  <si>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</si>
  <si>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</si>
  <si>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</si>
  <si>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</si>
  <si>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</si>
  <si>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</si>
  <si>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</si>
  <si>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</si>
  <si>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</si>
  <si>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</si>
  <si>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</si>
  <si>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</si>
  <si>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穴水町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</si>
  <si>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</si>
  <si>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</si>
  <si>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</si>
  <si>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</si>
  <si>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</si>
  <si>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</si>
  <si>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</si>
  <si>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</si>
  <si>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</si>
  <si>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</si>
  <si>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</si>
  <si>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</si>
  <si>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</si>
  <si>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</si>
  <si>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</si>
  <si>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</si>
  <si>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</si>
  <si>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</si>
  <si>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①収益的収支比率については、昨年度より</t>
    </r>
    <r>
      <rPr>
        <sz val="11"/>
        <rFont val="ＭＳ ゴシック"/>
        <family val="3"/>
        <charset val="128"/>
      </rPr>
      <t>大幅に減少し75.02％となっている。令和6年能登半島地震の影響で収益が減少したことが要因である。今後は、従前の収益回復を見込んでいるが、引き続き経営は厳しい状況であるので、さらに接続率向上に努める。　　　　　　　　　　　　　　　　　　　　⑤経費回収率は、100％を下回っていることから、今後は適正な使用料収入の確保や維持管理の削減に努める。
⑥汚水処理原価は、類似団体平均値より高くなっていることから、今後は投資の効率化や適正な維持管理に努める。
⑦施設利用率については、類似団体平均値より高い数値ではあるが、年間有収水量との関係で施設規模の適正化の検討が必要である。
⑧水洗化率は、処理区域人口の変化により増減している状況である。しかし、類似団体平均値と比較して低い数値であることから、今後も普及促進に努める。</t>
    </r>
    <rPh sb="1" eb="4">
      <t>シュウエキテキ</t>
    </rPh>
    <rPh sb="4" eb="6">
      <t>シュウシ</t>
    </rPh>
    <rPh sb="6" eb="8">
      <t>ヒリツ</t>
    </rPh>
    <rPh sb="14" eb="17">
      <t>サクネンド</t>
    </rPh>
    <rPh sb="19" eb="21">
      <t>オオハバ</t>
    </rPh>
    <rPh sb="22" eb="24">
      <t>ゲンショウ</t>
    </rPh>
    <rPh sb="38" eb="40">
      <t>レイワ</t>
    </rPh>
    <rPh sb="41" eb="48">
      <t>ネンノトハントウジシン</t>
    </rPh>
    <rPh sb="49" eb="51">
      <t>エイキョウ</t>
    </rPh>
    <rPh sb="52" eb="54">
      <t>シュウエキ</t>
    </rPh>
    <rPh sb="55" eb="57">
      <t>ゲンショウ</t>
    </rPh>
    <rPh sb="62" eb="64">
      <t>ヨウイン</t>
    </rPh>
    <rPh sb="68" eb="70">
      <t>コンゴ</t>
    </rPh>
    <rPh sb="72" eb="74">
      <t>ジュウゼン</t>
    </rPh>
    <rPh sb="75" eb="77">
      <t>シュウエキ</t>
    </rPh>
    <rPh sb="77" eb="79">
      <t>カイフク</t>
    </rPh>
    <rPh sb="80" eb="82">
      <t>ミコ</t>
    </rPh>
    <rPh sb="88" eb="89">
      <t>ヒ</t>
    </rPh>
    <rPh sb="90" eb="91">
      <t>ツヅ</t>
    </rPh>
    <rPh sb="92" eb="94">
      <t>ケイエイ</t>
    </rPh>
    <rPh sb="95" eb="96">
      <t>キビ</t>
    </rPh>
    <rPh sb="98" eb="100">
      <t>ジョウキョウ</t>
    </rPh>
    <rPh sb="109" eb="111">
      <t>セツゾク</t>
    </rPh>
    <rPh sb="111" eb="112">
      <t>リツ</t>
    </rPh>
    <rPh sb="112" eb="114">
      <t>コウジョウ</t>
    </rPh>
    <rPh sb="115" eb="116">
      <t>ツト</t>
    </rPh>
    <rPh sb="140" eb="142">
      <t>ケイヒ</t>
    </rPh>
    <rPh sb="142" eb="145">
      <t>カイシュウリツ</t>
    </rPh>
    <rPh sb="152" eb="154">
      <t>シタマワ</t>
    </rPh>
    <rPh sb="163" eb="165">
      <t>コンゴ</t>
    </rPh>
    <rPh sb="166" eb="168">
      <t>テキセイ</t>
    </rPh>
    <rPh sb="169" eb="172">
      <t>シヨウリョウ</t>
    </rPh>
    <rPh sb="172" eb="174">
      <t>シュウニュウ</t>
    </rPh>
    <rPh sb="175" eb="177">
      <t>カクホ</t>
    </rPh>
    <rPh sb="178" eb="180">
      <t>イジ</t>
    </rPh>
    <rPh sb="180" eb="182">
      <t>カンリ</t>
    </rPh>
    <rPh sb="183" eb="185">
      <t>サクゲン</t>
    </rPh>
    <rPh sb="186" eb="187">
      <t>ツト</t>
    </rPh>
    <rPh sb="192" eb="194">
      <t>オスイ</t>
    </rPh>
    <rPh sb="194" eb="196">
      <t>ショリ</t>
    </rPh>
    <rPh sb="196" eb="198">
      <t>ゲンカ</t>
    </rPh>
    <rPh sb="200" eb="202">
      <t>ルイジ</t>
    </rPh>
    <rPh sb="202" eb="204">
      <t>ダンタイ</t>
    </rPh>
    <rPh sb="204" eb="207">
      <t>ヘイキンチ</t>
    </rPh>
    <rPh sb="209" eb="210">
      <t>タカ</t>
    </rPh>
    <rPh sb="221" eb="223">
      <t>コンゴ</t>
    </rPh>
    <rPh sb="224" eb="226">
      <t>トウシ</t>
    </rPh>
    <rPh sb="227" eb="229">
      <t>コウリツ</t>
    </rPh>
    <rPh sb="229" eb="230">
      <t>カ</t>
    </rPh>
    <rPh sb="231" eb="233">
      <t>テキセイ</t>
    </rPh>
    <rPh sb="234" eb="236">
      <t>イジ</t>
    </rPh>
    <rPh sb="236" eb="238">
      <t>カンリ</t>
    </rPh>
    <rPh sb="239" eb="240">
      <t>ツト</t>
    </rPh>
    <rPh sb="245" eb="247">
      <t>シセツ</t>
    </rPh>
    <rPh sb="247" eb="250">
      <t>リヨウリツ</t>
    </rPh>
    <rPh sb="256" eb="258">
      <t>ルイジ</t>
    </rPh>
    <rPh sb="258" eb="260">
      <t>ダンタイ</t>
    </rPh>
    <rPh sb="260" eb="263">
      <t>ヘイキンチ</t>
    </rPh>
    <rPh sb="265" eb="266">
      <t>タカ</t>
    </rPh>
    <rPh sb="267" eb="269">
      <t>スウチ</t>
    </rPh>
    <rPh sb="275" eb="277">
      <t>ネンカン</t>
    </rPh>
    <rPh sb="277" eb="281">
      <t>ユウシュウスイリョウ</t>
    </rPh>
    <rPh sb="283" eb="285">
      <t>カンケイ</t>
    </rPh>
    <rPh sb="286" eb="288">
      <t>シセツ</t>
    </rPh>
    <rPh sb="288" eb="290">
      <t>キボ</t>
    </rPh>
    <rPh sb="291" eb="294">
      <t>テキセイカ</t>
    </rPh>
    <rPh sb="295" eb="297">
      <t>ケントウ</t>
    </rPh>
    <rPh sb="298" eb="300">
      <t>ヒツヨウ</t>
    </rPh>
    <rPh sb="306" eb="309">
      <t>スイセンカ</t>
    </rPh>
    <rPh sb="309" eb="310">
      <t>リツ</t>
    </rPh>
    <rPh sb="312" eb="314">
      <t>ショリ</t>
    </rPh>
    <rPh sb="314" eb="316">
      <t>クイキ</t>
    </rPh>
    <rPh sb="316" eb="318">
      <t>ジンコウ</t>
    </rPh>
    <rPh sb="319" eb="321">
      <t>ヘンカ</t>
    </rPh>
    <rPh sb="324" eb="326">
      <t>ゾウゲン</t>
    </rPh>
    <rPh sb="330" eb="332">
      <t>ジョウキョウ</t>
    </rPh>
    <rPh sb="340" eb="342">
      <t>ルイジ</t>
    </rPh>
    <rPh sb="342" eb="344">
      <t>ダンタイ</t>
    </rPh>
    <rPh sb="344" eb="347">
      <t>ヘイキンチ</t>
    </rPh>
    <rPh sb="348" eb="350">
      <t>ヒカク</t>
    </rPh>
    <rPh sb="352" eb="353">
      <t>ヒク</t>
    </rPh>
    <rPh sb="354" eb="356">
      <t>スウチ</t>
    </rPh>
    <rPh sb="364" eb="366">
      <t>コンゴ</t>
    </rPh>
    <rPh sb="367" eb="369">
      <t>フキュウ</t>
    </rPh>
    <rPh sb="369" eb="371">
      <t>ソクシン</t>
    </rPh>
    <rPh sb="372" eb="373">
      <t>ツト</t>
    </rPh>
    <phoneticPr fontId="17"/>
  </si>
  <si>
    <t>③管渠改善率は、今後の災害復旧事業にて大幅に老朽した管渠を更新していくことから、改善率が向上すると思われる。</t>
    <rPh sb="1" eb="3">
      <t>カンキョ</t>
    </rPh>
    <rPh sb="3" eb="6">
      <t>カイゼンリツ</t>
    </rPh>
    <rPh sb="8" eb="10">
      <t>コンゴ</t>
    </rPh>
    <rPh sb="11" eb="13">
      <t>サイガイ</t>
    </rPh>
    <rPh sb="13" eb="15">
      <t>フッキュウ</t>
    </rPh>
    <rPh sb="15" eb="17">
      <t>ジギョウ</t>
    </rPh>
    <rPh sb="19" eb="21">
      <t>オオハバ</t>
    </rPh>
    <rPh sb="22" eb="24">
      <t>ロウキュウ</t>
    </rPh>
    <rPh sb="26" eb="28">
      <t>カンキョ</t>
    </rPh>
    <rPh sb="29" eb="31">
      <t>コウシン</t>
    </rPh>
    <rPh sb="40" eb="42">
      <t>カイゼン</t>
    </rPh>
    <rPh sb="42" eb="43">
      <t>リツ</t>
    </rPh>
    <rPh sb="44" eb="46">
      <t>コウジョウ</t>
    </rPh>
    <rPh sb="49" eb="50">
      <t>オモ</t>
    </rPh>
    <phoneticPr fontId="17"/>
  </si>
  <si>
    <r>
      <t>下水道の使用料増収、維持管理の効率化による経費削減を図り、経営の健全化に努める。
また、</t>
    </r>
    <r>
      <rPr>
        <sz val="11"/>
        <rFont val="ＭＳ ゴシック"/>
        <family val="3"/>
        <charset val="128"/>
      </rPr>
      <t>災害復旧事業を活用し、計画的に管渠の更新を行う。</t>
    </r>
    <rPh sb="0" eb="3">
      <t>ゲスイドウ</t>
    </rPh>
    <rPh sb="4" eb="7">
      <t>シヨウリョウ</t>
    </rPh>
    <rPh sb="7" eb="9">
      <t>ゾウシュウ</t>
    </rPh>
    <rPh sb="10" eb="12">
      <t>イジ</t>
    </rPh>
    <rPh sb="12" eb="14">
      <t>カンリ</t>
    </rPh>
    <rPh sb="15" eb="18">
      <t>コウリツカ</t>
    </rPh>
    <rPh sb="21" eb="23">
      <t>ケイヒ</t>
    </rPh>
    <rPh sb="23" eb="25">
      <t>サクゲン</t>
    </rPh>
    <rPh sb="26" eb="27">
      <t>ハカ</t>
    </rPh>
    <rPh sb="29" eb="31">
      <t>ケイエイ</t>
    </rPh>
    <rPh sb="32" eb="35">
      <t>ケンゼンカ</t>
    </rPh>
    <rPh sb="36" eb="37">
      <t>ツト</t>
    </rPh>
    <rPh sb="44" eb="46">
      <t>サイガイ</t>
    </rPh>
    <rPh sb="46" eb="48">
      <t>フッキュウ</t>
    </rPh>
    <rPh sb="48" eb="50">
      <t>ジギョウ</t>
    </rPh>
    <rPh sb="51" eb="53">
      <t>カツヨウ</t>
    </rPh>
    <rPh sb="55" eb="57">
      <t>ケイカク</t>
    </rPh>
    <rPh sb="57" eb="58">
      <t>テキ</t>
    </rPh>
    <rPh sb="59" eb="61">
      <t>カンキョ</t>
    </rPh>
    <rPh sb="62" eb="64">
      <t>コウシン</t>
    </rPh>
    <rPh sb="65" eb="66">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</si>
</sst>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0.46</c:v>
                </c:pt>
                <c:pt idx="1">
                  <c:v>0.21</c:v>
                </c:pt>
                <c:pt idx="2">
                  <c:v>0.03</c:v>
                </c:pt>
                <c:pt idx="3" formatCode="#,##0.00;&quot;△&quot;#,##0.00">
                  <c:v>0</c:v>
                </c:pt>
                <c:pt idx="4" formatCode="#,##0.00;&quot;△&quot;#,##0.00">
                  <c:v>0</c:v>
                </c:pt>
              </c:numCache>
            </c:numRef>
          </c:val>
          <c:extLst>
            <c:ext xmlns:c16="http://schemas.microsoft.com/office/drawing/2014/chart" uri="{C3380CC4-5D6E-409C-BE32-E72D297353CC}">
              <c16:uniqueId val="{00000000-9516-482F-B295-25BBF41DFB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9516-482F-B295-25BBF41DFB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53.88</c:v>
                </c:pt>
                <c:pt idx="1">
                  <c:v>53.88</c:v>
                </c:pt>
                <c:pt idx="2">
                  <c:v>52.94</c:v>
                </c:pt>
                <c:pt idx="3">
                  <c:v>53.06</c:v>
                </c:pt>
                <c:pt idx="4">
                  <c:v>53.06</c:v>
                </c:pt>
              </c:numCache>
            </c:numRef>
          </c:val>
          <c:extLst>
            <c:ext xmlns:c16="http://schemas.microsoft.com/office/drawing/2014/chart" uri="{C3380CC4-5D6E-409C-BE32-E72D297353CC}">
              <c16:uniqueId val="{00000000-C2B5-4033-B30D-AFA4624B0C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C2B5-4033-B30D-AFA4624B0C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72.89</c:v>
                </c:pt>
                <c:pt idx="1">
                  <c:v>73.650000000000006</c:v>
                </c:pt>
                <c:pt idx="2">
                  <c:v>74.56</c:v>
                </c:pt>
                <c:pt idx="3">
                  <c:v>72.47</c:v>
                </c:pt>
                <c:pt idx="4">
                  <c:v>76.62</c:v>
                </c:pt>
              </c:numCache>
            </c:numRef>
          </c:val>
          <c:extLst>
            <c:ext xmlns:c16="http://schemas.microsoft.com/office/drawing/2014/chart" uri="{C3380CC4-5D6E-409C-BE32-E72D297353CC}">
              <c16:uniqueId val="{00000000-5198-4BC1-9316-49702544DC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5198-4BC1-9316-49702544DC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81.47</c:v>
                </c:pt>
                <c:pt idx="1">
                  <c:v>83.59</c:v>
                </c:pt>
                <c:pt idx="2">
                  <c:v>80.11</c:v>
                </c:pt>
                <c:pt idx="3">
                  <c:v>83.98</c:v>
                </c:pt>
                <c:pt idx="4">
                  <c:v>75.02</c:v>
                </c:pt>
              </c:numCache>
            </c:numRef>
          </c:val>
          <c:extLst>
            <c:ext xmlns:c16="http://schemas.microsoft.com/office/drawing/2014/chart" uri="{C3380CC4-5D6E-409C-BE32-E72D297353CC}">
              <c16:uniqueId val="{00000000-6CD0-442E-AE1F-68E6A0FC43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0-442E-AE1F-68E6A0FC43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3-4FE5-8532-F36F3C60BF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3-4FE5-8532-F36F3C60BF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9-4721-B716-FD3E3AB3AE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9-4721-B716-FD3E3AB3AE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4-4EEE-9355-2F4DF51128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4-4EEE-9355-2F4DF51128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5-4F4F-9CC8-18E972F3AD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5-4F4F-9CC8-18E972F3AD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66-464A-A28B-E7187326B9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6F66-464A-A28B-E7187326B9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98.54</c:v>
                </c:pt>
                <c:pt idx="1">
                  <c:v>100</c:v>
                </c:pt>
                <c:pt idx="2">
                  <c:v>93.77</c:v>
                </c:pt>
                <c:pt idx="3">
                  <c:v>96.73</c:v>
                </c:pt>
                <c:pt idx="4">
                  <c:v>81.91</c:v>
                </c:pt>
              </c:numCache>
            </c:numRef>
          </c:val>
          <c:extLst>
            <c:ext xmlns:c16="http://schemas.microsoft.com/office/drawing/2014/chart" uri="{C3380CC4-5D6E-409C-BE32-E72D297353CC}">
              <c16:uniqueId val="{00000000-CDEC-472C-8789-5868669279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CDEC-472C-8789-5868669279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225.51</c:v>
                </c:pt>
                <c:pt idx="1">
                  <c:v>220.03</c:v>
                </c:pt>
                <c:pt idx="2">
                  <c:v>238.65</c:v>
                </c:pt>
                <c:pt idx="3">
                  <c:v>232</c:v>
                </c:pt>
                <c:pt idx="4">
                  <c:v>310.95999999999998</c:v>
                </c:pt>
              </c:numCache>
            </c:numRef>
          </c:val>
          <c:extLst>
            <c:ext xmlns:c16="http://schemas.microsoft.com/office/drawing/2014/chart" uri="{C3380CC4-5D6E-409C-BE32-E72D297353CC}">
              <c16:uniqueId val="{00000000-C363-4F45-9AC1-DB72EF2ED7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363-4F45-9AC1-DB72EF2ED7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石川県　穴水町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7347</v>
      </c>
      <c r="AM8" s="41"/>
      <c r="AN8" s="41"/>
      <c r="AO8" s="41"/>
      <c r="AP8" s="41"/>
      <c r="AQ8" s="41"/>
      <c r="AR8" s="41"/>
      <c r="AS8" s="41"/>
      <c r="AT8" s="34">
        <f>データ!T6</f>
        <v>183.21</v>
      </c>
      <c r="AU8" s="34"/>
      <c r="AV8" s="34"/>
      <c r="AW8" s="34"/>
      <c r="AX8" s="34"/>
      <c r="AY8" s="34"/>
      <c r="AZ8" s="34"/>
      <c r="BA8" s="34"/>
      <c r="BB8" s="34">
        <f>データ!U6</f>
        <v>40.1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42.3</v>
      </c>
      <c r="Q10" s="34"/>
      <c r="R10" s="34"/>
      <c r="S10" s="34"/>
      <c r="T10" s="34"/>
      <c r="U10" s="34"/>
      <c r="V10" s="34"/>
      <c r="W10" s="34">
        <f>データ!Q6</f>
        <v>65.47</v>
      </c>
      <c r="X10" s="34"/>
      <c r="Y10" s="34"/>
      <c r="Z10" s="34"/>
      <c r="AA10" s="34"/>
      <c r="AB10" s="34"/>
      <c r="AC10" s="34"/>
      <c r="AD10" s="41">
        <f>データ!R6</f>
        <v>3960</v>
      </c>
      <c r="AE10" s="41"/>
      <c r="AF10" s="41"/>
      <c r="AG10" s="41"/>
      <c r="AH10" s="41"/>
      <c r="AI10" s="41"/>
      <c r="AJ10" s="41"/>
      <c r="AK10" s="2"/>
      <c r="AL10" s="41">
        <f>データ!V6</f>
        <v>3011</v>
      </c>
      <c r="AM10" s="41"/>
      <c r="AN10" s="41"/>
      <c r="AO10" s="41"/>
      <c r="AP10" s="41"/>
      <c r="AQ10" s="41"/>
      <c r="AR10" s="41"/>
      <c r="AS10" s="41"/>
      <c r="AT10" s="34">
        <f>データ!W6</f>
        <v>1.46</v>
      </c>
      <c r="AU10" s="34"/>
      <c r="AV10" s="34"/>
      <c r="AW10" s="34"/>
      <c r="AX10" s="34"/>
      <c r="AY10" s="34"/>
      <c r="AZ10" s="34"/>
      <c r="BA10" s="34"/>
      <c r="BB10" s="34">
        <f>データ!X6</f>
        <v>2062.33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116</v>
      </c>
      <c r="BM16" s="71"/>
      <c r="BN16" s="71"/>
      <c r="BO16" s="71"/>
      <c r="BP16" s="71"/>
      <c r="BQ16" s="71"/>
      <c r="BR16" s="71"/>
      <c r="BS16" s="71"/>
      <c r="BT16" s="71"/>
      <c r="BU16" s="71"/>
      <c r="BV16" s="71"/>
      <c r="BW16" s="71"/>
      <c r="BX16" s="71"/>
      <c r="BY16" s="71"/>
      <c r="BZ16" s="7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117</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QMCY9fJ+cZ1WcS4oe9R4G0I05o9b+gqcVHz6j1p4SJ81Ot6RAtBjmSCo4wx7lJ0cjqH8CPCuRuCxCikmYqcXLw==" saltValue="4y3OYoitapYIYAMjiJCA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174611</v>
      </c>
      <c r="D6" s="19">
        <f t="shared" si="3"/>
        <v>47</v>
      </c>
      <c r="E6" s="19">
        <f t="shared" si="3"/>
        <v>17</v>
      </c>
      <c r="F6" s="19">
        <f t="shared" si="3"/>
        <v>1</v>
      </c>
      <c r="G6" s="19">
        <f t="shared" si="3"/>
        <v>0</v>
      </c>
      <c r="H6" s="19" t="str">
        <f t="shared" si="3"/>
        <v>石川県　穴水町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42.3</v>
      </c>
      <c r="Q6" s="20">
        <f t="shared" si="3"/>
        <v>65.47</v>
      </c>
      <c r="R6" s="20">
        <f t="shared" si="3"/>
        <v>3960</v>
      </c>
      <c r="S6" s="20">
        <f t="shared" si="3"/>
        <v>7347</v>
      </c>
      <c r="T6" s="20">
        <f t="shared" si="3"/>
        <v>183.21</v>
      </c>
      <c r="U6" s="20">
        <f t="shared" si="3"/>
        <v>40.1</v>
      </c>
      <c r="V6" s="20">
        <f t="shared" si="3"/>
        <v>3011</v>
      </c>
      <c r="W6" s="20">
        <f t="shared" si="3"/>
        <v>1.46</v>
      </c>
      <c r="X6" s="20">
        <f t="shared" si="3"/>
        <v>2062.33</v>
      </c>
      <c r="Y6" s="21">
        <f>IF(Y7="",NA(),Y7)</f>
        <v>81.47</v>
      </c>
      <c r="Z6" s="21">
        <f t="shared" ref="Z6:AH6" si="4">IF(Z7="",NA(),Z7)</f>
        <v>83.59</v>
      </c>
      <c r="AA6" s="21">
        <f t="shared" si="4"/>
        <v>80.11</v>
      </c>
      <c r="AB6" s="21">
        <f t="shared" si="4"/>
        <v>83.98</v>
      </c>
      <c r="AC6" s="21">
        <f t="shared" si="4"/>
        <v>75.02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98.54</v>
      </c>
      <c r="BR6" s="21">
        <f t="shared" ref="BR6:BZ6" si="8">IF(BR7="",NA(),BR7)</f>
        <v>100</v>
      </c>
      <c r="BS6" s="21">
        <f t="shared" si="8"/>
        <v>93.77</v>
      </c>
      <c r="BT6" s="21">
        <f t="shared" si="8"/>
        <v>96.73</v>
      </c>
      <c r="BU6" s="21">
        <f t="shared" si="8"/>
        <v>81.91</v>
      </c>
      <c r="BV6" s="21">
        <f t="shared" si="8"/>
        <v>74.17</v>
      </c>
      <c r="BW6" s="21">
        <f t="shared" si="8"/>
        <v>79.77</v>
      </c>
      <c r="BX6" s="21">
        <f t="shared" si="8"/>
        <v>79.63</v>
      </c>
      <c r="BY6" s="21">
        <f t="shared" si="8"/>
        <v>76.78</v>
      </c>
      <c r="BZ6" s="21">
        <f t="shared" si="8"/>
        <v>75.41</v>
      </c>
      <c r="CA6" s="20" t="str">
        <f>IF(CA7="","",IF(CA7="-","【-】","【"&amp;SUBSTITUTE(TEXT(CA7,"#,##0.00"),"-","△")&amp;"】"))</f>
        <v>【97.81】</v>
      </c>
      <c r="CB6" s="21">
        <f>IF(CB7="",NA(),CB7)</f>
        <v>225.51</v>
      </c>
      <c r="CC6" s="21">
        <f t="shared" ref="CC6:CK6" si="9">IF(CC7="",NA(),CC7)</f>
        <v>220.03</v>
      </c>
      <c r="CD6" s="21">
        <f t="shared" si="9"/>
        <v>238.65</v>
      </c>
      <c r="CE6" s="21">
        <f t="shared" si="9"/>
        <v>232</v>
      </c>
      <c r="CF6" s="21">
        <f t="shared" si="9"/>
        <v>310.95999999999998</v>
      </c>
      <c r="CG6" s="21">
        <f t="shared" si="9"/>
        <v>230.95</v>
      </c>
      <c r="CH6" s="21">
        <f t="shared" si="9"/>
        <v>214.56</v>
      </c>
      <c r="CI6" s="21">
        <f t="shared" si="9"/>
        <v>213.66</v>
      </c>
      <c r="CJ6" s="21">
        <f t="shared" si="9"/>
        <v>224.31</v>
      </c>
      <c r="CK6" s="21">
        <f t="shared" si="9"/>
        <v>223.48</v>
      </c>
      <c r="CL6" s="20" t="str">
        <f>IF(CL7="","",IF(CL7="-","【-】","【"&amp;SUBSTITUTE(TEXT(CL7,"#,##0.00"),"-","△")&amp;"】"))</f>
        <v>【138.75】</v>
      </c>
      <c r="CM6" s="21">
        <f>IF(CM7="",NA(),CM7)</f>
        <v>53.88</v>
      </c>
      <c r="CN6" s="21">
        <f t="shared" ref="CN6:CV6" si="10">IF(CN7="",NA(),CN7)</f>
        <v>53.88</v>
      </c>
      <c r="CO6" s="21">
        <f t="shared" si="10"/>
        <v>52.94</v>
      </c>
      <c r="CP6" s="21">
        <f t="shared" si="10"/>
        <v>53.06</v>
      </c>
      <c r="CQ6" s="21">
        <f t="shared" si="10"/>
        <v>53.06</v>
      </c>
      <c r="CR6" s="21">
        <f t="shared" si="10"/>
        <v>49.27</v>
      </c>
      <c r="CS6" s="21">
        <f t="shared" si="10"/>
        <v>49.47</v>
      </c>
      <c r="CT6" s="21">
        <f t="shared" si="10"/>
        <v>48.19</v>
      </c>
      <c r="CU6" s="21">
        <f t="shared" si="10"/>
        <v>47.32</v>
      </c>
      <c r="CV6" s="21">
        <f t="shared" si="10"/>
        <v>48.03</v>
      </c>
      <c r="CW6" s="20" t="str">
        <f>IF(CW7="","",IF(CW7="-","【-】","【"&amp;SUBSTITUTE(TEXT(CW7,"#,##0.00"),"-","△")&amp;"】"))</f>
        <v>【58.94】</v>
      </c>
      <c r="CX6" s="21">
        <f>IF(CX7="",NA(),CX7)</f>
        <v>72.89</v>
      </c>
      <c r="CY6" s="21">
        <f t="shared" ref="CY6:DG6" si="11">IF(CY7="",NA(),CY7)</f>
        <v>73.650000000000006</v>
      </c>
      <c r="CZ6" s="21">
        <f t="shared" si="11"/>
        <v>74.56</v>
      </c>
      <c r="DA6" s="21">
        <f t="shared" si="11"/>
        <v>72.47</v>
      </c>
      <c r="DB6" s="21">
        <f t="shared" si="11"/>
        <v>76.62</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0.46</v>
      </c>
      <c r="EF6" s="21">
        <f t="shared" ref="EF6:EN6" si="14">IF(EF7="",NA(),EF7)</f>
        <v>0.21</v>
      </c>
      <c r="EG6" s="21">
        <f t="shared" si="14"/>
        <v>0.03</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174611</v>
      </c>
      <c r="D7" s="23">
        <v>47</v>
      </c>
      <c r="E7" s="23">
        <v>17</v>
      </c>
      <c r="F7" s="23">
        <v>1</v>
      </c>
      <c r="G7" s="23">
        <v>0</v>
      </c>
      <c r="H7" s="23" t="s">
        <v>97</v>
      </c>
      <c r="I7" s="23" t="s">
        <v>98</v>
      </c>
      <c r="J7" s="23" t="s">
        <v>99</v>
      </c>
      <c r="K7" s="23" t="s">
        <v>100</v>
      </c>
      <c r="L7" s="23" t="s">
        <v>101</v>
      </c>
      <c r="M7" s="23" t="s">
        <v>102</v>
      </c>
      <c r="N7" s="24" t="s">
        <v>103</v>
      </c>
      <c r="O7" s="24" t="s">
        <v>104</v>
      </c>
      <c r="P7" s="24">
        <v>42.3</v>
      </c>
      <c r="Q7" s="24">
        <v>65.47</v>
      </c>
      <c r="R7" s="24">
        <v>3960</v>
      </c>
      <c r="S7" s="24">
        <v>7347</v>
      </c>
      <c r="T7" s="24">
        <v>183.21</v>
      </c>
      <c r="U7" s="24">
        <v>40.1</v>
      </c>
      <c r="V7" s="24">
        <v>3011</v>
      </c>
      <c r="W7" s="24">
        <v>1.46</v>
      </c>
      <c r="X7" s="24">
        <v>2062.33</v>
      </c>
      <c r="Y7" s="24">
        <v>81.47</v>
      </c>
      <c r="Z7" s="24">
        <v>83.59</v>
      </c>
      <c r="AA7" s="24">
        <v>80.11</v>
      </c>
      <c r="AB7" s="24">
        <v>83.98</v>
      </c>
      <c r="AC7" s="24">
        <v>75.02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1130.42</v>
      </c>
      <c r="BL7" s="24">
        <v>1245.0999999999999</v>
      </c>
      <c r="BM7" s="24">
        <v>1108.8</v>
      </c>
      <c r="BN7" s="24">
        <v>1194.56</v>
      </c>
      <c r="BO7" s="24">
        <v>1174.6099999999999</v>
      </c>
      <c r="BP7" s="24">
        <v>630.82000000000005</v>
      </c>
      <c r="BQ7" s="24">
        <v>98.54</v>
      </c>
      <c r="BR7" s="24">
        <v>100</v>
      </c>
      <c r="BS7" s="24">
        <v>93.77</v>
      </c>
      <c r="BT7" s="24">
        <v>96.73</v>
      </c>
      <c r="BU7" s="24">
        <v>81.91</v>
      </c>
      <c r="BV7" s="24">
        <v>74.17</v>
      </c>
      <c r="BW7" s="24">
        <v>79.77</v>
      </c>
      <c r="BX7" s="24">
        <v>79.63</v>
      </c>
      <c r="BY7" s="24">
        <v>76.78</v>
      </c>
      <c r="BZ7" s="24">
        <v>75.41</v>
      </c>
      <c r="CA7" s="24">
        <v>97.81</v>
      </c>
      <c r="CB7" s="24">
        <v>225.51</v>
      </c>
      <c r="CC7" s="24">
        <v>220.03</v>
      </c>
      <c r="CD7" s="24">
        <v>238.65</v>
      </c>
      <c r="CE7" s="24">
        <v>232</v>
      </c>
      <c r="CF7" s="24">
        <v>310.95999999999998</v>
      </c>
      <c r="CG7" s="24">
        <v>230.95</v>
      </c>
      <c r="CH7" s="24">
        <v>214.56</v>
      </c>
      <c r="CI7" s="24">
        <v>213.66</v>
      </c>
      <c r="CJ7" s="24">
        <v>224.31</v>
      </c>
      <c r="CK7" s="24">
        <v>223.48</v>
      </c>
      <c r="CL7" s="24">
        <v>138.75</v>
      </c>
      <c r="CM7" s="24">
        <v>53.88</v>
      </c>
      <c r="CN7" s="24">
        <v>53.88</v>
      </c>
      <c r="CO7" s="24">
        <v>52.94</v>
      </c>
      <c r="CP7" s="24">
        <v>53.06</v>
      </c>
      <c r="CQ7" s="24">
        <v>53.06</v>
      </c>
      <c r="CR7" s="24">
        <v>49.27</v>
      </c>
      <c r="CS7" s="24">
        <v>49.47</v>
      </c>
      <c r="CT7" s="24">
        <v>48.19</v>
      </c>
      <c r="CU7" s="24">
        <v>47.32</v>
      </c>
      <c r="CV7" s="24">
        <v>48.03</v>
      </c>
      <c r="CW7" s="24">
        <v>58.94</v>
      </c>
      <c r="CX7" s="24">
        <v>72.89</v>
      </c>
      <c r="CY7" s="24">
        <v>73.650000000000006</v>
      </c>
      <c r="CZ7" s="24">
        <v>74.56</v>
      </c>
      <c r="DA7" s="24">
        <v>72.47</v>
      </c>
      <c r="DB7" s="24">
        <v>76.62</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0.46</v>
      </c>
      <c r="EF7" s="24">
        <v>0.21</v>
      </c>
      <c r="EG7" s="24">
        <v>0.03</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cp:lastPrinted>2025-01-30T03:46:01Z</cp:lastPrinted>
  <dcterms:created xsi:type="dcterms:W3CDTF">2025-01-24T07:28:23Z</dcterms:created>
  <dcterms:modified xsi:type="dcterms:W3CDTF">2025-02-18T07:38:38Z</dcterms:modified>
  <cp:category/>
</cp:coreProperties>
</file>