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6\Desktop\【下水　経営比較分析表】2023_174076_46_1718\"/>
    </mc:Choice>
  </mc:AlternateContent>
  <workbookProtection workbookAlgorithmName="SHA-512" workbookHashValue="ZhYFOnrRzbq/0rE5awkOjHoVO3o4vS/IzXwts3LQHbr9g0oWpBNeGhki/8hnIBvV3SQQLEiW5dUy+08DYZxlBg==" workbookSaltValue="fou0/k0SRhMYcbhahKS+3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<sst xmlns="http://schemas.openxmlformats.org/spreadsheetml/2006/main" count="253" uniqueCount="116">
  <si>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</si>
  <si>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</si>
  <si>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</si>
  <si>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</si>
  <si>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</si>
  <si>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</si>
  <si>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</si>
  <si>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</si>
  <si>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</si>
  <si>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</si>
  <si>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</si>
  <si>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</si>
  <si>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</si>
  <si>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</si>
  <si>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</si>
  <si>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</si>
  <si>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</si>
  <si>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</si>
  <si>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</si>
  <si>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</si>
  <si>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</si>
  <si>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</si>
  <si>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</si>
  <si>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</si>
  <si>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</si>
  <si>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</si>
  <si>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</si>
  <si>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</si>
  <si>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</si>
  <si>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</si>
  <si>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</si>
  <si>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</si>
  <si>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</si>
  <si>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</si>
  <si>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</si>
  <si>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</si>
  <si>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</si>
  <si>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</si>
  <si>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</si>
  <si>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</si>
  <si>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</si>
  <si>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</si>
  <si>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</si>
  <si>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</si>
  <si>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</si>
  <si>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</si>
  <si>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</si>
  <si>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</si>
  <si>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</si>
  <si>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</si>
  <si>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</si>
  <si>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</si>
  <si>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</si>
  <si>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</si>
  <si>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</si>
  <si>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</si>
  <si>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</si>
  <si>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</si>
  <si>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</si>
  <si>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</si>
  <si>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</si>
  <si>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</si>
  <si>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</si>
  <si>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</si>
  <si>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</si>
  <si>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</si>
  <si>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</si>
  <si>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</si>
  <si>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</si>
  <si>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</si>
  <si>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</si>
  <si>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</si>
  <si>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</si>
  <si>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</si>
  <si>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</si>
  <si>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</si>
  <si>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</si>
  <si>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</si>
  <si>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</si>
  <si>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</si>
  <si>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</si>
  <si>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</si>
  <si>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</si>
  <si>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</si>
  <si>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</si>
  <si>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</si>
  <si>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</si>
  <si>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</si>
  <si>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</si>
  <si>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</si>
  <si>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</si>
  <si>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</si>
  <si>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</si>
  <si>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</si>
  <si>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</si>
  <si>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</si>
  <si>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</si>
  <si>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</si>
  <si>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</si>
  <si>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</si>
  <si>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</si>
  <si>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</si>
  <si>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</si>
  <si>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</si>
  <si>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</si>
  <si>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</si>
  <si>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</si>
  <si>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</si>
  <si>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</si>
  <si>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</si>
  <si>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</si>
  <si>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</si>
  <si>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</si>
  <si>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現状では耐用年数に近いものはない状況である。</t>
    <rPh sb="1" eb="3">
      <t>ゲンジョウ</t>
    </rPh>
    <rPh sb="5" eb="7">
      <t>タイヨウ</t>
    </rPh>
    <rPh sb="7" eb="9">
      <t>ネンスウ</t>
    </rPh>
    <rPh sb="10" eb="11">
      <t>チカ</t>
    </rPh>
    <rPh sb="17" eb="19">
      <t>ジョウキョウ</t>
    </rPh>
    <phoneticPr fontId="4"/>
  </si>
  <si>
    <t>　資産に係る減価償却費や償還金が支出の大部分を占めている状況である。
　今後とも確実な料金収入の確保、包括的民間委託などによる維持管理費の縮減に努め、経営改善を図ることとしている。</t>
    <rPh sb="1" eb="3">
      <t>シサン</t>
    </rPh>
    <rPh sb="4" eb="5">
      <t>カカ</t>
    </rPh>
    <rPh sb="6" eb="11">
      <t>ゲンカショウキャクヒ</t>
    </rPh>
    <rPh sb="12" eb="15">
      <t>ショウカンキン</t>
    </rPh>
    <rPh sb="16" eb="18">
      <t>シシュツ</t>
    </rPh>
    <rPh sb="19" eb="22">
      <t>ダイブブン</t>
    </rPh>
    <rPh sb="23" eb="24">
      <t>シ</t>
    </rPh>
    <rPh sb="28" eb="30">
      <t>ジョウキョウ</t>
    </rPh>
    <rPh sb="36" eb="38">
      <t>コンゴ</t>
    </rPh>
    <rPh sb="40" eb="42">
      <t>カクジツ</t>
    </rPh>
    <rPh sb="43" eb="45">
      <t>リョウキン</t>
    </rPh>
    <rPh sb="45" eb="47">
      <t>シュウニュウ</t>
    </rPh>
    <rPh sb="48" eb="50">
      <t>カクホ</t>
    </rPh>
    <rPh sb="51" eb="54">
      <t>ホウカツテキ</t>
    </rPh>
    <rPh sb="54" eb="58">
      <t>ミンカンイタク</t>
    </rPh>
    <rPh sb="63" eb="67">
      <t>イジカンリ</t>
    </rPh>
    <rPh sb="67" eb="68">
      <t>ヒ</t>
    </rPh>
    <rPh sb="69" eb="71">
      <t>シュクゲン</t>
    </rPh>
    <rPh sb="72" eb="73">
      <t>ツト</t>
    </rPh>
    <rPh sb="75" eb="77">
      <t>ケイエイ</t>
    </rPh>
    <rPh sb="77" eb="79">
      <t>カイゼン</t>
    </rPh>
    <rPh sb="80" eb="81">
      <t>ハカ</t>
    </rPh>
    <phoneticPr fontId="4"/>
  </si>
  <si>
    <t>①経常収支比率
　当該指標は100％以上となっているが、経常収益には本来使用料で賄わなければならない基準外繰入金も含まれていることから、引き続き経営改善に努めることとしている。
③流動比率
　流動負債の大半を占める企業債の償還金に対し、不足する財源を一般会計繰入金や下水道事業資本費平準化債で賄っている状況である。
④企業債残高対事業規模比率
　これまで急速な整備を進めてきたことにより多額の企業債残高を抱えている状況であるが、現在償還のピークは過ぎ、緩やかに減少傾向に向かっていく。
⑤経費回収率
　汚水処理費の削減に努めることにより、経費回収率の向上を図る。
⑥汚水処理原価
　類似団体と比較して、かろうじて低い状況ではあるが、今後も人口減少による有収水量の減少が見込まれることから、水洗化率の向上と維持管理費の削減に努めなければならない。
⑦施設利用率
　今後の汚水処理人口の減少を踏まえ、適切な施設規模となるよう管理運営に努める。</t>
    <rPh sb="1" eb="3">
      <t>ケイジョウ</t>
    </rPh>
    <rPh sb="3" eb="5">
      <t>シュウシ</t>
    </rPh>
    <rPh sb="5" eb="7">
      <t>ヒリツ</t>
    </rPh>
    <rPh sb="9" eb="11">
      <t>トウガイ</t>
    </rPh>
    <rPh sb="11" eb="13">
      <t>シヒョウ</t>
    </rPh>
    <rPh sb="18" eb="20">
      <t>イジョウ</t>
    </rPh>
    <rPh sb="28" eb="30">
      <t>ケイジョウ</t>
    </rPh>
    <rPh sb="30" eb="32">
      <t>シュウエキ</t>
    </rPh>
    <rPh sb="34" eb="36">
      <t>ホンライ</t>
    </rPh>
    <rPh sb="36" eb="39">
      <t>シヨウリョウ</t>
    </rPh>
    <rPh sb="40" eb="41">
      <t>マカナ</t>
    </rPh>
    <rPh sb="50" eb="53">
      <t>キジュンガイ</t>
    </rPh>
    <rPh sb="53" eb="56">
      <t>クリイレキン</t>
    </rPh>
    <rPh sb="57" eb="58">
      <t>フク</t>
    </rPh>
    <rPh sb="68" eb="69">
      <t>ヒ</t>
    </rPh>
    <rPh sb="70" eb="71">
      <t>ツヅ</t>
    </rPh>
    <rPh sb="72" eb="74">
      <t>ケイエイ</t>
    </rPh>
    <rPh sb="74" eb="76">
      <t>カイゼン</t>
    </rPh>
    <rPh sb="77" eb="78">
      <t>ツト</t>
    </rPh>
    <rPh sb="90" eb="92">
      <t>リュウドウ</t>
    </rPh>
    <rPh sb="92" eb="94">
      <t>ヒリツ</t>
    </rPh>
    <rPh sb="226" eb="227">
      <t>ユル</t>
    </rPh>
    <rPh sb="235" eb="236">
      <t>ム</t>
    </rPh>
    <rPh sb="244" eb="246">
      <t>ケイヒ</t>
    </rPh>
    <rPh sb="246" eb="249">
      <t>カイシュウリツ</t>
    </rPh>
    <rPh sb="251" eb="253">
      <t>オスイ</t>
    </rPh>
    <rPh sb="253" eb="256">
      <t>ショリヒ</t>
    </rPh>
    <rPh sb="257" eb="259">
      <t>サクゲン</t>
    </rPh>
    <rPh sb="260" eb="261">
      <t>ツト</t>
    </rPh>
    <rPh sb="269" eb="271">
      <t>ケイヒ</t>
    </rPh>
    <rPh sb="271" eb="274">
      <t>カイシュウリツ</t>
    </rPh>
    <rPh sb="275" eb="277">
      <t>コウジョウ</t>
    </rPh>
    <rPh sb="278" eb="279">
      <t>ハカ</t>
    </rPh>
    <rPh sb="283" eb="285">
      <t>オスイ</t>
    </rPh>
    <rPh sb="285" eb="287">
      <t>ショリ</t>
    </rPh>
    <rPh sb="287" eb="289">
      <t>ゲンカ</t>
    </rPh>
    <rPh sb="291" eb="295">
      <t>ルイジダンタイ</t>
    </rPh>
    <rPh sb="296" eb="298">
      <t>ヒカク</t>
    </rPh>
    <rPh sb="306" eb="307">
      <t>ヒク</t>
    </rPh>
    <rPh sb="308" eb="310">
      <t>ジョウキョウ</t>
    </rPh>
    <rPh sb="316" eb="318">
      <t>コンゴ</t>
    </rPh>
    <rPh sb="319" eb="321">
      <t>ジンコウ</t>
    </rPh>
    <rPh sb="321" eb="323">
      <t>ゲンショウ</t>
    </rPh>
    <rPh sb="326" eb="330">
      <t>ユウシュウスイリョウ</t>
    </rPh>
    <rPh sb="331" eb="333">
      <t>ゲンショウ</t>
    </rPh>
    <rPh sb="334" eb="336">
      <t>ミコ</t>
    </rPh>
    <rPh sb="344" eb="348">
      <t>スイセンカリツ</t>
    </rPh>
    <rPh sb="349" eb="351">
      <t>コウジョウ</t>
    </rPh>
    <rPh sb="352" eb="357">
      <t>イジカンリヒ</t>
    </rPh>
    <rPh sb="358" eb="360">
      <t>サクゲン</t>
    </rPh>
    <rPh sb="361" eb="362">
      <t>ツト</t>
    </rPh>
    <rPh sb="374" eb="376">
      <t>シセツ</t>
    </rPh>
    <rPh sb="376" eb="379">
      <t>リヨウリツ</t>
    </rPh>
    <rPh sb="381" eb="383">
      <t>コンゴ</t>
    </rPh>
    <rPh sb="384" eb="386">
      <t>オスイ</t>
    </rPh>
    <rPh sb="386" eb="388">
      <t>ショリ</t>
    </rPh>
    <rPh sb="388" eb="390">
      <t>ジンコウ</t>
    </rPh>
    <rPh sb="391" eb="393">
      <t>ゲンショウ</t>
    </rPh>
    <rPh sb="394" eb="395">
      <t>フ</t>
    </rPh>
    <rPh sb="398" eb="400">
      <t>テキセツ</t>
    </rPh>
    <rPh sb="401" eb="403">
      <t>シセツ</t>
    </rPh>
    <rPh sb="403" eb="405">
      <t>キボ</t>
    </rPh>
    <rPh sb="410" eb="412">
      <t>カンリ</t>
    </rPh>
    <rPh sb="412" eb="414">
      <t>ウンエイ</t>
    </rPh>
    <rPh sb="415" eb="4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</si>
</sst>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A-45B7-9D7D-164279A685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BA-45B7-9D7D-164279A685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47.06</c:v>
                </c:pt>
                <c:pt idx="1">
                  <c:v>52.94</c:v>
                </c:pt>
                <c:pt idx="2">
                  <c:v>52.94</c:v>
                </c:pt>
                <c:pt idx="3">
                  <c:v>52.94</c:v>
                </c:pt>
                <c:pt idx="4">
                  <c:v>52.94</c:v>
                </c:pt>
              </c:numCache>
            </c:numRef>
          </c:val>
          <c:extLst>
            <c:ext xmlns:c16="http://schemas.microsoft.com/office/drawing/2014/chart" uri="{C3380CC4-5D6E-409C-BE32-E72D297353CC}">
              <c16:uniqueId val="{00000000-D2A5-464D-BA20-33E33B62E1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D2A5-464D-BA20-33E33B62E1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91.67</c:v>
                </c:pt>
              </c:numCache>
            </c:numRef>
          </c:val>
          <c:extLst>
            <c:ext xmlns:c16="http://schemas.microsoft.com/office/drawing/2014/chart" uri="{C3380CC4-5D6E-409C-BE32-E72D297353CC}">
              <c16:uniqueId val="{00000000-A3E6-4406-AD02-7875BC4EDB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A3E6-4406-AD02-7875BC4EDB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103.69</c:v>
                </c:pt>
              </c:numCache>
            </c:numRef>
          </c:val>
          <c:extLst>
            <c:ext xmlns:c16="http://schemas.microsoft.com/office/drawing/2014/chart" uri="{C3380CC4-5D6E-409C-BE32-E72D297353CC}">
              <c16:uniqueId val="{00000000-8722-49F1-A9DC-5EB541FF74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8722-49F1-A9DC-5EB541FF74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6.27</c:v>
                </c:pt>
                <c:pt idx="1">
                  <c:v>11.8</c:v>
                </c:pt>
                <c:pt idx="2">
                  <c:v>17.7</c:v>
                </c:pt>
                <c:pt idx="3">
                  <c:v>23.6</c:v>
                </c:pt>
                <c:pt idx="4">
                  <c:v>28.89</c:v>
                </c:pt>
              </c:numCache>
            </c:numRef>
          </c:val>
          <c:extLst>
            <c:ext xmlns:c16="http://schemas.microsoft.com/office/drawing/2014/chart" uri="{C3380CC4-5D6E-409C-BE32-E72D297353CC}">
              <c16:uniqueId val="{00000000-1231-44FC-A84D-A1C0BF0A04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1231-44FC-A84D-A1C0BF0A04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F-465B-9293-ADBA24785B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3F-465B-9293-ADBA24785B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47-4920-A01B-4ABBCE97E3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7347-4920-A01B-4ABBCE97E3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362.66</c:v>
                </c:pt>
                <c:pt idx="1">
                  <c:v>201.75</c:v>
                </c:pt>
                <c:pt idx="2">
                  <c:v>255.61</c:v>
                </c:pt>
                <c:pt idx="3">
                  <c:v>230.76</c:v>
                </c:pt>
                <c:pt idx="4">
                  <c:v>112.85</c:v>
                </c:pt>
              </c:numCache>
            </c:numRef>
          </c:val>
          <c:extLst>
            <c:ext xmlns:c16="http://schemas.microsoft.com/office/drawing/2014/chart" uri="{C3380CC4-5D6E-409C-BE32-E72D297353CC}">
              <c16:uniqueId val="{00000000-CC38-44E0-8D71-D281C2E7E1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CC38-44E0-8D71-D281C2E7E1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1258.82</c:v>
                </c:pt>
                <c:pt idx="1">
                  <c:v>1036.31</c:v>
                </c:pt>
                <c:pt idx="2">
                  <c:v>917.9</c:v>
                </c:pt>
                <c:pt idx="3">
                  <c:v>908.49</c:v>
                </c:pt>
                <c:pt idx="4">
                  <c:v>971.74</c:v>
                </c:pt>
              </c:numCache>
            </c:numRef>
          </c:val>
          <c:extLst>
            <c:ext xmlns:c16="http://schemas.microsoft.com/office/drawing/2014/chart" uri="{C3380CC4-5D6E-409C-BE32-E72D297353CC}">
              <c16:uniqueId val="{00000000-FE26-429C-AE23-BEA6246CA0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E26-429C-AE23-BEA6246CA0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55.38</c:v>
                </c:pt>
                <c:pt idx="1">
                  <c:v>55.37</c:v>
                </c:pt>
                <c:pt idx="2">
                  <c:v>56.17</c:v>
                </c:pt>
                <c:pt idx="3">
                  <c:v>50.65</c:v>
                </c:pt>
                <c:pt idx="4">
                  <c:v>49.45</c:v>
                </c:pt>
              </c:numCache>
            </c:numRef>
          </c:val>
          <c:extLst>
            <c:ext xmlns:c16="http://schemas.microsoft.com/office/drawing/2014/chart" uri="{C3380CC4-5D6E-409C-BE32-E72D297353CC}">
              <c16:uniqueId val="{00000000-3F0F-4CC8-A4FF-F874A4CDF5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3F0F-4CC8-A4FF-F874A4CDF5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261.77999999999997</c:v>
                </c:pt>
                <c:pt idx="1">
                  <c:v>253.09</c:v>
                </c:pt>
                <c:pt idx="2">
                  <c:v>251.48</c:v>
                </c:pt>
                <c:pt idx="3">
                  <c:v>323.18</c:v>
                </c:pt>
                <c:pt idx="4">
                  <c:v>323.24</c:v>
                </c:pt>
              </c:numCache>
            </c:numRef>
          </c:val>
          <c:extLst>
            <c:ext xmlns:c16="http://schemas.microsoft.com/office/drawing/2014/chart" uri="{C3380CC4-5D6E-409C-BE32-E72D297353CC}">
              <c16:uniqueId val="{00000000-B71C-4D86-AC5E-5193896454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B71C-4D86-AC5E-5193896454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中能登町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16821</v>
      </c>
      <c r="AM8" s="41"/>
      <c r="AN8" s="41"/>
      <c r="AO8" s="41"/>
      <c r="AP8" s="41"/>
      <c r="AQ8" s="41"/>
      <c r="AR8" s="41"/>
      <c r="AS8" s="41"/>
      <c r="AT8" s="34">
        <f>データ!T6</f>
        <v>89.45</v>
      </c>
      <c r="AU8" s="34"/>
      <c r="AV8" s="34"/>
      <c r="AW8" s="34"/>
      <c r="AX8" s="34"/>
      <c r="AY8" s="34"/>
      <c r="AZ8" s="34"/>
      <c r="BA8" s="34"/>
      <c r="BB8" s="34">
        <f>データ!U6</f>
        <v>188.05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37.36</v>
      </c>
      <c r="J10" s="34"/>
      <c r="K10" s="34"/>
      <c r="L10" s="34"/>
      <c r="M10" s="34"/>
      <c r="N10" s="34"/>
      <c r="O10" s="34"/>
      <c r="P10" s="34">
        <f>データ!P6</f>
        <v>2.37</v>
      </c>
      <c r="Q10" s="34"/>
      <c r="R10" s="34"/>
      <c r="S10" s="34"/>
      <c r="T10" s="34"/>
      <c r="U10" s="34"/>
      <c r="V10" s="34"/>
      <c r="W10" s="34">
        <f>データ!Q6</f>
        <v>100</v>
      </c>
      <c r="X10" s="34"/>
      <c r="Y10" s="34"/>
      <c r="Z10" s="34"/>
      <c r="AA10" s="34"/>
      <c r="AB10" s="34"/>
      <c r="AC10" s="34"/>
      <c r="AD10" s="41">
        <f>データ!R6</f>
        <v>3300</v>
      </c>
      <c r="AE10" s="41"/>
      <c r="AF10" s="41"/>
      <c r="AG10" s="41"/>
      <c r="AH10" s="41"/>
      <c r="AI10" s="41"/>
      <c r="AJ10" s="41"/>
      <c r="AK10" s="2"/>
      <c r="AL10" s="41">
        <f>データ!V6</f>
        <v>396</v>
      </c>
      <c r="AM10" s="41"/>
      <c r="AN10" s="41"/>
      <c r="AO10" s="41"/>
      <c r="AP10" s="41"/>
      <c r="AQ10" s="41"/>
      <c r="AR10" s="41"/>
      <c r="AS10" s="41"/>
      <c r="AT10" s="34">
        <f>データ!W6</f>
        <v>0.05</v>
      </c>
      <c r="AU10" s="34"/>
      <c r="AV10" s="34"/>
      <c r="AW10" s="34"/>
      <c r="AX10" s="34"/>
      <c r="AY10" s="34"/>
      <c r="AZ10" s="34"/>
      <c r="BA10" s="34"/>
      <c r="BB10" s="34">
        <f>データ!X6</f>
        <v>7920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NfsKSjoL/XUUxuxgE9DCKyBJKis4qZqSh/5XGlo/UKqS6GyE0naPpei2XrVtqeiSfGJ4eKQNbX/reW2/6T5g2Q==" saltValue="8IT/J8IRc1RgvFAeB9Bc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174076</v>
      </c>
      <c r="D6" s="19">
        <f t="shared" si="3"/>
        <v>46</v>
      </c>
      <c r="E6" s="19">
        <f t="shared" si="3"/>
        <v>18</v>
      </c>
      <c r="F6" s="19">
        <f t="shared" si="3"/>
        <v>1</v>
      </c>
      <c r="G6" s="19">
        <f t="shared" si="3"/>
        <v>0</v>
      </c>
      <c r="H6" s="19" t="str">
        <f t="shared" si="3"/>
        <v>石川県　中能登町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37.36</v>
      </c>
      <c r="P6" s="20">
        <f t="shared" si="3"/>
        <v>2.37</v>
      </c>
      <c r="Q6" s="20">
        <f t="shared" si="3"/>
        <v>100</v>
      </c>
      <c r="R6" s="20">
        <f t="shared" si="3"/>
        <v>3300</v>
      </c>
      <c r="S6" s="20">
        <f t="shared" si="3"/>
        <v>16821</v>
      </c>
      <c r="T6" s="20">
        <f t="shared" si="3"/>
        <v>89.45</v>
      </c>
      <c r="U6" s="20">
        <f t="shared" si="3"/>
        <v>188.05</v>
      </c>
      <c r="V6" s="20">
        <f t="shared" si="3"/>
        <v>396</v>
      </c>
      <c r="W6" s="20">
        <f t="shared" si="3"/>
        <v>0.05</v>
      </c>
      <c r="X6" s="20">
        <f t="shared" si="3"/>
        <v>7920</v>
      </c>
      <c r="Y6" s="21">
        <f>IF(Y7="",NA(),Y7)</f>
        <v>100</v>
      </c>
      <c r="Z6" s="21">
        <f t="shared" ref="Z6:AH6" si="4">IF(Z7="",NA(),Z7)</f>
        <v>100</v>
      </c>
      <c r="AA6" s="21">
        <f t="shared" si="4"/>
        <v>100</v>
      </c>
      <c r="AB6" s="21">
        <f t="shared" si="4"/>
        <v>100</v>
      </c>
      <c r="AC6" s="21">
        <f t="shared" si="4"/>
        <v>103.69</v>
      </c>
      <c r="AD6" s="21">
        <f t="shared" si="4"/>
        <v>89.75</v>
      </c>
      <c r="AE6" s="21">
        <f t="shared" si="4"/>
        <v>96.14</v>
      </c>
      <c r="AF6" s="21">
        <f t="shared" si="4"/>
        <v>95.6</v>
      </c>
      <c r="AG6" s="21">
        <f t="shared" si="4"/>
        <v>93.57</v>
      </c>
      <c r="AH6" s="21">
        <f t="shared" si="4"/>
        <v>96.48</v>
      </c>
      <c r="AI6" s="20" t="str">
        <f>IF(AI7="","",IF(AI7="-","【-】","【"&amp;SUBSTITUTE(TEXT(AI7,"#,##0.00"),"-","△")&amp;"】"))</f>
        <v>【96.59】</v>
      </c>
      <c r="AJ6" s="20">
        <f>IF(AJ7="",NA(),AJ7)</f>
        <v>0</v>
      </c>
      <c r="AK6" s="20">
        <f t="shared" ref="AK6:AS6" si="5">IF(AK7="",NA(),AK7)</f>
        <v>0</v>
      </c>
      <c r="AL6" s="20">
        <f t="shared" si="5"/>
        <v>0</v>
      </c>
      <c r="AM6" s="20">
        <f t="shared" si="5"/>
        <v>0</v>
      </c>
      <c r="AN6" s="20">
        <f t="shared" si="5"/>
        <v>0</v>
      </c>
      <c r="AO6" s="21">
        <f t="shared" si="5"/>
        <v>249.76</v>
      </c>
      <c r="AP6" s="21">
        <f t="shared" si="5"/>
        <v>237</v>
      </c>
      <c r="AQ6" s="21">
        <f t="shared" si="5"/>
        <v>257.23</v>
      </c>
      <c r="AR6" s="21">
        <f t="shared" si="5"/>
        <v>293.54000000000002</v>
      </c>
      <c r="AS6" s="21">
        <f t="shared" si="5"/>
        <v>224.6</v>
      </c>
      <c r="AT6" s="20" t="str">
        <f>IF(AT7="","",IF(AT7="-","【-】","【"&amp;SUBSTITUTE(TEXT(AT7,"#,##0.00"),"-","△")&amp;"】"))</f>
        <v>【208.93】</v>
      </c>
      <c r="AU6" s="21">
        <f>IF(AU7="",NA(),AU7)</f>
        <v>362.66</v>
      </c>
      <c r="AV6" s="21">
        <f t="shared" ref="AV6:BD6" si="6">IF(AV7="",NA(),AV7)</f>
        <v>201.75</v>
      </c>
      <c r="AW6" s="21">
        <f t="shared" si="6"/>
        <v>255.61</v>
      </c>
      <c r="AX6" s="21">
        <f t="shared" si="6"/>
        <v>230.76</v>
      </c>
      <c r="AY6" s="21">
        <f t="shared" si="6"/>
        <v>112.85</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1258.82</v>
      </c>
      <c r="BG6" s="21">
        <f t="shared" ref="BG6:BO6" si="7">IF(BG7="",NA(),BG7)</f>
        <v>1036.31</v>
      </c>
      <c r="BH6" s="21">
        <f t="shared" si="7"/>
        <v>917.9</v>
      </c>
      <c r="BI6" s="21">
        <f t="shared" si="7"/>
        <v>908.49</v>
      </c>
      <c r="BJ6" s="21">
        <f t="shared" si="7"/>
        <v>971.74</v>
      </c>
      <c r="BK6" s="21">
        <f t="shared" si="7"/>
        <v>862.99</v>
      </c>
      <c r="BL6" s="21">
        <f t="shared" si="7"/>
        <v>782.91</v>
      </c>
      <c r="BM6" s="21">
        <f t="shared" si="7"/>
        <v>783.21</v>
      </c>
      <c r="BN6" s="21">
        <f t="shared" si="7"/>
        <v>902.04</v>
      </c>
      <c r="BO6" s="21">
        <f t="shared" si="7"/>
        <v>992.16</v>
      </c>
      <c r="BP6" s="20" t="str">
        <f>IF(BP7="","",IF(BP7="-","【-】","【"&amp;SUBSTITUTE(TEXT(BP7,"#,##0.00"),"-","△")&amp;"】"))</f>
        <v>【967.97】</v>
      </c>
      <c r="BQ6" s="21">
        <f>IF(BQ7="",NA(),BQ7)</f>
        <v>55.38</v>
      </c>
      <c r="BR6" s="21">
        <f t="shared" ref="BR6:BZ6" si="8">IF(BR7="",NA(),BR7)</f>
        <v>55.37</v>
      </c>
      <c r="BS6" s="21">
        <f t="shared" si="8"/>
        <v>56.17</v>
      </c>
      <c r="BT6" s="21">
        <f t="shared" si="8"/>
        <v>50.65</v>
      </c>
      <c r="BU6" s="21">
        <f t="shared" si="8"/>
        <v>49.45</v>
      </c>
      <c r="BV6" s="21">
        <f t="shared" si="8"/>
        <v>50.06</v>
      </c>
      <c r="BW6" s="21">
        <f t="shared" si="8"/>
        <v>49.38</v>
      </c>
      <c r="BX6" s="21">
        <f t="shared" si="8"/>
        <v>48.53</v>
      </c>
      <c r="BY6" s="21">
        <f t="shared" si="8"/>
        <v>46.11</v>
      </c>
      <c r="BZ6" s="21">
        <f t="shared" si="8"/>
        <v>45.55</v>
      </c>
      <c r="CA6" s="20" t="str">
        <f>IF(CA7="","",IF(CA7="-","【-】","【"&amp;SUBSTITUTE(TEXT(CA7,"#,##0.00"),"-","△")&amp;"】"))</f>
        <v>【46.20】</v>
      </c>
      <c r="CB6" s="21">
        <f>IF(CB7="",NA(),CB7)</f>
        <v>261.77999999999997</v>
      </c>
      <c r="CC6" s="21">
        <f t="shared" ref="CC6:CK6" si="9">IF(CC7="",NA(),CC7)</f>
        <v>253.09</v>
      </c>
      <c r="CD6" s="21">
        <f t="shared" si="9"/>
        <v>251.48</v>
      </c>
      <c r="CE6" s="21">
        <f t="shared" si="9"/>
        <v>323.18</v>
      </c>
      <c r="CF6" s="21">
        <f t="shared" si="9"/>
        <v>323.24</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47.06</v>
      </c>
      <c r="CN6" s="21">
        <f t="shared" ref="CN6:CV6" si="10">IF(CN7="",NA(),CN7)</f>
        <v>52.94</v>
      </c>
      <c r="CO6" s="21">
        <f t="shared" si="10"/>
        <v>52.94</v>
      </c>
      <c r="CP6" s="21">
        <f t="shared" si="10"/>
        <v>52.94</v>
      </c>
      <c r="CQ6" s="21">
        <f t="shared" si="10"/>
        <v>52.94</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91.67</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6.27</v>
      </c>
      <c r="DJ6" s="21">
        <f t="shared" ref="DJ6:DR6" si="12">IF(DJ7="",NA(),DJ7)</f>
        <v>11.8</v>
      </c>
      <c r="DK6" s="21">
        <f t="shared" si="12"/>
        <v>17.7</v>
      </c>
      <c r="DL6" s="21">
        <f t="shared" si="12"/>
        <v>23.6</v>
      </c>
      <c r="DM6" s="21">
        <f t="shared" si="12"/>
        <v>28.89</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174076</v>
      </c>
      <c r="D7" s="23">
        <v>46</v>
      </c>
      <c r="E7" s="23">
        <v>18</v>
      </c>
      <c r="F7" s="23">
        <v>1</v>
      </c>
      <c r="G7" s="23">
        <v>0</v>
      </c>
      <c r="H7" s="23" t="s">
        <v>96</v>
      </c>
      <c r="I7" s="23" t="s">
        <v>97</v>
      </c>
      <c r="J7" s="23" t="s">
        <v>98</v>
      </c>
      <c r="K7" s="23" t="s">
        <v>99</v>
      </c>
      <c r="L7" s="23" t="s">
        <v>100</v>
      </c>
      <c r="M7" s="23" t="s">
        <v>101</v>
      </c>
      <c r="N7" s="24" t="s">
        <v>102</v>
      </c>
      <c r="O7" s="24">
        <v>37.36</v>
      </c>
      <c r="P7" s="24">
        <v>2.37</v>
      </c>
      <c r="Q7" s="24">
        <v>100</v>
      </c>
      <c r="R7" s="24">
        <v>3300</v>
      </c>
      <c r="S7" s="24">
        <v>16821</v>
      </c>
      <c r="T7" s="24">
        <v>89.45</v>
      </c>
      <c r="U7" s="24">
        <v>188.05</v>
      </c>
      <c r="V7" s="24">
        <v>396</v>
      </c>
      <c r="W7" s="24">
        <v>0.05</v>
      </c>
      <c r="X7" s="24">
        <v>7920</v>
      </c>
      <c r="Y7" s="24">
        <v>100</v>
      </c>
      <c r="Z7" s="24">
        <v>100</v>
      </c>
      <c r="AA7" s="24">
        <v>100</v>
      </c>
      <c r="AB7" s="24">
        <v>100</v>
      </c>
      <c r="AC7" s="24">
        <v>103.69</v>
      </c>
      <c r="AD7" s="24">
        <v>89.75</v>
      </c>
      <c r="AE7" s="24">
        <v>96.14</v>
      </c>
      <c r="AF7" s="24">
        <v>95.6</v>
      </c>
      <c r="AG7" s="24">
        <v>93.57</v>
      </c>
      <c r="AH7" s="24">
        <v>96.48</v>
      </c>
      <c r="AI7" s="24">
        <v>96.59</v>
      </c>
      <c r="AJ7" s="24">
        <v>0</v>
      </c>
      <c r="AK7" s="24">
        <v>0</v>
      </c>
      <c r="AL7" s="24">
        <v>0</v>
      </c>
      <c r="AM7" s="24">
        <v>0</v>
      </c>
      <c r="AN7" s="24">
        <v>0</v>
      </c>
      <c r="AO7" s="24">
        <v>249.76</v>
      </c>
      <c r="AP7" s="24">
        <v>237</v>
      </c>
      <c r="AQ7" s="24">
        <v>257.23</v>
      </c>
      <c r="AR7" s="24">
        <v>293.54000000000002</v>
      </c>
      <c r="AS7" s="24">
        <v>224.6</v>
      </c>
      <c r="AT7" s="24">
        <v>208.93</v>
      </c>
      <c r="AU7" s="24">
        <v>362.66</v>
      </c>
      <c r="AV7" s="24">
        <v>201.75</v>
      </c>
      <c r="AW7" s="24">
        <v>255.61</v>
      </c>
      <c r="AX7" s="24">
        <v>230.76</v>
      </c>
      <c r="AY7" s="24">
        <v>112.85</v>
      </c>
      <c r="AZ7" s="24">
        <v>256.37</v>
      </c>
      <c r="BA7" s="24">
        <v>135.35</v>
      </c>
      <c r="BB7" s="24">
        <v>150.91999999999999</v>
      </c>
      <c r="BC7" s="24">
        <v>151.72</v>
      </c>
      <c r="BD7" s="24">
        <v>132.16</v>
      </c>
      <c r="BE7" s="24">
        <v>136.43</v>
      </c>
      <c r="BF7" s="24">
        <v>1258.82</v>
      </c>
      <c r="BG7" s="24">
        <v>1036.31</v>
      </c>
      <c r="BH7" s="24">
        <v>917.9</v>
      </c>
      <c r="BI7" s="24">
        <v>908.49</v>
      </c>
      <c r="BJ7" s="24">
        <v>971.74</v>
      </c>
      <c r="BK7" s="24">
        <v>862.99</v>
      </c>
      <c r="BL7" s="24">
        <v>782.91</v>
      </c>
      <c r="BM7" s="24">
        <v>783.21</v>
      </c>
      <c r="BN7" s="24">
        <v>902.04</v>
      </c>
      <c r="BO7" s="24">
        <v>992.16</v>
      </c>
      <c r="BP7" s="24">
        <v>967.97</v>
      </c>
      <c r="BQ7" s="24">
        <v>55.38</v>
      </c>
      <c r="BR7" s="24">
        <v>55.37</v>
      </c>
      <c r="BS7" s="24">
        <v>56.17</v>
      </c>
      <c r="BT7" s="24">
        <v>50.65</v>
      </c>
      <c r="BU7" s="24">
        <v>49.45</v>
      </c>
      <c r="BV7" s="24">
        <v>50.06</v>
      </c>
      <c r="BW7" s="24">
        <v>49.38</v>
      </c>
      <c r="BX7" s="24">
        <v>48.53</v>
      </c>
      <c r="BY7" s="24">
        <v>46.11</v>
      </c>
      <c r="BZ7" s="24">
        <v>45.55</v>
      </c>
      <c r="CA7" s="24">
        <v>46.2</v>
      </c>
      <c r="CB7" s="24">
        <v>261.77999999999997</v>
      </c>
      <c r="CC7" s="24">
        <v>253.09</v>
      </c>
      <c r="CD7" s="24">
        <v>251.48</v>
      </c>
      <c r="CE7" s="24">
        <v>323.18</v>
      </c>
      <c r="CF7" s="24">
        <v>323.24</v>
      </c>
      <c r="CG7" s="24">
        <v>309.22000000000003</v>
      </c>
      <c r="CH7" s="24">
        <v>316.97000000000003</v>
      </c>
      <c r="CI7" s="24">
        <v>326.17</v>
      </c>
      <c r="CJ7" s="24">
        <v>336.93</v>
      </c>
      <c r="CK7" s="24">
        <v>331.17</v>
      </c>
      <c r="CL7" s="24">
        <v>332.82</v>
      </c>
      <c r="CM7" s="24">
        <v>47.06</v>
      </c>
      <c r="CN7" s="24">
        <v>52.94</v>
      </c>
      <c r="CO7" s="24">
        <v>52.94</v>
      </c>
      <c r="CP7" s="24">
        <v>52.94</v>
      </c>
      <c r="CQ7" s="24">
        <v>52.94</v>
      </c>
      <c r="CR7" s="24">
        <v>47.35</v>
      </c>
      <c r="CS7" s="24">
        <v>46.36</v>
      </c>
      <c r="CT7" s="24">
        <v>46.45</v>
      </c>
      <c r="CU7" s="24">
        <v>45.36</v>
      </c>
      <c r="CV7" s="24">
        <v>45.93</v>
      </c>
      <c r="CW7" s="24">
        <v>46.29</v>
      </c>
      <c r="CX7" s="24">
        <v>100</v>
      </c>
      <c r="CY7" s="24">
        <v>100</v>
      </c>
      <c r="CZ7" s="24">
        <v>100</v>
      </c>
      <c r="DA7" s="24">
        <v>100</v>
      </c>
      <c r="DB7" s="24">
        <v>91.67</v>
      </c>
      <c r="DC7" s="24">
        <v>81.209999999999994</v>
      </c>
      <c r="DD7" s="24">
        <v>83.08</v>
      </c>
      <c r="DE7" s="24">
        <v>82.61</v>
      </c>
      <c r="DF7" s="24">
        <v>82.21</v>
      </c>
      <c r="DG7" s="24">
        <v>82.98</v>
      </c>
      <c r="DH7" s="24">
        <v>82.56</v>
      </c>
      <c r="DI7" s="24">
        <v>6.27</v>
      </c>
      <c r="DJ7" s="24">
        <v>11.8</v>
      </c>
      <c r="DK7" s="24">
        <v>17.7</v>
      </c>
      <c r="DL7" s="24">
        <v>23.6</v>
      </c>
      <c r="DM7" s="24">
        <v>28.89</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優子</cp:lastModifiedBy>
  <cp:lastPrinted>2025-01-31T00:29:03Z</cp:lastPrinted>
  <dcterms:created xsi:type="dcterms:W3CDTF">2025-01-24T07:26:05Z</dcterms:created>
  <dcterms:modified xsi:type="dcterms:W3CDTF">2025-01-31T00:29:08Z</dcterms:modified>
  <cp:category/>
</cp:coreProperties>
</file>