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346\Desktop\【下水　経営比較分析表】2023_174076_46_1718\"/>
    </mc:Choice>
  </mc:AlternateContent>
  <workbookProtection workbookAlgorithmName="SHA-512" workbookHashValue="jsRif5C++9LcMjxwukv8Mc1rQxFOb0ihyeUpZUyGLVLlpXl1W6UV9yKbkMl6VSg53Dl2z2UNH4Aun01ZdQjnOQ==" workbookSaltValue="cfhKMvheL8ujS0xwU/TI8w=="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P10" i="4"/>
  <c r="I10" i="4"/>
  <c r="AT8" i="4"/>
  <c r="AL8" i="4"/>
  <c r="P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<sst xmlns="http://schemas.openxmlformats.org/spreadsheetml/2006/main" count="231" uniqueCount="116">
  <si>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</si>
  <si>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</si>
  <si>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</si>
  <si>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</si>
  <si>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</si>
  <si>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</si>
  <si>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</si>
  <si>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</si>
  <si>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</si>
  <si>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</si>
  <si>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</si>
  <si>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</si>
  <si>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</si>
  <si>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</si>
  <si>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</si>
  <si>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</si>
  <si>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</si>
  <si>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</si>
  <si>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</si>
  <si>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</si>
  <si>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</si>
  <si>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</si>
  <si>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</si>
  <si>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</si>
  <si>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</si>
  <si>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</si>
  <si>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</si>
  <si>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</si>
  <si>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</si>
  <si>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</si>
  <si>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</si>
  <si>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</si>
  <si>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</si>
  <si>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</si>
  <si>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</si>
  <si>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</si>
  <si>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</si>
  <si>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</si>
  <si>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</si>
  <si>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</si>
  <si>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</si>
  <si>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</si>
  <si>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</si>
  <si>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</si>
  <si>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</si>
  <si>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</si>
  <si>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</si>
  <si>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</si>
  <si>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</si>
  <si>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</si>
  <si>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</si>
  <si>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</si>
  <si>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</si>
  <si>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</si>
  <si>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</si>
  <si>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</si>
  <si>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</si>
  <si>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</si>
  <si>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</si>
  <si>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</si>
  <si>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</si>
  <si>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</si>
  <si>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</si>
  <si>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</si>
  <si>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</si>
  <si>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</si>
  <si>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</si>
  <si>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</si>
  <si>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</si>
  <si>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</si>
  <si>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</si>
  <si>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</si>
  <si>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</si>
  <si>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</si>
  <si>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</si>
  <si>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</si>
  <si>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</si>
  <si>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</si>
  <si>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</si>
  <si>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</si>
  <si>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</si>
  <si>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</si>
  <si>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</si>
  <si>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</si>
  <si>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</si>
  <si>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</si>
  <si>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</si>
  <si>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</si>
  <si>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</si>
  <si>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</si>
  <si>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</si>
  <si>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</si>
  <si>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</si>
  <si>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</si>
  <si>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</si>
  <si>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</si>
  <si>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中能登町</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</si>
  <si>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</si>
  <si>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</si>
  <si>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</si>
  <si>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</si>
  <si>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</si>
  <si>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</si>
  <si>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</si>
  <si>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</si>
  <si>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</si>
  <si>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</si>
  <si>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</si>
  <si>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</si>
  <si>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</si>
  <si>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</si>
  <si>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</si>
  <si>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</si>
  <si>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現状では耐用年数に近いものはない状況である。</t>
    <rPh sb="1" eb="3">
      <t>ゲンジョウ</t>
    </rPh>
    <rPh sb="5" eb="9">
      <t>タイヨウネンスウ</t>
    </rPh>
    <rPh sb="10" eb="11">
      <t>チカ</t>
    </rPh>
    <rPh sb="17" eb="19">
      <t>ジョウキョウ</t>
    </rPh>
    <phoneticPr fontId="4"/>
  </si>
  <si>
    <t>　これまでの整備事業に伴う莫大な企業債残高を抱えていることで、償還金が支出の大部分を占め、経営を圧迫している状況となっている。また、施設の統廃合による大幅な事業縮小が大きく影響している。
　今後も確実な料金収入の確保や包括的民間委託による維持管理費の縮減に努め、経営改善を図ることとしている。
　</t>
    <rPh sb="6" eb="10">
      <t>セイビジギョウ</t>
    </rPh>
    <rPh sb="11" eb="12">
      <t>トモナ</t>
    </rPh>
    <rPh sb="13" eb="15">
      <t>バクダイ</t>
    </rPh>
    <rPh sb="16" eb="19">
      <t>キギョウサイ</t>
    </rPh>
    <rPh sb="19" eb="21">
      <t>ザンダカ</t>
    </rPh>
    <rPh sb="22" eb="23">
      <t>カカ</t>
    </rPh>
    <rPh sb="31" eb="34">
      <t>ショウカンキン</t>
    </rPh>
    <rPh sb="35" eb="37">
      <t>シシュツ</t>
    </rPh>
    <rPh sb="38" eb="41">
      <t>ダイブブン</t>
    </rPh>
    <rPh sb="42" eb="43">
      <t>シ</t>
    </rPh>
    <rPh sb="45" eb="47">
      <t>ケイエイ</t>
    </rPh>
    <rPh sb="48" eb="50">
      <t>アッパク</t>
    </rPh>
    <rPh sb="54" eb="56">
      <t>ジョウキョウ</t>
    </rPh>
    <rPh sb="66" eb="68">
      <t>シセツ</t>
    </rPh>
    <rPh sb="69" eb="72">
      <t>トウハイゴウ</t>
    </rPh>
    <rPh sb="75" eb="77">
      <t>オオハバ</t>
    </rPh>
    <rPh sb="78" eb="80">
      <t>ジギョウ</t>
    </rPh>
    <rPh sb="80" eb="82">
      <t>シュクショウ</t>
    </rPh>
    <rPh sb="83" eb="84">
      <t>オオ</t>
    </rPh>
    <rPh sb="86" eb="88">
      <t>エイキョウ</t>
    </rPh>
    <rPh sb="95" eb="97">
      <t>コンゴ</t>
    </rPh>
    <rPh sb="98" eb="100">
      <t>カクジツ</t>
    </rPh>
    <rPh sb="101" eb="103">
      <t>リョウキン</t>
    </rPh>
    <rPh sb="103" eb="105">
      <t>シュウニュウ</t>
    </rPh>
    <rPh sb="106" eb="108">
      <t>カクホ</t>
    </rPh>
    <rPh sb="109" eb="112">
      <t>ホウカツテキ</t>
    </rPh>
    <rPh sb="112" eb="116">
      <t>ミンカンイタク</t>
    </rPh>
    <rPh sb="119" eb="124">
      <t>イジカンリヒ</t>
    </rPh>
    <rPh sb="125" eb="127">
      <t>シュクゲン</t>
    </rPh>
    <rPh sb="128" eb="129">
      <t>ツト</t>
    </rPh>
    <rPh sb="131" eb="133">
      <t>ケイエイ</t>
    </rPh>
    <rPh sb="133" eb="135">
      <t>カイゼン</t>
    </rPh>
    <rPh sb="136" eb="137">
      <t>ハカ</t>
    </rPh>
    <phoneticPr fontId="4"/>
  </si>
  <si>
    <t>①経常収支比率
　使用料改定により使用料収入は安定して推移している。しかしながら、本来使用料で賄わないといけない基準外繰入金も含まれていることから、引き続き経営改善に努めていかなければならない。
②累積欠損金比率
　当該指標は施設の統廃合によるものなので、今後も使用料収入の確保に努め、維持管理費の削減に努めることで経営改善を図る。
③流動比率
　流動負債の大半を占める企業債の償還金に対し、不足する財源を一般会計繰入金や下水道事業資本費平準化債等で賄っている状況である。
④企業債残高対事業規模比率
　企業債償還はピークは済んだものの依然として類似団体と比較すると、高水準となっている。今後は減少傾向となる見込である。
⑤経費回収率
　施設の統廃合による事業縮小が大きく影響しているので、今後も汚水処理費の削減に努めることにより経費回収率の向上を図る。
⑥汚水処理原価
　今後とも人口減少による有収水量の減少が見込まれることから、水洗化率の向上と維持管理費の削減に努める必要がある。
⑦施設利用率
　今後の汚水処理人口の減少を踏まえ、適切な施設規模となるよう運営管理に努める。</t>
    <rPh sb="1" eb="3">
      <t>ケイジョウ</t>
    </rPh>
    <rPh sb="3" eb="5">
      <t>シュウシ</t>
    </rPh>
    <rPh sb="5" eb="7">
      <t>ヒリツ</t>
    </rPh>
    <rPh sb="9" eb="12">
      <t>シヨウリョウ</t>
    </rPh>
    <rPh sb="12" eb="14">
      <t>カイテイ</t>
    </rPh>
    <rPh sb="278" eb="280">
      <t>ヒカク</t>
    </rPh>
    <rPh sb="297" eb="299">
      <t>ゲンショウ</t>
    </rPh>
    <rPh sb="299" eb="301">
      <t>ケイコウ</t>
    </rPh>
    <rPh sb="480" eb="482">
      <t>ウンエイ</t>
    </rPh>
    <rPh sb="482" eb="484">
      <t>カンリ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</si>
</sst>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A5-456C-B76E-056E8934629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0.01</c:v>
                </c:pt>
                <c:pt idx="3">
                  <c:v>0.01</c:v>
                </c:pt>
                <c:pt idx="4">
                  <c:v>0.02</c:v>
                </c:pt>
              </c:numCache>
            </c:numRef>
          </c:val>
          <c:smooth val="0"/>
          <c:extLst>
            <c:ext xmlns:c16="http://schemas.microsoft.com/office/drawing/2014/chart" uri="{C3380CC4-5D6E-409C-BE32-E72D297353CC}">
              <c16:uniqueId val="{00000001-D5A5-456C-B76E-056E8934629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57.73</c:v>
                </c:pt>
                <c:pt idx="1">
                  <c:v>36.590000000000003</c:v>
                </c:pt>
                <c:pt idx="2">
                  <c:v>36.590000000000003</c:v>
                </c:pt>
                <c:pt idx="3">
                  <c:v>34.15</c:v>
                </c:pt>
                <c:pt idx="4">
                  <c:v>34.15</c:v>
                </c:pt>
              </c:numCache>
            </c:numRef>
          </c:val>
          <c:extLst>
            <c:ext xmlns:c16="http://schemas.microsoft.com/office/drawing/2014/chart" uri="{C3380CC4-5D6E-409C-BE32-E72D297353CC}">
              <c16:uniqueId val="{00000000-2E7F-4D83-9E5F-42368545355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54.54</c:v>
                </c:pt>
                <c:pt idx="3">
                  <c:v>52.9</c:v>
                </c:pt>
                <c:pt idx="4">
                  <c:v>52.63</c:v>
                </c:pt>
              </c:numCache>
            </c:numRef>
          </c:val>
          <c:smooth val="0"/>
          <c:extLst>
            <c:ext xmlns:c16="http://schemas.microsoft.com/office/drawing/2014/chart" uri="{C3380CC4-5D6E-409C-BE32-E72D297353CC}">
              <c16:uniqueId val="{00000001-2E7F-4D83-9E5F-42368545355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91.42</c:v>
                </c:pt>
                <c:pt idx="1">
                  <c:v>80.3</c:v>
                </c:pt>
                <c:pt idx="2">
                  <c:v>80.650000000000006</c:v>
                </c:pt>
                <c:pt idx="3">
                  <c:v>79.66</c:v>
                </c:pt>
                <c:pt idx="4">
                  <c:v>83.05</c:v>
                </c:pt>
              </c:numCache>
            </c:numRef>
          </c:val>
          <c:extLst>
            <c:ext xmlns:c16="http://schemas.microsoft.com/office/drawing/2014/chart" uri="{C3380CC4-5D6E-409C-BE32-E72D297353CC}">
              <c16:uniqueId val="{00000000-B873-4BAA-99C1-707201BF23C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90.3</c:v>
                </c:pt>
                <c:pt idx="3">
                  <c:v>90.3</c:v>
                </c:pt>
                <c:pt idx="4">
                  <c:v>90.32</c:v>
                </c:pt>
              </c:numCache>
            </c:numRef>
          </c:val>
          <c:smooth val="0"/>
          <c:extLst>
            <c:ext xmlns:c16="http://schemas.microsoft.com/office/drawing/2014/chart" uri="{C3380CC4-5D6E-409C-BE32-E72D297353CC}">
              <c16:uniqueId val="{00000001-B873-4BAA-99C1-707201BF23C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108.92</c:v>
                </c:pt>
                <c:pt idx="1">
                  <c:v>99.91</c:v>
                </c:pt>
                <c:pt idx="2">
                  <c:v>100.03</c:v>
                </c:pt>
                <c:pt idx="3">
                  <c:v>94.9</c:v>
                </c:pt>
                <c:pt idx="4">
                  <c:v>100.09</c:v>
                </c:pt>
              </c:numCache>
            </c:numRef>
          </c:val>
          <c:extLst>
            <c:ext xmlns:c16="http://schemas.microsoft.com/office/drawing/2014/chart" uri="{C3380CC4-5D6E-409C-BE32-E72D297353CC}">
              <c16:uniqueId val="{00000000-D5B6-44D2-83E7-C384D9BDBB3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102.11</c:v>
                </c:pt>
                <c:pt idx="3">
                  <c:v>101.91</c:v>
                </c:pt>
                <c:pt idx="4">
                  <c:v>103.07</c:v>
                </c:pt>
              </c:numCache>
            </c:numRef>
          </c:val>
          <c:smooth val="0"/>
          <c:extLst>
            <c:ext xmlns:c16="http://schemas.microsoft.com/office/drawing/2014/chart" uri="{C3380CC4-5D6E-409C-BE32-E72D297353CC}">
              <c16:uniqueId val="{00000001-D5B6-44D2-83E7-C384D9BDBB3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3.88</c:v>
                </c:pt>
                <c:pt idx="1">
                  <c:v>7.17</c:v>
                </c:pt>
                <c:pt idx="2">
                  <c:v>10.6</c:v>
                </c:pt>
                <c:pt idx="3">
                  <c:v>14.04</c:v>
                </c:pt>
                <c:pt idx="4">
                  <c:v>17.47</c:v>
                </c:pt>
              </c:numCache>
            </c:numRef>
          </c:val>
          <c:extLst>
            <c:ext xmlns:c16="http://schemas.microsoft.com/office/drawing/2014/chart" uri="{C3380CC4-5D6E-409C-BE32-E72D297353CC}">
              <c16:uniqueId val="{00000000-25BB-474C-8620-2F05305EA14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28.12</c:v>
                </c:pt>
                <c:pt idx="3">
                  <c:v>28.79</c:v>
                </c:pt>
                <c:pt idx="4">
                  <c:v>30.5</c:v>
                </c:pt>
              </c:numCache>
            </c:numRef>
          </c:val>
          <c:smooth val="0"/>
          <c:extLst>
            <c:ext xmlns:c16="http://schemas.microsoft.com/office/drawing/2014/chart" uri="{C3380CC4-5D6E-409C-BE32-E72D297353CC}">
              <c16:uniqueId val="{00000001-25BB-474C-8620-2F05305EA14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F9-44E5-8E78-79FE6D3B008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8F9-44E5-8E78-79FE6D3B008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
                  <c:v>0</c:v>
                </c:pt>
                <c:pt idx="1">
                  <c:v>20540.509999999998</c:v>
                </c:pt>
                <c:pt idx="2">
                  <c:v>20740.34</c:v>
                </c:pt>
                <c:pt idx="3">
                  <c:v>19824.47</c:v>
                </c:pt>
                <c:pt idx="4">
                  <c:v>19156.57</c:v>
                </c:pt>
              </c:numCache>
            </c:numRef>
          </c:val>
          <c:extLst>
            <c:ext xmlns:c16="http://schemas.microsoft.com/office/drawing/2014/chart" uri="{C3380CC4-5D6E-409C-BE32-E72D297353CC}">
              <c16:uniqueId val="{00000000-0DE2-40B1-A926-74C4DFC8EBB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124.9</c:v>
                </c:pt>
                <c:pt idx="3">
                  <c:v>124.8</c:v>
                </c:pt>
                <c:pt idx="4">
                  <c:v>120.64</c:v>
                </c:pt>
              </c:numCache>
            </c:numRef>
          </c:val>
          <c:smooth val="0"/>
          <c:extLst>
            <c:ext xmlns:c16="http://schemas.microsoft.com/office/drawing/2014/chart" uri="{C3380CC4-5D6E-409C-BE32-E72D297353CC}">
              <c16:uniqueId val="{00000001-0DE2-40B1-A926-74C4DFC8EBB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8.68</c:v>
                </c:pt>
                <c:pt idx="1">
                  <c:v>9.17</c:v>
                </c:pt>
                <c:pt idx="2">
                  <c:v>10.36</c:v>
                </c:pt>
                <c:pt idx="3">
                  <c:v>7.31</c:v>
                </c:pt>
                <c:pt idx="4">
                  <c:v>11.84</c:v>
                </c:pt>
              </c:numCache>
            </c:numRef>
          </c:val>
          <c:extLst>
            <c:ext xmlns:c16="http://schemas.microsoft.com/office/drawing/2014/chart" uri="{C3380CC4-5D6E-409C-BE32-E72D297353CC}">
              <c16:uniqueId val="{00000000-FF0F-4259-9B4A-49FA2B8384F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33.58</c:v>
                </c:pt>
                <c:pt idx="3">
                  <c:v>35.42</c:v>
                </c:pt>
                <c:pt idx="4">
                  <c:v>39.82</c:v>
                </c:pt>
              </c:numCache>
            </c:numRef>
          </c:val>
          <c:smooth val="0"/>
          <c:extLst>
            <c:ext xmlns:c16="http://schemas.microsoft.com/office/drawing/2014/chart" uri="{C3380CC4-5D6E-409C-BE32-E72D297353CC}">
              <c16:uniqueId val="{00000001-FF0F-4259-9B4A-49FA2B8384F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7877.13</c:v>
                </c:pt>
                <c:pt idx="1">
                  <c:v>124987.9</c:v>
                </c:pt>
                <c:pt idx="2">
                  <c:v>100196.45</c:v>
                </c:pt>
                <c:pt idx="3">
                  <c:v>91708.160000000003</c:v>
                </c:pt>
                <c:pt idx="4">
                  <c:v>86421.02</c:v>
                </c:pt>
              </c:numCache>
            </c:numRef>
          </c:val>
          <c:extLst>
            <c:ext xmlns:c16="http://schemas.microsoft.com/office/drawing/2014/chart" uri="{C3380CC4-5D6E-409C-BE32-E72D297353CC}">
              <c16:uniqueId val="{00000000-4128-4643-B540-80446391963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778.81</c:v>
                </c:pt>
                <c:pt idx="3">
                  <c:v>718.49</c:v>
                </c:pt>
                <c:pt idx="4">
                  <c:v>743.31</c:v>
                </c:pt>
              </c:numCache>
            </c:numRef>
          </c:val>
          <c:smooth val="0"/>
          <c:extLst>
            <c:ext xmlns:c16="http://schemas.microsoft.com/office/drawing/2014/chart" uri="{C3380CC4-5D6E-409C-BE32-E72D297353CC}">
              <c16:uniqueId val="{00000001-4128-4643-B540-80446391963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61.97</c:v>
                </c:pt>
                <c:pt idx="1">
                  <c:v>9.4700000000000006</c:v>
                </c:pt>
                <c:pt idx="2">
                  <c:v>27.95</c:v>
                </c:pt>
                <c:pt idx="3">
                  <c:v>21.86</c:v>
                </c:pt>
                <c:pt idx="4">
                  <c:v>37.770000000000003</c:v>
                </c:pt>
              </c:numCache>
            </c:numRef>
          </c:val>
          <c:extLst>
            <c:ext xmlns:c16="http://schemas.microsoft.com/office/drawing/2014/chart" uri="{C3380CC4-5D6E-409C-BE32-E72D297353CC}">
              <c16:uniqueId val="{00000000-78E1-4DE5-9F08-FFDE88BF49A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67.23</c:v>
                </c:pt>
                <c:pt idx="3">
                  <c:v>61.82</c:v>
                </c:pt>
                <c:pt idx="4">
                  <c:v>61.15</c:v>
                </c:pt>
              </c:numCache>
            </c:numRef>
          </c:val>
          <c:smooth val="0"/>
          <c:extLst>
            <c:ext xmlns:c16="http://schemas.microsoft.com/office/drawing/2014/chart" uri="{C3380CC4-5D6E-409C-BE32-E72D297353CC}">
              <c16:uniqueId val="{00000001-78E1-4DE5-9F08-FFDE88BF49A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218.15</c:v>
                </c:pt>
                <c:pt idx="1">
                  <c:v>1390.92</c:v>
                </c:pt>
                <c:pt idx="2">
                  <c:v>469.26</c:v>
                </c:pt>
                <c:pt idx="3">
                  <c:v>730.77</c:v>
                </c:pt>
                <c:pt idx="4">
                  <c:v>427.81</c:v>
                </c:pt>
              </c:numCache>
            </c:numRef>
          </c:val>
          <c:extLst>
            <c:ext xmlns:c16="http://schemas.microsoft.com/office/drawing/2014/chart" uri="{C3380CC4-5D6E-409C-BE32-E72D297353CC}">
              <c16:uniqueId val="{00000000-E0A0-4D58-A82F-0DF5E7CBC25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228.21</c:v>
                </c:pt>
                <c:pt idx="3">
                  <c:v>246.9</c:v>
                </c:pt>
                <c:pt idx="4">
                  <c:v>250.43</c:v>
                </c:pt>
              </c:numCache>
            </c:numRef>
          </c:val>
          <c:smooth val="0"/>
          <c:extLst>
            <c:ext xmlns:c16="http://schemas.microsoft.com/office/drawing/2014/chart" uri="{C3380CC4-5D6E-409C-BE32-E72D297353CC}">
              <c16:uniqueId val="{00000001-E0A0-4D58-A82F-0DF5E7CBC25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石川県　中能登町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F1</v>
      </c>
      <c r="X8" s="64"/>
      <c r="Y8" s="64"/>
      <c r="Z8" s="64"/>
      <c r="AA8" s="64"/>
      <c r="AB8" s="64"/>
      <c r="AC8" s="64"/>
      <c r="AD8" s="65" t="str">
        <f>データ!$M$6</f>
        <v>非設置</v>
      </c>
      <c r="AE8" s="65"/>
      <c r="AF8" s="65"/>
      <c r="AG8" s="65"/>
      <c r="AH8" s="65"/>
      <c r="AI8" s="65"/>
      <c r="AJ8" s="65"/>
      <c r="AK8" s="3"/>
      <c r="AL8" s="45">
        <f>データ!S6</f>
        <v>16821</v>
      </c>
      <c r="AM8" s="45"/>
      <c r="AN8" s="45"/>
      <c r="AO8" s="45"/>
      <c r="AP8" s="45"/>
      <c r="AQ8" s="45"/>
      <c r="AR8" s="45"/>
      <c r="AS8" s="45"/>
      <c r="AT8" s="44">
        <f>データ!T6</f>
        <v>89.45</v>
      </c>
      <c r="AU8" s="44"/>
      <c r="AV8" s="44"/>
      <c r="AW8" s="44"/>
      <c r="AX8" s="44"/>
      <c r="AY8" s="44"/>
      <c r="AZ8" s="44"/>
      <c r="BA8" s="44"/>
      <c r="BB8" s="44">
        <f>データ!U6</f>
        <v>188.05</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62.34</v>
      </c>
      <c r="J10" s="44"/>
      <c r="K10" s="44"/>
      <c r="L10" s="44"/>
      <c r="M10" s="44"/>
      <c r="N10" s="44"/>
      <c r="O10" s="44"/>
      <c r="P10" s="44">
        <f>データ!P6</f>
        <v>0.35</v>
      </c>
      <c r="Q10" s="44"/>
      <c r="R10" s="44"/>
      <c r="S10" s="44"/>
      <c r="T10" s="44"/>
      <c r="U10" s="44"/>
      <c r="V10" s="44"/>
      <c r="W10" s="44">
        <f>データ!Q6</f>
        <v>88.31</v>
      </c>
      <c r="X10" s="44"/>
      <c r="Y10" s="44"/>
      <c r="Z10" s="44"/>
      <c r="AA10" s="44"/>
      <c r="AB10" s="44"/>
      <c r="AC10" s="44"/>
      <c r="AD10" s="45">
        <f>データ!R6</f>
        <v>3300</v>
      </c>
      <c r="AE10" s="45"/>
      <c r="AF10" s="45"/>
      <c r="AG10" s="45"/>
      <c r="AH10" s="45"/>
      <c r="AI10" s="45"/>
      <c r="AJ10" s="45"/>
      <c r="AK10" s="2"/>
      <c r="AL10" s="45">
        <f>データ!V6</f>
        <v>59</v>
      </c>
      <c r="AM10" s="45"/>
      <c r="AN10" s="45"/>
      <c r="AO10" s="45"/>
      <c r="AP10" s="45"/>
      <c r="AQ10" s="45"/>
      <c r="AR10" s="45"/>
      <c r="AS10" s="45"/>
      <c r="AT10" s="44">
        <f>データ!W6</f>
        <v>0.14000000000000001</v>
      </c>
      <c r="AU10" s="44"/>
      <c r="AV10" s="44"/>
      <c r="AW10" s="44"/>
      <c r="AX10" s="44"/>
      <c r="AY10" s="44"/>
      <c r="AZ10" s="44"/>
      <c r="BA10" s="44"/>
      <c r="BB10" s="44">
        <f>データ!X6</f>
        <v>421.43</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5AVuCY3bn4Tmq3o7aefd3g/theYTdWZLlqFYYHL5TJ2fP4O8B04p09KW7SjhfLbyLLhCrgtAWrx3ijUMDi2DvA==" saltValue="minok7JGhchIS3icNdBIH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174076</v>
      </c>
      <c r="D6" s="19">
        <f t="shared" si="3"/>
        <v>46</v>
      </c>
      <c r="E6" s="19">
        <f t="shared" si="3"/>
        <v>17</v>
      </c>
      <c r="F6" s="19">
        <f t="shared" si="3"/>
        <v>5</v>
      </c>
      <c r="G6" s="19">
        <f t="shared" si="3"/>
        <v>0</v>
      </c>
      <c r="H6" s="19" t="str">
        <f t="shared" si="3"/>
        <v>石川県　中能登町</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62.34</v>
      </c>
      <c r="P6" s="20">
        <f t="shared" si="3"/>
        <v>0.35</v>
      </c>
      <c r="Q6" s="20">
        <f t="shared" si="3"/>
        <v>88.31</v>
      </c>
      <c r="R6" s="20">
        <f t="shared" si="3"/>
        <v>3300</v>
      </c>
      <c r="S6" s="20">
        <f t="shared" si="3"/>
        <v>16821</v>
      </c>
      <c r="T6" s="20">
        <f t="shared" si="3"/>
        <v>89.45</v>
      </c>
      <c r="U6" s="20">
        <f t="shared" si="3"/>
        <v>188.05</v>
      </c>
      <c r="V6" s="20">
        <f t="shared" si="3"/>
        <v>59</v>
      </c>
      <c r="W6" s="20">
        <f t="shared" si="3"/>
        <v>0.14000000000000001</v>
      </c>
      <c r="X6" s="20">
        <f t="shared" si="3"/>
        <v>421.43</v>
      </c>
      <c r="Y6" s="21">
        <f>IF(Y7="",NA(),Y7)</f>
        <v>108.92</v>
      </c>
      <c r="Z6" s="21">
        <f t="shared" ref="Z6:AH6" si="4">IF(Z7="",NA(),Z7)</f>
        <v>99.91</v>
      </c>
      <c r="AA6" s="21">
        <f t="shared" si="4"/>
        <v>100.03</v>
      </c>
      <c r="AB6" s="21">
        <f t="shared" si="4"/>
        <v>94.9</v>
      </c>
      <c r="AC6" s="21">
        <f t="shared" si="4"/>
        <v>100.09</v>
      </c>
      <c r="AD6" s="21">
        <f t="shared" si="4"/>
        <v>103.6</v>
      </c>
      <c r="AE6" s="21">
        <f t="shared" si="4"/>
        <v>106.37</v>
      </c>
      <c r="AF6" s="21">
        <f t="shared" si="4"/>
        <v>102.11</v>
      </c>
      <c r="AG6" s="21">
        <f t="shared" si="4"/>
        <v>101.91</v>
      </c>
      <c r="AH6" s="21">
        <f t="shared" si="4"/>
        <v>103.07</v>
      </c>
      <c r="AI6" s="20" t="str">
        <f>IF(AI7="","",IF(AI7="-","【-】","【"&amp;SUBSTITUTE(TEXT(AI7,"#,##0.00"),"-","△")&amp;"】"))</f>
        <v>【104.44】</v>
      </c>
      <c r="AJ6" s="20">
        <f>IF(AJ7="",NA(),AJ7)</f>
        <v>0</v>
      </c>
      <c r="AK6" s="21">
        <f t="shared" ref="AK6:AS6" si="5">IF(AK7="",NA(),AK7)</f>
        <v>20540.509999999998</v>
      </c>
      <c r="AL6" s="21">
        <f t="shared" si="5"/>
        <v>20740.34</v>
      </c>
      <c r="AM6" s="21">
        <f t="shared" si="5"/>
        <v>19824.47</v>
      </c>
      <c r="AN6" s="21">
        <f t="shared" si="5"/>
        <v>19156.57</v>
      </c>
      <c r="AO6" s="21">
        <f t="shared" si="5"/>
        <v>193.99</v>
      </c>
      <c r="AP6" s="21">
        <f t="shared" si="5"/>
        <v>139.02000000000001</v>
      </c>
      <c r="AQ6" s="21">
        <f t="shared" si="5"/>
        <v>124.9</v>
      </c>
      <c r="AR6" s="21">
        <f t="shared" si="5"/>
        <v>124.8</v>
      </c>
      <c r="AS6" s="21">
        <f t="shared" si="5"/>
        <v>120.64</v>
      </c>
      <c r="AT6" s="20" t="str">
        <f>IF(AT7="","",IF(AT7="-","【-】","【"&amp;SUBSTITUTE(TEXT(AT7,"#,##0.00"),"-","△")&amp;"】"))</f>
        <v>【124.06】</v>
      </c>
      <c r="AU6" s="21">
        <f>IF(AU7="",NA(),AU7)</f>
        <v>8.68</v>
      </c>
      <c r="AV6" s="21">
        <f t="shared" ref="AV6:BD6" si="6">IF(AV7="",NA(),AV7)</f>
        <v>9.17</v>
      </c>
      <c r="AW6" s="21">
        <f t="shared" si="6"/>
        <v>10.36</v>
      </c>
      <c r="AX6" s="21">
        <f t="shared" si="6"/>
        <v>7.31</v>
      </c>
      <c r="AY6" s="21">
        <f t="shared" si="6"/>
        <v>11.84</v>
      </c>
      <c r="AZ6" s="21">
        <f t="shared" si="6"/>
        <v>26.99</v>
      </c>
      <c r="BA6" s="21">
        <f t="shared" si="6"/>
        <v>29.13</v>
      </c>
      <c r="BB6" s="21">
        <f t="shared" si="6"/>
        <v>33.58</v>
      </c>
      <c r="BC6" s="21">
        <f t="shared" si="6"/>
        <v>35.42</v>
      </c>
      <c r="BD6" s="21">
        <f t="shared" si="6"/>
        <v>39.82</v>
      </c>
      <c r="BE6" s="20" t="str">
        <f>IF(BE7="","",IF(BE7="-","【-】","【"&amp;SUBSTITUTE(TEXT(BE7,"#,##0.00"),"-","△")&amp;"】"))</f>
        <v>【42.02】</v>
      </c>
      <c r="BF6" s="21">
        <f>IF(BF7="",NA(),BF7)</f>
        <v>7877.13</v>
      </c>
      <c r="BG6" s="21">
        <f t="shared" ref="BG6:BO6" si="7">IF(BG7="",NA(),BG7)</f>
        <v>124987.9</v>
      </c>
      <c r="BH6" s="21">
        <f t="shared" si="7"/>
        <v>100196.45</v>
      </c>
      <c r="BI6" s="21">
        <f t="shared" si="7"/>
        <v>91708.160000000003</v>
      </c>
      <c r="BJ6" s="21">
        <f t="shared" si="7"/>
        <v>86421.02</v>
      </c>
      <c r="BK6" s="21">
        <f t="shared" si="7"/>
        <v>826.83</v>
      </c>
      <c r="BL6" s="21">
        <f t="shared" si="7"/>
        <v>867.83</v>
      </c>
      <c r="BM6" s="21">
        <f t="shared" si="7"/>
        <v>778.81</v>
      </c>
      <c r="BN6" s="21">
        <f t="shared" si="7"/>
        <v>718.49</v>
      </c>
      <c r="BO6" s="21">
        <f t="shared" si="7"/>
        <v>743.31</v>
      </c>
      <c r="BP6" s="20" t="str">
        <f>IF(BP7="","",IF(BP7="-","【-】","【"&amp;SUBSTITUTE(TEXT(BP7,"#,##0.00"),"-","△")&amp;"】"))</f>
        <v>【785.10】</v>
      </c>
      <c r="BQ6" s="21">
        <f>IF(BQ7="",NA(),BQ7)</f>
        <v>61.97</v>
      </c>
      <c r="BR6" s="21">
        <f t="shared" ref="BR6:BZ6" si="8">IF(BR7="",NA(),BR7)</f>
        <v>9.4700000000000006</v>
      </c>
      <c r="BS6" s="21">
        <f t="shared" si="8"/>
        <v>27.95</v>
      </c>
      <c r="BT6" s="21">
        <f t="shared" si="8"/>
        <v>21.86</v>
      </c>
      <c r="BU6" s="21">
        <f t="shared" si="8"/>
        <v>37.770000000000003</v>
      </c>
      <c r="BV6" s="21">
        <f t="shared" si="8"/>
        <v>57.31</v>
      </c>
      <c r="BW6" s="21">
        <f t="shared" si="8"/>
        <v>57.08</v>
      </c>
      <c r="BX6" s="21">
        <f t="shared" si="8"/>
        <v>67.23</v>
      </c>
      <c r="BY6" s="21">
        <f t="shared" si="8"/>
        <v>61.82</v>
      </c>
      <c r="BZ6" s="21">
        <f t="shared" si="8"/>
        <v>61.15</v>
      </c>
      <c r="CA6" s="20" t="str">
        <f>IF(CA7="","",IF(CA7="-","【-】","【"&amp;SUBSTITUTE(TEXT(CA7,"#,##0.00"),"-","△")&amp;"】"))</f>
        <v>【56.93】</v>
      </c>
      <c r="CB6" s="21">
        <f>IF(CB7="",NA(),CB7)</f>
        <v>218.15</v>
      </c>
      <c r="CC6" s="21">
        <f t="shared" ref="CC6:CK6" si="9">IF(CC7="",NA(),CC7)</f>
        <v>1390.92</v>
      </c>
      <c r="CD6" s="21">
        <f t="shared" si="9"/>
        <v>469.26</v>
      </c>
      <c r="CE6" s="21">
        <f t="shared" si="9"/>
        <v>730.77</v>
      </c>
      <c r="CF6" s="21">
        <f t="shared" si="9"/>
        <v>427.81</v>
      </c>
      <c r="CG6" s="21">
        <f t="shared" si="9"/>
        <v>273.52</v>
      </c>
      <c r="CH6" s="21">
        <f t="shared" si="9"/>
        <v>274.99</v>
      </c>
      <c r="CI6" s="21">
        <f t="shared" si="9"/>
        <v>228.21</v>
      </c>
      <c r="CJ6" s="21">
        <f t="shared" si="9"/>
        <v>246.9</v>
      </c>
      <c r="CK6" s="21">
        <f t="shared" si="9"/>
        <v>250.43</v>
      </c>
      <c r="CL6" s="20" t="str">
        <f>IF(CL7="","",IF(CL7="-","【-】","【"&amp;SUBSTITUTE(TEXT(CL7,"#,##0.00"),"-","△")&amp;"】"))</f>
        <v>【271.15】</v>
      </c>
      <c r="CM6" s="21">
        <f>IF(CM7="",NA(),CM7)</f>
        <v>57.73</v>
      </c>
      <c r="CN6" s="21">
        <f t="shared" ref="CN6:CV6" si="10">IF(CN7="",NA(),CN7)</f>
        <v>36.590000000000003</v>
      </c>
      <c r="CO6" s="21">
        <f t="shared" si="10"/>
        <v>36.590000000000003</v>
      </c>
      <c r="CP6" s="21">
        <f t="shared" si="10"/>
        <v>34.15</v>
      </c>
      <c r="CQ6" s="21">
        <f t="shared" si="10"/>
        <v>34.15</v>
      </c>
      <c r="CR6" s="21">
        <f t="shared" si="10"/>
        <v>50.14</v>
      </c>
      <c r="CS6" s="21">
        <f t="shared" si="10"/>
        <v>54.83</v>
      </c>
      <c r="CT6" s="21">
        <f t="shared" si="10"/>
        <v>54.54</v>
      </c>
      <c r="CU6" s="21">
        <f t="shared" si="10"/>
        <v>52.9</v>
      </c>
      <c r="CV6" s="21">
        <f t="shared" si="10"/>
        <v>52.63</v>
      </c>
      <c r="CW6" s="20" t="str">
        <f>IF(CW7="","",IF(CW7="-","【-】","【"&amp;SUBSTITUTE(TEXT(CW7,"#,##0.00"),"-","△")&amp;"】"))</f>
        <v>【49.87】</v>
      </c>
      <c r="CX6" s="21">
        <f>IF(CX7="",NA(),CX7)</f>
        <v>91.42</v>
      </c>
      <c r="CY6" s="21">
        <f t="shared" ref="CY6:DG6" si="11">IF(CY7="",NA(),CY7)</f>
        <v>80.3</v>
      </c>
      <c r="CZ6" s="21">
        <f t="shared" si="11"/>
        <v>80.650000000000006</v>
      </c>
      <c r="DA6" s="21">
        <f t="shared" si="11"/>
        <v>79.66</v>
      </c>
      <c r="DB6" s="21">
        <f t="shared" si="11"/>
        <v>83.05</v>
      </c>
      <c r="DC6" s="21">
        <f t="shared" si="11"/>
        <v>84.98</v>
      </c>
      <c r="DD6" s="21">
        <f t="shared" si="11"/>
        <v>84.7</v>
      </c>
      <c r="DE6" s="21">
        <f t="shared" si="11"/>
        <v>90.3</v>
      </c>
      <c r="DF6" s="21">
        <f t="shared" si="11"/>
        <v>90.3</v>
      </c>
      <c r="DG6" s="21">
        <f t="shared" si="11"/>
        <v>90.32</v>
      </c>
      <c r="DH6" s="20" t="str">
        <f>IF(DH7="","",IF(DH7="-","【-】","【"&amp;SUBSTITUTE(TEXT(DH7,"#,##0.00"),"-","△")&amp;"】"))</f>
        <v>【87.54】</v>
      </c>
      <c r="DI6" s="21">
        <f>IF(DI7="",NA(),DI7)</f>
        <v>3.88</v>
      </c>
      <c r="DJ6" s="21">
        <f t="shared" ref="DJ6:DR6" si="12">IF(DJ7="",NA(),DJ7)</f>
        <v>7.17</v>
      </c>
      <c r="DK6" s="21">
        <f t="shared" si="12"/>
        <v>10.6</v>
      </c>
      <c r="DL6" s="21">
        <f t="shared" si="12"/>
        <v>14.04</v>
      </c>
      <c r="DM6" s="21">
        <f t="shared" si="12"/>
        <v>17.47</v>
      </c>
      <c r="DN6" s="21">
        <f t="shared" si="12"/>
        <v>23.06</v>
      </c>
      <c r="DO6" s="21">
        <f t="shared" si="12"/>
        <v>20.34</v>
      </c>
      <c r="DP6" s="21">
        <f t="shared" si="12"/>
        <v>28.12</v>
      </c>
      <c r="DQ6" s="21">
        <f t="shared" si="12"/>
        <v>28.79</v>
      </c>
      <c r="DR6" s="21">
        <f t="shared" si="12"/>
        <v>30.5</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0.01</v>
      </c>
      <c r="EM6" s="21">
        <f t="shared" si="14"/>
        <v>0.01</v>
      </c>
      <c r="EN6" s="21">
        <f t="shared" si="14"/>
        <v>0.02</v>
      </c>
      <c r="EO6" s="20" t="str">
        <f>IF(EO7="","",IF(EO7="-","【-】","【"&amp;SUBSTITUTE(TEXT(EO7,"#,##0.00"),"-","△")&amp;"】"))</f>
        <v>【0.02】</v>
      </c>
    </row>
    <row r="7" spans="1:148" s="22" customFormat="1" x14ac:dyDescent="0.15">
      <c r="A7" s="14"/>
      <c r="B7" s="23">
        <v>2023</v>
      </c>
      <c r="C7" s="23">
        <v>174076</v>
      </c>
      <c r="D7" s="23">
        <v>46</v>
      </c>
      <c r="E7" s="23">
        <v>17</v>
      </c>
      <c r="F7" s="23">
        <v>5</v>
      </c>
      <c r="G7" s="23">
        <v>0</v>
      </c>
      <c r="H7" s="23" t="s">
        <v>96</v>
      </c>
      <c r="I7" s="23" t="s">
        <v>97</v>
      </c>
      <c r="J7" s="23" t="s">
        <v>98</v>
      </c>
      <c r="K7" s="23" t="s">
        <v>99</v>
      </c>
      <c r="L7" s="23" t="s">
        <v>100</v>
      </c>
      <c r="M7" s="23" t="s">
        <v>101</v>
      </c>
      <c r="N7" s="24" t="s">
        <v>102</v>
      </c>
      <c r="O7" s="24">
        <v>62.34</v>
      </c>
      <c r="P7" s="24">
        <v>0.35</v>
      </c>
      <c r="Q7" s="24">
        <v>88.31</v>
      </c>
      <c r="R7" s="24">
        <v>3300</v>
      </c>
      <c r="S7" s="24">
        <v>16821</v>
      </c>
      <c r="T7" s="24">
        <v>89.45</v>
      </c>
      <c r="U7" s="24">
        <v>188.05</v>
      </c>
      <c r="V7" s="24">
        <v>59</v>
      </c>
      <c r="W7" s="24">
        <v>0.14000000000000001</v>
      </c>
      <c r="X7" s="24">
        <v>421.43</v>
      </c>
      <c r="Y7" s="24">
        <v>108.92</v>
      </c>
      <c r="Z7" s="24">
        <v>99.91</v>
      </c>
      <c r="AA7" s="24">
        <v>100.03</v>
      </c>
      <c r="AB7" s="24">
        <v>94.9</v>
      </c>
      <c r="AC7" s="24">
        <v>100.09</v>
      </c>
      <c r="AD7" s="24">
        <v>103.6</v>
      </c>
      <c r="AE7" s="24">
        <v>106.37</v>
      </c>
      <c r="AF7" s="24">
        <v>102.11</v>
      </c>
      <c r="AG7" s="24">
        <v>101.91</v>
      </c>
      <c r="AH7" s="24">
        <v>103.07</v>
      </c>
      <c r="AI7" s="24">
        <v>104.44</v>
      </c>
      <c r="AJ7" s="24">
        <v>0</v>
      </c>
      <c r="AK7" s="24">
        <v>20540.509999999998</v>
      </c>
      <c r="AL7" s="24">
        <v>20740.34</v>
      </c>
      <c r="AM7" s="24">
        <v>19824.47</v>
      </c>
      <c r="AN7" s="24">
        <v>19156.57</v>
      </c>
      <c r="AO7" s="24">
        <v>193.99</v>
      </c>
      <c r="AP7" s="24">
        <v>139.02000000000001</v>
      </c>
      <c r="AQ7" s="24">
        <v>124.9</v>
      </c>
      <c r="AR7" s="24">
        <v>124.8</v>
      </c>
      <c r="AS7" s="24">
        <v>120.64</v>
      </c>
      <c r="AT7" s="24">
        <v>124.06</v>
      </c>
      <c r="AU7" s="24">
        <v>8.68</v>
      </c>
      <c r="AV7" s="24">
        <v>9.17</v>
      </c>
      <c r="AW7" s="24">
        <v>10.36</v>
      </c>
      <c r="AX7" s="24">
        <v>7.31</v>
      </c>
      <c r="AY7" s="24">
        <v>11.84</v>
      </c>
      <c r="AZ7" s="24">
        <v>26.99</v>
      </c>
      <c r="BA7" s="24">
        <v>29.13</v>
      </c>
      <c r="BB7" s="24">
        <v>33.58</v>
      </c>
      <c r="BC7" s="24">
        <v>35.42</v>
      </c>
      <c r="BD7" s="24">
        <v>39.82</v>
      </c>
      <c r="BE7" s="24">
        <v>42.02</v>
      </c>
      <c r="BF7" s="24">
        <v>7877.13</v>
      </c>
      <c r="BG7" s="24">
        <v>124987.9</v>
      </c>
      <c r="BH7" s="24">
        <v>100196.45</v>
      </c>
      <c r="BI7" s="24">
        <v>91708.160000000003</v>
      </c>
      <c r="BJ7" s="24">
        <v>86421.02</v>
      </c>
      <c r="BK7" s="24">
        <v>826.83</v>
      </c>
      <c r="BL7" s="24">
        <v>867.83</v>
      </c>
      <c r="BM7" s="24">
        <v>778.81</v>
      </c>
      <c r="BN7" s="24">
        <v>718.49</v>
      </c>
      <c r="BO7" s="24">
        <v>743.31</v>
      </c>
      <c r="BP7" s="24">
        <v>785.1</v>
      </c>
      <c r="BQ7" s="24">
        <v>61.97</v>
      </c>
      <c r="BR7" s="24">
        <v>9.4700000000000006</v>
      </c>
      <c r="BS7" s="24">
        <v>27.95</v>
      </c>
      <c r="BT7" s="24">
        <v>21.86</v>
      </c>
      <c r="BU7" s="24">
        <v>37.770000000000003</v>
      </c>
      <c r="BV7" s="24">
        <v>57.31</v>
      </c>
      <c r="BW7" s="24">
        <v>57.08</v>
      </c>
      <c r="BX7" s="24">
        <v>67.23</v>
      </c>
      <c r="BY7" s="24">
        <v>61.82</v>
      </c>
      <c r="BZ7" s="24">
        <v>61.15</v>
      </c>
      <c r="CA7" s="24">
        <v>56.93</v>
      </c>
      <c r="CB7" s="24">
        <v>218.15</v>
      </c>
      <c r="CC7" s="24">
        <v>1390.92</v>
      </c>
      <c r="CD7" s="24">
        <v>469.26</v>
      </c>
      <c r="CE7" s="24">
        <v>730.77</v>
      </c>
      <c r="CF7" s="24">
        <v>427.81</v>
      </c>
      <c r="CG7" s="24">
        <v>273.52</v>
      </c>
      <c r="CH7" s="24">
        <v>274.99</v>
      </c>
      <c r="CI7" s="24">
        <v>228.21</v>
      </c>
      <c r="CJ7" s="24">
        <v>246.9</v>
      </c>
      <c r="CK7" s="24">
        <v>250.43</v>
      </c>
      <c r="CL7" s="24">
        <v>271.14999999999998</v>
      </c>
      <c r="CM7" s="24">
        <v>57.73</v>
      </c>
      <c r="CN7" s="24">
        <v>36.590000000000003</v>
      </c>
      <c r="CO7" s="24">
        <v>36.590000000000003</v>
      </c>
      <c r="CP7" s="24">
        <v>34.15</v>
      </c>
      <c r="CQ7" s="24">
        <v>34.15</v>
      </c>
      <c r="CR7" s="24">
        <v>50.14</v>
      </c>
      <c r="CS7" s="24">
        <v>54.83</v>
      </c>
      <c r="CT7" s="24">
        <v>54.54</v>
      </c>
      <c r="CU7" s="24">
        <v>52.9</v>
      </c>
      <c r="CV7" s="24">
        <v>52.63</v>
      </c>
      <c r="CW7" s="24">
        <v>49.87</v>
      </c>
      <c r="CX7" s="24">
        <v>91.42</v>
      </c>
      <c r="CY7" s="24">
        <v>80.3</v>
      </c>
      <c r="CZ7" s="24">
        <v>80.650000000000006</v>
      </c>
      <c r="DA7" s="24">
        <v>79.66</v>
      </c>
      <c r="DB7" s="24">
        <v>83.05</v>
      </c>
      <c r="DC7" s="24">
        <v>84.98</v>
      </c>
      <c r="DD7" s="24">
        <v>84.7</v>
      </c>
      <c r="DE7" s="24">
        <v>90.3</v>
      </c>
      <c r="DF7" s="24">
        <v>90.3</v>
      </c>
      <c r="DG7" s="24">
        <v>90.32</v>
      </c>
      <c r="DH7" s="24">
        <v>87.54</v>
      </c>
      <c r="DI7" s="24">
        <v>3.88</v>
      </c>
      <c r="DJ7" s="24">
        <v>7.17</v>
      </c>
      <c r="DK7" s="24">
        <v>10.6</v>
      </c>
      <c r="DL7" s="24">
        <v>14.04</v>
      </c>
      <c r="DM7" s="24">
        <v>17.47</v>
      </c>
      <c r="DN7" s="24">
        <v>23.06</v>
      </c>
      <c r="DO7" s="24">
        <v>20.34</v>
      </c>
      <c r="DP7" s="24">
        <v>28.12</v>
      </c>
      <c r="DQ7" s="24">
        <v>28.79</v>
      </c>
      <c r="DR7" s="24">
        <v>30.5</v>
      </c>
      <c r="DS7" s="24">
        <v>28.42</v>
      </c>
      <c r="DT7" s="24">
        <v>0</v>
      </c>
      <c r="DU7" s="24">
        <v>0</v>
      </c>
      <c r="DV7" s="24">
        <v>0</v>
      </c>
      <c r="DW7" s="24">
        <v>0</v>
      </c>
      <c r="DX7" s="24">
        <v>0</v>
      </c>
      <c r="DY7" s="24">
        <v>0</v>
      </c>
      <c r="DZ7" s="24">
        <v>0</v>
      </c>
      <c r="EA7" s="24">
        <v>0</v>
      </c>
      <c r="EB7" s="24">
        <v>0</v>
      </c>
      <c r="EC7" s="24">
        <v>0</v>
      </c>
      <c r="ED7" s="24">
        <v>0.08</v>
      </c>
      <c r="EE7" s="24">
        <v>0</v>
      </c>
      <c r="EF7" s="24">
        <v>0</v>
      </c>
      <c r="EG7" s="24">
        <v>0</v>
      </c>
      <c r="EH7" s="24">
        <v>0</v>
      </c>
      <c r="EI7" s="24">
        <v>0</v>
      </c>
      <c r="EJ7" s="24">
        <v>0.02</v>
      </c>
      <c r="EK7" s="24">
        <v>0.25</v>
      </c>
      <c r="EL7" s="24">
        <v>0.01</v>
      </c>
      <c r="EM7" s="24">
        <v>0.01</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　優子</cp:lastModifiedBy>
  <cp:lastPrinted>2025-01-31T00:17:20Z</cp:lastPrinted>
  <dcterms:created xsi:type="dcterms:W3CDTF">2025-01-24T07:17:32Z</dcterms:created>
  <dcterms:modified xsi:type="dcterms:W3CDTF">2025-01-31T00:17:22Z</dcterms:modified>
  <cp:category/>
</cp:coreProperties>
</file>