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Jf4uPerTbnd0pZjAWFu89sBBPinrCy9yhrQg81BO411u7WY0y1Y44Ws97CHwgyynmKeY81dxB80svoGm+XEVxw==" workbookSaltValue="dzh4bMmYZx+ANwcjQb4f1g==" workbookSpinCount="100000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<sst xmlns="http://schemas.openxmlformats.org/spreadsheetml/2006/main" xmlns:r="http://schemas.openxmlformats.org/officeDocument/2006/relationships" count="114" uniqueCount="114">
  <si>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年度</t>
    <rPh sb="0" eb="2">
      <t>ネンド</t>
    </rPh>
    <phoneticPr fontId="1"/>
  </si>
  <si>
    <t>1⑧</t>
  </si>
  <si>
    <t>経営比較分析表（令和5年度決算）</t>
    <rPh sb="8" eb="10">
      <t>レイワ</t>
    </rPh>
    <rPh sb="11" eb="13">
      <t>ネンド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</si>
  <si>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</si>
  <si>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個別排水処理</t>
  </si>
  <si>
    <t>⑤経費回収率(％)</t>
  </si>
  <si>
    <t>類似団体区分</t>
    <rPh sb="4" eb="6">
      <t>クブン</t>
    </rPh>
    <phoneticPr fontId="1"/>
  </si>
  <si>
    <t>管理者の情報</t>
    <rPh sb="0" eb="3">
      <t>カンリシャ</t>
    </rPh>
    <rPh sb="4" eb="6">
      <t>ジョウホウ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</si>
  <si>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</si>
  <si>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</si>
  <si>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事業名</t>
  </si>
  <si>
    <t>業務名</t>
    <rPh sb="2" eb="3">
      <t>メイ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</si>
  <si>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</si>
  <si>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</si>
  <si>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</si>
  <si>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</si>
  <si>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</si>
  <si>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</si>
  <si>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</si>
  <si>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</si>
  <si>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</si>
  <si>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</si>
  <si>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</si>
  <si>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</si>
  <si>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</si>
  <si>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</si>
  <si>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</si>
  <si>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</si>
  <si>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</si>
  <si>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</si>
  <si>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</si>
  <si>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</si>
  <si>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</si>
  <si>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－</t>
  </si>
  <si>
    <t>類似団体平均値（平均値）</t>
  </si>
  <si>
    <t>2①</t>
  </si>
  <si>
    <t>【】</t>
  </si>
  <si>
    <t>令和5年度全国平均</t>
    <rPh sb="0" eb="2">
      <t>レイワ</t>
    </rPh>
    <rPh sb="3" eb="5">
      <t>ネンド</t>
    </rPh>
    <phoneticPr fontId="1"/>
  </si>
  <si>
    <t>②管渠老朽化率(％)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</si>
  <si>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</si>
  <si>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</si>
  <si>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</si>
  <si>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</si>
  <si>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</si>
  <si>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</si>
  <si>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</si>
  <si>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</si>
  <si>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</si>
  <si>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</si>
  <si>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</si>
  <si>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</si>
  <si>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</si>
  <si>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</si>
  <si>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</si>
  <si>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</si>
  <si>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</si>
  <si>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</si>
  <si>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</si>
  <si>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</si>
  <si>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</si>
  <si>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</si>
  <si>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</si>
  <si>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</si>
  <si>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</si>
  <si>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</si>
  <si>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</si>
  <si>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</si>
  <si>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</si>
  <si>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</si>
  <si>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</si>
  <si>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</si>
  <si>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</si>
  <si>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</si>
  <si>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</si>
  <si>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</si>
  <si>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</si>
  <si>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</si>
  <si>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</si>
  <si>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</si>
  <si>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</si>
  <si>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</si>
  <si>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</si>
  <si>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</si>
  <si>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</si>
  <si>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</si>
  <si>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L2</t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</si>
  <si>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</si>
  <si>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</si>
  <si>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</si>
  <si>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</si>
  <si>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</si>
  <si>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</si>
  <si>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</si>
  <si>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</si>
  <si>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</si>
  <si>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</si>
  <si>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</si>
  <si>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宝達志水町</t>
  </si>
  <si>
    <t>法適用</t>
  </si>
  <si>
    <t>下水道事業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</si>
  <si>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</si>
  <si>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</si>
  <si>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</si>
  <si>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</si>
  <si>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</si>
  <si>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</si>
  <si>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</si>
  <si>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</si>
  <si>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</si>
  <si>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</si>
  <si>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←書式設定</t>
    <rPh sb="1" eb="3">
      <t>ショシキ</t>
    </rPh>
    <rPh sb="3" eb="5">
      <t>セッテイ</t>
    </rPh>
    <phoneticPr fontId="1"/>
  </si>
  <si>
    <t>①有形固定資産減価償却率については、類似団体と同程度であるが、計画的に施設の更新を図っていく必要がある。</t>
  </si>
  <si>
    <r>
      <t>①経常収支比率について</t>
    </r>
    <r>
      <rPr>
        <sz val="11"/>
        <color auto="1"/>
        <rFont val="ＭＳ ゴシック"/>
      </rPr>
      <t>、R5は大幅な低下となり、類団平均も大きく下回った。令和6年能登半島地震の発生により、施設の被災に伴う修繕費等の経常費用の増加が原因となるもの。
②累積欠損金比率がR5において365.07ポイントの皆増となったのは、R5の収支が純損失となり、未処理欠損金として会計処理したため。純損失となったのは、令和6年能登半島地震の災害復旧費用の増加に伴うもの。今後、累積欠損金については、利益剰余金や補てん財源を充てる等、解消を図りたい。
③流動比率について、R5は大幅な低下となった。未払金等の流動負債が増加となったことが原因。
④企業債残高事業規模比率については、類似団体を上回っており、適正な企業債発行と使用料単価の見直しを検討する。
⑤経費回収率について、R5は大幅な低下となり、類団平均も大きく下回った。令和6年能登半島地震による、施設の被災に伴う修繕費等の汚水処理費の増加が原因となるもの。
⑥汚水処理原価について、R5は大幅に高くなり、類団平均も大きく上回った。高くなった理由は⑤と同じ。
⑦施設利用率は、施設処理能力に見合う有収水量が無いため、類似団体を下回っている。人口減少等により、浄化槽の使用者が少ないためである。
⑧水洗化率については、類似団体を上回っているが、引き続き水洗化を促進する。</t>
    </r>
    <rPh sb="15" eb="17">
      <t>オオハバ</t>
    </rPh>
    <rPh sb="18" eb="20">
      <t>テイカ</t>
    </rPh>
    <rPh sb="24" eb="25">
      <t>ルイ</t>
    </rPh>
    <rPh sb="25" eb="26">
      <t>ダン</t>
    </rPh>
    <rPh sb="26" eb="28">
      <t>ヘイキン</t>
    </rPh>
    <rPh sb="29" eb="30">
      <t>オオ</t>
    </rPh>
    <rPh sb="32" eb="34">
      <t>シタマワ</t>
    </rPh>
    <rPh sb="37" eb="39">
      <t>レイワ</t>
    </rPh>
    <rPh sb="40" eb="41">
      <t>ネン</t>
    </rPh>
    <rPh sb="41" eb="47">
      <t>ノトハントウジシン</t>
    </rPh>
    <rPh sb="48" eb="50">
      <t>ハッセイ</t>
    </rPh>
    <rPh sb="54" eb="56">
      <t>シセツ</t>
    </rPh>
    <rPh sb="57" eb="59">
      <t>ヒサイ</t>
    </rPh>
    <rPh sb="60" eb="61">
      <t>トモナ</t>
    </rPh>
    <rPh sb="62" eb="65">
      <t>シュウゼンヒ</t>
    </rPh>
    <rPh sb="65" eb="66">
      <t>ナド</t>
    </rPh>
    <rPh sb="67" eb="69">
      <t>ケイジョウ</t>
    </rPh>
    <rPh sb="69" eb="71">
      <t>ヒヨウ</t>
    </rPh>
    <rPh sb="72" eb="74">
      <t>ゾウカ</t>
    </rPh>
    <rPh sb="75" eb="77">
      <t>ゲンイン</t>
    </rPh>
    <rPh sb="110" eb="111">
      <t>ミナ</t>
    </rPh>
    <rPh sb="111" eb="112">
      <t>ゾウ</t>
    </rPh>
    <rPh sb="122" eb="124">
      <t>シュウシ</t>
    </rPh>
    <rPh sb="125" eb="128">
      <t>ジュンソンシツ</t>
    </rPh>
    <rPh sb="132" eb="135">
      <t>ミショリ</t>
    </rPh>
    <rPh sb="135" eb="138">
      <t>ケッソンキン</t>
    </rPh>
    <rPh sb="141" eb="143">
      <t>カイケイ</t>
    </rPh>
    <rPh sb="143" eb="145">
      <t>ショリ</t>
    </rPh>
    <rPh sb="150" eb="153">
      <t>ジュンソンシツ</t>
    </rPh>
    <rPh sb="171" eb="173">
      <t>サイガイ</t>
    </rPh>
    <rPh sb="173" eb="175">
      <t>フッキュウ</t>
    </rPh>
    <rPh sb="175" eb="177">
      <t>ヒヨウ</t>
    </rPh>
    <rPh sb="178" eb="180">
      <t>ゾウカ</t>
    </rPh>
    <rPh sb="181" eb="182">
      <t>トモナ</t>
    </rPh>
    <rPh sb="186" eb="188">
      <t>コンゴ</t>
    </rPh>
    <rPh sb="189" eb="191">
      <t>ルイセキ</t>
    </rPh>
    <rPh sb="191" eb="194">
      <t>ケッソンキン</t>
    </rPh>
    <rPh sb="200" eb="202">
      <t>リエキ</t>
    </rPh>
    <rPh sb="202" eb="205">
      <t>ジョウヨキン</t>
    </rPh>
    <rPh sb="206" eb="207">
      <t>ホ</t>
    </rPh>
    <rPh sb="209" eb="211">
      <t>ザイゲン</t>
    </rPh>
    <rPh sb="212" eb="213">
      <t>ア</t>
    </rPh>
    <rPh sb="215" eb="216">
      <t>ナド</t>
    </rPh>
    <rPh sb="217" eb="219">
      <t>カイショウ</t>
    </rPh>
    <rPh sb="220" eb="221">
      <t>ハカ</t>
    </rPh>
    <rPh sb="239" eb="241">
      <t>オオハバ</t>
    </rPh>
    <rPh sb="242" eb="244">
      <t>テイカ</t>
    </rPh>
    <rPh sb="249" eb="252">
      <t>ミバライキン</t>
    </rPh>
    <rPh sb="252" eb="253">
      <t>ナド</t>
    </rPh>
    <rPh sb="254" eb="256">
      <t>リュウドウ</t>
    </rPh>
    <rPh sb="256" eb="258">
      <t>フサイ</t>
    </rPh>
    <rPh sb="259" eb="261">
      <t>ゾウカ</t>
    </rPh>
    <rPh sb="268" eb="270">
      <t>ゲンイン</t>
    </rPh>
    <rPh sb="390" eb="392">
      <t>オスイ</t>
    </rPh>
    <rPh sb="392" eb="395">
      <t>ショリヒ</t>
    </rPh>
    <rPh sb="426" eb="427">
      <t>タカ</t>
    </rPh>
    <rPh sb="439" eb="440">
      <t>ウエ</t>
    </rPh>
    <rPh sb="444" eb="445">
      <t>タカ</t>
    </rPh>
    <rPh sb="449" eb="451">
      <t>リユウ</t>
    </rPh>
    <rPh sb="454" eb="455">
      <t>オナ</t>
    </rPh>
    <phoneticPr fontId="1"/>
  </si>
  <si>
    <r>
      <t>　</t>
    </r>
    <r>
      <rPr>
        <sz val="11"/>
        <color auto="1"/>
        <rFont val="ＭＳ ゴシック"/>
      </rPr>
      <t>令和6年1月1日の能登半島地震の発生により、下水道施設において、大きな被害が生じた。当該事業の令和5年度決算において、経常収支比率や累積欠損金比率、流動比率、経費回収率、汚水処理原価の数値が悪化するなど、経営面でも影響を及ぼした。
　今回の影響は限定的なものと考えられるが、一般会計繰入金に依存している状況は変わらず、今後の人口減少を踏まえ、施設の更新を計画的に行いつつ、効率的な経営を行っていく必要がある。</t>
    </r>
    <rPh sb="1" eb="3">
      <t>レイワ</t>
    </rPh>
    <rPh sb="4" eb="5">
      <t>ネン</t>
    </rPh>
    <rPh sb="6" eb="7">
      <t>ガツ</t>
    </rPh>
    <rPh sb="8" eb="9">
      <t>ニチ</t>
    </rPh>
    <rPh sb="10" eb="12">
      <t>ノト</t>
    </rPh>
    <rPh sb="12" eb="14">
      <t>ハントウ</t>
    </rPh>
    <rPh sb="14" eb="16">
      <t>ジシン</t>
    </rPh>
    <rPh sb="17" eb="19">
      <t>ハッセイ</t>
    </rPh>
    <rPh sb="23" eb="26">
      <t>ゲスイドウ</t>
    </rPh>
    <rPh sb="26" eb="28">
      <t>シセツ</t>
    </rPh>
    <rPh sb="33" eb="34">
      <t>オオ</t>
    </rPh>
    <rPh sb="36" eb="38">
      <t>ヒガイ</t>
    </rPh>
    <rPh sb="39" eb="40">
      <t>ショウ</t>
    </rPh>
    <rPh sb="43" eb="45">
      <t>トウガイ</t>
    </rPh>
    <rPh sb="45" eb="47">
      <t>ジギョウ</t>
    </rPh>
    <rPh sb="48" eb="50">
      <t>レイワ</t>
    </rPh>
    <rPh sb="51" eb="53">
      <t>ネンド</t>
    </rPh>
    <rPh sb="53" eb="55">
      <t>ケッサン</t>
    </rPh>
    <rPh sb="60" eb="62">
      <t>ケイジョウ</t>
    </rPh>
    <rPh sb="62" eb="64">
      <t>シュウシ</t>
    </rPh>
    <rPh sb="64" eb="66">
      <t>ヒリツ</t>
    </rPh>
    <rPh sb="67" eb="72">
      <t>ルイセキケッソンキン</t>
    </rPh>
    <rPh sb="72" eb="74">
      <t>ヒリツ</t>
    </rPh>
    <rPh sb="75" eb="77">
      <t>リュウドウ</t>
    </rPh>
    <rPh sb="77" eb="79">
      <t>ヒリツ</t>
    </rPh>
    <rPh sb="80" eb="82">
      <t>ケイヒ</t>
    </rPh>
    <rPh sb="82" eb="85">
      <t>カイシュウリツ</t>
    </rPh>
    <rPh sb="86" eb="88">
      <t>オスイ</t>
    </rPh>
    <rPh sb="88" eb="90">
      <t>ショリ</t>
    </rPh>
    <rPh sb="90" eb="92">
      <t>ゲンカ</t>
    </rPh>
    <rPh sb="93" eb="95">
      <t>スウチ</t>
    </rPh>
    <rPh sb="96" eb="98">
      <t>アッカ</t>
    </rPh>
    <rPh sb="103" eb="105">
      <t>ケイエイ</t>
    </rPh>
    <rPh sb="105" eb="106">
      <t>メン</t>
    </rPh>
    <rPh sb="108" eb="110">
      <t>エイキョウ</t>
    </rPh>
    <rPh sb="111" eb="112">
      <t>オヨ</t>
    </rPh>
    <rPh sb="118" eb="120">
      <t>コンカイ</t>
    </rPh>
    <rPh sb="121" eb="123">
      <t>エイキョウ</t>
    </rPh>
    <rPh sb="124" eb="127">
      <t>ゲンテイテキ</t>
    </rPh>
    <rPh sb="131" eb="132">
      <t>カンガ</t>
    </rPh>
    <rPh sb="138" eb="140">
      <t>イッパン</t>
    </rPh>
    <rPh sb="140" eb="142">
      <t>カイケイ</t>
    </rPh>
    <rPh sb="142" eb="145">
      <t>クリイレキン</t>
    </rPh>
    <rPh sb="146" eb="148">
      <t>イゾン</t>
    </rPh>
    <rPh sb="152" eb="154">
      <t>ジョウキョウ</t>
    </rPh>
    <rPh sb="155" eb="156">
      <t>カ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</si>
</sst>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77" formatCode="#,##0;&quot;△&quot;#,##0"/>
    <numFmt numFmtId="178" formatCode="&quot;R&quot;yy"/>
    <numFmt numFmtId="179" formatCode="0.00_);[Red]\(0.00\)"/>
    <numFmt numFmtId="180" formatCode="#,##0.00;&quot;△&quot;#,##0.00;&quot;-&quot;"/>
  </numFmts>
  <fonts count="15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x16r2="http://schemas.microsoft.com/office/spreadsheetml/2015/02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22</c:v>
                </c:pt>
                <c:pt idx="1">
                  <c:v>26</c:v>
                </c:pt>
                <c:pt idx="2">
                  <c:v>28</c:v>
                </c:pt>
                <c:pt idx="3">
                  <c:v>26</c:v>
                </c:pt>
                <c:pt idx="4">
                  <c:v>24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47.35</c:v>
                </c:pt>
                <c:pt idx="1">
                  <c:v>46.36</c:v>
                </c:pt>
                <c:pt idx="2">
                  <c:v>46.45</c:v>
                </c:pt>
                <c:pt idx="3">
                  <c:v>45.36</c:v>
                </c:pt>
                <c:pt idx="4">
                  <c:v>45.93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90.8</c:v>
                </c:pt>
                <c:pt idx="1">
                  <c:v>95.29</c:v>
                </c:pt>
                <c:pt idx="2">
                  <c:v>97.44</c:v>
                </c:pt>
                <c:pt idx="3">
                  <c:v>98.65</c:v>
                </c:pt>
                <c:pt idx="4">
                  <c:v>98.61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81.209999999999994</c:v>
                </c:pt>
                <c:pt idx="1">
                  <c:v>83.08</c:v>
                </c:pt>
                <c:pt idx="2">
                  <c:v>82.61</c:v>
                </c:pt>
                <c:pt idx="3">
                  <c:v>82.21</c:v>
                </c:pt>
                <c:pt idx="4">
                  <c:v>82.98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125.7</c:v>
                </c:pt>
                <c:pt idx="1">
                  <c:v>120.23</c:v>
                </c:pt>
                <c:pt idx="2">
                  <c:v>134.1</c:v>
                </c:pt>
                <c:pt idx="3">
                  <c:v>124.78</c:v>
                </c:pt>
                <c:pt idx="4">
                  <c:v>52.53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89.75</c:v>
                </c:pt>
                <c:pt idx="1">
                  <c:v>96.14</c:v>
                </c:pt>
                <c:pt idx="2">
                  <c:v>95.6</c:v>
                </c:pt>
                <c:pt idx="3">
                  <c:v>93.57</c:v>
                </c:pt>
                <c:pt idx="4">
                  <c:v>96.48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30.69</c:v>
                </c:pt>
                <c:pt idx="1">
                  <c:v>33.630000000000003</c:v>
                </c:pt>
                <c:pt idx="2">
                  <c:v>35.409999999999997</c:v>
                </c:pt>
                <c:pt idx="3">
                  <c:v>38.340000000000003</c:v>
                </c:pt>
                <c:pt idx="4">
                  <c:v>41.28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39.64</c:v>
                </c:pt>
                <c:pt idx="1">
                  <c:v>33.75</c:v>
                </c:pt>
                <c:pt idx="2">
                  <c:v>36.21</c:v>
                </c:pt>
                <c:pt idx="3">
                  <c:v>39.69</c:v>
                </c:pt>
                <c:pt idx="4">
                  <c:v>39.700000000000003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365.07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249.76</c:v>
                </c:pt>
                <c:pt idx="1">
                  <c:v>237</c:v>
                </c:pt>
                <c:pt idx="2">
                  <c:v>257.23</c:v>
                </c:pt>
                <c:pt idx="3">
                  <c:v>293.54000000000002</c:v>
                </c:pt>
                <c:pt idx="4">
                  <c:v>224.6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490.42</c:v>
                </c:pt>
                <c:pt idx="1">
                  <c:v>591.59</c:v>
                </c:pt>
                <c:pt idx="2">
                  <c:v>752.53</c:v>
                </c:pt>
                <c:pt idx="3">
                  <c:v>1036.1300000000001</c:v>
                </c:pt>
                <c:pt idx="4">
                  <c:v>396.23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256.37</c:v>
                </c:pt>
                <c:pt idx="1">
                  <c:v>135.35</c:v>
                </c:pt>
                <c:pt idx="2">
                  <c:v>150.91999999999999</c:v>
                </c:pt>
                <c:pt idx="3">
                  <c:v>151.72</c:v>
                </c:pt>
                <c:pt idx="4">
                  <c:v>132.16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2374.6999999999998</c:v>
                </c:pt>
                <c:pt idx="1">
                  <c:v>1672.51</c:v>
                </c:pt>
                <c:pt idx="2">
                  <c:v>1396.79</c:v>
                </c:pt>
                <c:pt idx="3">
                  <c:v>1472.15</c:v>
                </c:pt>
                <c:pt idx="4">
                  <c:v>1459.16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862.99</c:v>
                </c:pt>
                <c:pt idx="1">
                  <c:v>782.91</c:v>
                </c:pt>
                <c:pt idx="2">
                  <c:v>783.21</c:v>
                </c:pt>
                <c:pt idx="3">
                  <c:v>902.04</c:v>
                </c:pt>
                <c:pt idx="4">
                  <c:v>992.16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50.57</c:v>
                </c:pt>
                <c:pt idx="1">
                  <c:v>59.5</c:v>
                </c:pt>
                <c:pt idx="2">
                  <c:v>91.15</c:v>
                </c:pt>
                <c:pt idx="3">
                  <c:v>76.37</c:v>
                </c:pt>
                <c:pt idx="4">
                  <c:v>16.8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50.06</c:v>
                </c:pt>
                <c:pt idx="1">
                  <c:v>49.38</c:v>
                </c:pt>
                <c:pt idx="2">
                  <c:v>48.53</c:v>
                </c:pt>
                <c:pt idx="3">
                  <c:v>46.11</c:v>
                </c:pt>
                <c:pt idx="4">
                  <c:v>45.55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380.09</c:v>
                </c:pt>
                <c:pt idx="1">
                  <c:v>371.6</c:v>
                </c:pt>
                <c:pt idx="2">
                  <c:v>249.31</c:v>
                </c:pt>
                <c:pt idx="3">
                  <c:v>291.62</c:v>
                </c:pt>
                <c:pt idx="4">
                  <c:v>1301.8499999999999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309.22000000000003</c:v>
                </c:pt>
                <c:pt idx="1">
                  <c:v>316.97000000000003</c:v>
                </c:pt>
                <c:pt idx="2">
                  <c:v>326.17</c:v>
                </c:pt>
                <c:pt idx="3">
                  <c:v>336.93</c:v>
                </c:pt>
                <c:pt idx="4">
                  <c:v>331.17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【96.59】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【208.93】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【136.43】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【967.97】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【82.56】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【46.29】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【332.82】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【46.20】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【39.62】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workbookViewId="0"/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石川県　宝達志水町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11</v>
      </c>
      <c r="C7" s="5"/>
      <c r="D7" s="5"/>
      <c r="E7" s="5"/>
      <c r="F7" s="5"/>
      <c r="G7" s="5"/>
      <c r="H7" s="5"/>
      <c r="I7" s="5" t="s">
        <v>16</v>
      </c>
      <c r="J7" s="5"/>
      <c r="K7" s="5"/>
      <c r="L7" s="5"/>
      <c r="M7" s="5"/>
      <c r="N7" s="5"/>
      <c r="O7" s="5"/>
      <c r="P7" s="5" t="s">
        <v>10</v>
      </c>
      <c r="Q7" s="5"/>
      <c r="R7" s="5"/>
      <c r="S7" s="5"/>
      <c r="T7" s="5"/>
      <c r="U7" s="5"/>
      <c r="V7" s="5"/>
      <c r="W7" s="5" t="s">
        <v>6</v>
      </c>
      <c r="X7" s="5"/>
      <c r="Y7" s="5"/>
      <c r="Z7" s="5"/>
      <c r="AA7" s="5"/>
      <c r="AB7" s="5"/>
      <c r="AC7" s="5"/>
      <c r="AD7" s="5" t="s">
        <v>7</v>
      </c>
      <c r="AE7" s="5"/>
      <c r="AF7" s="5"/>
      <c r="AG7" s="5"/>
      <c r="AH7" s="5"/>
      <c r="AI7" s="5"/>
      <c r="AJ7" s="5"/>
      <c r="AK7" s="3"/>
      <c r="AL7" s="5" t="s">
        <v>18</v>
      </c>
      <c r="AM7" s="5"/>
      <c r="AN7" s="5"/>
      <c r="AO7" s="5"/>
      <c r="AP7" s="5"/>
      <c r="AQ7" s="5"/>
      <c r="AR7" s="5"/>
      <c r="AS7" s="5"/>
      <c r="AT7" s="5" t="s">
        <v>12</v>
      </c>
      <c r="AU7" s="5"/>
      <c r="AV7" s="5"/>
      <c r="AW7" s="5"/>
      <c r="AX7" s="5"/>
      <c r="AY7" s="5"/>
      <c r="AZ7" s="5"/>
      <c r="BA7" s="5"/>
      <c r="BB7" s="5" t="s">
        <v>19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20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個別排水処理</v>
      </c>
      <c r="Q8" s="6"/>
      <c r="R8" s="6"/>
      <c r="S8" s="6"/>
      <c r="T8" s="6"/>
      <c r="U8" s="6"/>
      <c r="V8" s="6"/>
      <c r="W8" s="6" t="str">
        <f>データ!L6</f>
        <v>L2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12017</v>
      </c>
      <c r="AM8" s="21"/>
      <c r="AN8" s="21"/>
      <c r="AO8" s="21"/>
      <c r="AP8" s="21"/>
      <c r="AQ8" s="21"/>
      <c r="AR8" s="21"/>
      <c r="AS8" s="21"/>
      <c r="AT8" s="7">
        <f>データ!T6</f>
        <v>111.51</v>
      </c>
      <c r="AU8" s="7"/>
      <c r="AV8" s="7"/>
      <c r="AW8" s="7"/>
      <c r="AX8" s="7"/>
      <c r="AY8" s="7"/>
      <c r="AZ8" s="7"/>
      <c r="BA8" s="7"/>
      <c r="BB8" s="7">
        <f>データ!U6</f>
        <v>107.77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17</v>
      </c>
      <c r="BM8" s="39"/>
      <c r="BN8" s="48" t="s">
        <v>22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25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29</v>
      </c>
      <c r="X9" s="5"/>
      <c r="Y9" s="5"/>
      <c r="Z9" s="5"/>
      <c r="AA9" s="5"/>
      <c r="AB9" s="5"/>
      <c r="AC9" s="5"/>
      <c r="AD9" s="5" t="s">
        <v>24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33</v>
      </c>
      <c r="BM9" s="40"/>
      <c r="BN9" s="49" t="s">
        <v>34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44.26</v>
      </c>
      <c r="J10" s="7"/>
      <c r="K10" s="7"/>
      <c r="L10" s="7"/>
      <c r="M10" s="7"/>
      <c r="N10" s="7"/>
      <c r="O10" s="7"/>
      <c r="P10" s="7">
        <f>データ!P6</f>
        <v>0.6</v>
      </c>
      <c r="Q10" s="7"/>
      <c r="R10" s="7"/>
      <c r="S10" s="7"/>
      <c r="T10" s="7"/>
      <c r="U10" s="7"/>
      <c r="V10" s="7"/>
      <c r="W10" s="7">
        <f>データ!Q6</f>
        <v>100</v>
      </c>
      <c r="X10" s="7"/>
      <c r="Y10" s="7"/>
      <c r="Z10" s="7"/>
      <c r="AA10" s="7"/>
      <c r="AB10" s="7"/>
      <c r="AC10" s="7"/>
      <c r="AD10" s="21">
        <f>データ!R6</f>
        <v>3850</v>
      </c>
      <c r="AE10" s="21"/>
      <c r="AF10" s="21"/>
      <c r="AG10" s="21"/>
      <c r="AH10" s="21"/>
      <c r="AI10" s="21"/>
      <c r="AJ10" s="21"/>
      <c r="AK10" s="2"/>
      <c r="AL10" s="21">
        <f>データ!V6</f>
        <v>72</v>
      </c>
      <c r="AM10" s="21"/>
      <c r="AN10" s="21"/>
      <c r="AO10" s="21"/>
      <c r="AP10" s="21"/>
      <c r="AQ10" s="21"/>
      <c r="AR10" s="21"/>
      <c r="AS10" s="21"/>
      <c r="AT10" s="7">
        <f>データ!W6</f>
        <v>0.26</v>
      </c>
      <c r="AU10" s="7"/>
      <c r="AV10" s="7"/>
      <c r="AW10" s="7"/>
      <c r="AX10" s="7"/>
      <c r="AY10" s="7"/>
      <c r="AZ10" s="7"/>
      <c r="BA10" s="7"/>
      <c r="BB10" s="7">
        <f>データ!X6</f>
        <v>276.92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36</v>
      </c>
      <c r="BM10" s="41"/>
      <c r="BN10" s="50" t="s">
        <v>37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39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40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56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112</v>
      </c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57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57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57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57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57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57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57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57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57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57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57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57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57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57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57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57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57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57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57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57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57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57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57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57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57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57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57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57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6" t="s">
        <v>41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59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60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111</v>
      </c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57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57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57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57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57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57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57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57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57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57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57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57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57"/>
    </row>
    <row r="60" spans="1:78" ht="13.5" customHeight="1">
      <c r="A60" s="2"/>
      <c r="B60" s="9" t="s">
        <v>13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57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57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6" t="s">
        <v>14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59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60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113</v>
      </c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57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57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57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57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57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57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57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57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57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57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57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57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57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57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57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57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18" t="s">
        <v>43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44</v>
      </c>
      <c r="C84" s="12"/>
      <c r="D84" s="12"/>
      <c r="E84" s="12" t="s">
        <v>45</v>
      </c>
      <c r="F84" s="12" t="s">
        <v>47</v>
      </c>
      <c r="G84" s="12" t="s">
        <v>48</v>
      </c>
      <c r="H84" s="12" t="s">
        <v>42</v>
      </c>
      <c r="I84" s="12" t="s">
        <v>15</v>
      </c>
      <c r="J84" s="12" t="s">
        <v>49</v>
      </c>
      <c r="K84" s="12" t="s">
        <v>50</v>
      </c>
      <c r="L84" s="12" t="s">
        <v>1</v>
      </c>
      <c r="M84" s="12" t="s">
        <v>35</v>
      </c>
      <c r="N84" s="12" t="s">
        <v>51</v>
      </c>
      <c r="O84" s="12" t="s">
        <v>53</v>
      </c>
    </row>
    <row r="85" spans="1:78" hidden="1">
      <c r="B85" s="12"/>
      <c r="C85" s="12"/>
      <c r="D85" s="12"/>
      <c r="E85" s="12" t="str">
        <f>データ!AI6</f>
        <v>【96.59】</v>
      </c>
      <c r="F85" s="12" t="str">
        <f>データ!AT6</f>
        <v>【208.93】</v>
      </c>
      <c r="G85" s="12" t="str">
        <f>データ!BE6</f>
        <v>【136.43】</v>
      </c>
      <c r="H85" s="12" t="str">
        <f>データ!BP6</f>
        <v>【967.97】</v>
      </c>
      <c r="I85" s="12" t="str">
        <f>データ!CA6</f>
        <v>【46.20】</v>
      </c>
      <c r="J85" s="12" t="str">
        <f>データ!CL6</f>
        <v>【332.82】</v>
      </c>
      <c r="K85" s="12" t="str">
        <f>データ!CW6</f>
        <v>【46.29】</v>
      </c>
      <c r="L85" s="12" t="str">
        <f>データ!DH6</f>
        <v>【82.56】</v>
      </c>
      <c r="M85" s="12" t="str">
        <f>データ!DS6</f>
        <v>【39.62】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C/6P5O0kzpQjj07K2ovtqlaF/tccPq6fMgra7WSJCZUJUUkYRUp5xfbQPv2dLU55AlFEhADBvrAOcqv833oxdw==" saltValue="nQl33eweSIxwhVNcvDDMJA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55</v>
      </c>
      <c r="Y1" s="80">
        <v>1</v>
      </c>
      <c r="Z1" s="80">
        <v>1</v>
      </c>
      <c r="AA1" s="80">
        <v>1</v>
      </c>
      <c r="AB1" s="80">
        <v>1</v>
      </c>
      <c r="AC1" s="80">
        <v>1</v>
      </c>
      <c r="AD1" s="80">
        <v>1</v>
      </c>
      <c r="AE1" s="80">
        <v>1</v>
      </c>
      <c r="AF1" s="80">
        <v>1</v>
      </c>
      <c r="AG1" s="80">
        <v>1</v>
      </c>
      <c r="AH1" s="80">
        <v>1</v>
      </c>
      <c r="AI1" s="80"/>
      <c r="AJ1" s="80">
        <v>1</v>
      </c>
      <c r="AK1" s="80">
        <v>1</v>
      </c>
      <c r="AL1" s="80">
        <v>1</v>
      </c>
      <c r="AM1" s="80">
        <v>1</v>
      </c>
      <c r="AN1" s="80">
        <v>1</v>
      </c>
      <c r="AO1" s="80">
        <v>1</v>
      </c>
      <c r="AP1" s="80">
        <v>1</v>
      </c>
      <c r="AQ1" s="80">
        <v>1</v>
      </c>
      <c r="AR1" s="80">
        <v>1</v>
      </c>
      <c r="AS1" s="80">
        <v>1</v>
      </c>
      <c r="AT1" s="80"/>
      <c r="AU1" s="80">
        <v>1</v>
      </c>
      <c r="AV1" s="80">
        <v>1</v>
      </c>
      <c r="AW1" s="80">
        <v>1</v>
      </c>
      <c r="AX1" s="80">
        <v>1</v>
      </c>
      <c r="AY1" s="80">
        <v>1</v>
      </c>
      <c r="AZ1" s="80">
        <v>1</v>
      </c>
      <c r="BA1" s="80">
        <v>1</v>
      </c>
      <c r="BB1" s="80">
        <v>1</v>
      </c>
      <c r="BC1" s="80">
        <v>1</v>
      </c>
      <c r="BD1" s="80">
        <v>1</v>
      </c>
      <c r="BE1" s="80"/>
      <c r="BF1" s="80">
        <v>1</v>
      </c>
      <c r="BG1" s="80">
        <v>1</v>
      </c>
      <c r="BH1" s="80">
        <v>1</v>
      </c>
      <c r="BI1" s="80">
        <v>1</v>
      </c>
      <c r="BJ1" s="80">
        <v>1</v>
      </c>
      <c r="BK1" s="80">
        <v>1</v>
      </c>
      <c r="BL1" s="80">
        <v>1</v>
      </c>
      <c r="BM1" s="80">
        <v>1</v>
      </c>
      <c r="BN1" s="80">
        <v>1</v>
      </c>
      <c r="BO1" s="80">
        <v>1</v>
      </c>
      <c r="BP1" s="80"/>
      <c r="BQ1" s="80">
        <v>1</v>
      </c>
      <c r="BR1" s="80">
        <v>1</v>
      </c>
      <c r="BS1" s="80">
        <v>1</v>
      </c>
      <c r="BT1" s="80">
        <v>1</v>
      </c>
      <c r="BU1" s="80">
        <v>1</v>
      </c>
      <c r="BV1" s="80">
        <v>1</v>
      </c>
      <c r="BW1" s="80">
        <v>1</v>
      </c>
      <c r="BX1" s="80">
        <v>1</v>
      </c>
      <c r="BY1" s="80">
        <v>1</v>
      </c>
      <c r="BZ1" s="80">
        <v>1</v>
      </c>
      <c r="CA1" s="80"/>
      <c r="CB1" s="80">
        <v>1</v>
      </c>
      <c r="CC1" s="80">
        <v>1</v>
      </c>
      <c r="CD1" s="80">
        <v>1</v>
      </c>
      <c r="CE1" s="80">
        <v>1</v>
      </c>
      <c r="CF1" s="80">
        <v>1</v>
      </c>
      <c r="CG1" s="80">
        <v>1</v>
      </c>
      <c r="CH1" s="80">
        <v>1</v>
      </c>
      <c r="CI1" s="80">
        <v>1</v>
      </c>
      <c r="CJ1" s="80">
        <v>1</v>
      </c>
      <c r="CK1" s="80">
        <v>1</v>
      </c>
      <c r="CL1" s="80"/>
      <c r="CM1" s="80">
        <v>1</v>
      </c>
      <c r="CN1" s="80">
        <v>1</v>
      </c>
      <c r="CO1" s="80">
        <v>1</v>
      </c>
      <c r="CP1" s="80">
        <v>1</v>
      </c>
      <c r="CQ1" s="80">
        <v>1</v>
      </c>
      <c r="CR1" s="80">
        <v>1</v>
      </c>
      <c r="CS1" s="80">
        <v>1</v>
      </c>
      <c r="CT1" s="80">
        <v>1</v>
      </c>
      <c r="CU1" s="80">
        <v>1</v>
      </c>
      <c r="CV1" s="80">
        <v>1</v>
      </c>
      <c r="CW1" s="80"/>
      <c r="CX1" s="80">
        <v>1</v>
      </c>
      <c r="CY1" s="80">
        <v>1</v>
      </c>
      <c r="CZ1" s="80">
        <v>1</v>
      </c>
      <c r="DA1" s="80">
        <v>1</v>
      </c>
      <c r="DB1" s="80">
        <v>1</v>
      </c>
      <c r="DC1" s="80">
        <v>1</v>
      </c>
      <c r="DD1" s="80">
        <v>1</v>
      </c>
      <c r="DE1" s="80">
        <v>1</v>
      </c>
      <c r="DF1" s="80">
        <v>1</v>
      </c>
      <c r="DG1" s="80">
        <v>1</v>
      </c>
      <c r="DH1" s="80"/>
      <c r="DI1" s="80">
        <v>1</v>
      </c>
      <c r="DJ1" s="80">
        <v>1</v>
      </c>
      <c r="DK1" s="80">
        <v>1</v>
      </c>
      <c r="DL1" s="80">
        <v>1</v>
      </c>
      <c r="DM1" s="80">
        <v>1</v>
      </c>
      <c r="DN1" s="80">
        <v>1</v>
      </c>
      <c r="DO1" s="80">
        <v>1</v>
      </c>
      <c r="DP1" s="80">
        <v>1</v>
      </c>
      <c r="DQ1" s="80">
        <v>1</v>
      </c>
      <c r="DR1" s="80">
        <v>1</v>
      </c>
      <c r="DS1" s="80"/>
      <c r="DT1" s="80">
        <v>1</v>
      </c>
      <c r="DU1" s="80">
        <v>1</v>
      </c>
      <c r="DV1" s="80">
        <v>1</v>
      </c>
      <c r="DW1" s="80">
        <v>1</v>
      </c>
      <c r="DX1" s="80">
        <v>1</v>
      </c>
      <c r="DY1" s="80">
        <v>1</v>
      </c>
      <c r="DZ1" s="80">
        <v>1</v>
      </c>
      <c r="EA1" s="80">
        <v>1</v>
      </c>
      <c r="EB1" s="80">
        <v>1</v>
      </c>
      <c r="EC1" s="80">
        <v>1</v>
      </c>
      <c r="ED1" s="80"/>
      <c r="EE1" s="80">
        <v>1</v>
      </c>
      <c r="EF1" s="80">
        <v>1</v>
      </c>
      <c r="EG1" s="80">
        <v>1</v>
      </c>
      <c r="EH1" s="80">
        <v>1</v>
      </c>
      <c r="EI1" s="80">
        <v>1</v>
      </c>
      <c r="EJ1" s="80">
        <v>1</v>
      </c>
      <c r="EK1" s="80">
        <v>1</v>
      </c>
      <c r="EL1" s="80">
        <v>1</v>
      </c>
      <c r="EM1" s="80">
        <v>1</v>
      </c>
      <c r="EN1" s="80">
        <v>1</v>
      </c>
      <c r="EO1" s="80"/>
    </row>
    <row r="2" spans="1:148">
      <c r="A2" s="62" t="s">
        <v>56</v>
      </c>
      <c r="B2" s="62">
        <f t="shared" ref="B2:EO2" si="0">COLUMN()-1</f>
        <v>1</v>
      </c>
      <c r="C2" s="62">
        <f t="shared" si="0"/>
        <v>2</v>
      </c>
      <c r="D2" s="62">
        <f t="shared" si="0"/>
        <v>3</v>
      </c>
      <c r="E2" s="62">
        <f t="shared" si="0"/>
        <v>4</v>
      </c>
      <c r="F2" s="62">
        <f t="shared" si="0"/>
        <v>5</v>
      </c>
      <c r="G2" s="62">
        <f t="shared" si="0"/>
        <v>6</v>
      </c>
      <c r="H2" s="62">
        <f t="shared" si="0"/>
        <v>7</v>
      </c>
      <c r="I2" s="62">
        <f t="shared" si="0"/>
        <v>8</v>
      </c>
      <c r="J2" s="62">
        <f t="shared" si="0"/>
        <v>9</v>
      </c>
      <c r="K2" s="62">
        <f t="shared" si="0"/>
        <v>10</v>
      </c>
      <c r="L2" s="62">
        <f t="shared" si="0"/>
        <v>11</v>
      </c>
      <c r="M2" s="62">
        <f t="shared" si="0"/>
        <v>12</v>
      </c>
      <c r="N2" s="62">
        <f t="shared" si="0"/>
        <v>13</v>
      </c>
      <c r="O2" s="62">
        <f t="shared" si="0"/>
        <v>14</v>
      </c>
      <c r="P2" s="62">
        <f t="shared" si="0"/>
        <v>15</v>
      </c>
      <c r="Q2" s="62">
        <f t="shared" si="0"/>
        <v>16</v>
      </c>
      <c r="R2" s="62">
        <f t="shared" si="0"/>
        <v>17</v>
      </c>
      <c r="S2" s="62">
        <f t="shared" si="0"/>
        <v>18</v>
      </c>
      <c r="T2" s="62">
        <f t="shared" si="0"/>
        <v>19</v>
      </c>
      <c r="U2" s="62">
        <f t="shared" si="0"/>
        <v>20</v>
      </c>
      <c r="V2" s="62">
        <f t="shared" si="0"/>
        <v>21</v>
      </c>
      <c r="W2" s="62">
        <f t="shared" si="0"/>
        <v>22</v>
      </c>
      <c r="X2" s="62">
        <f t="shared" si="0"/>
        <v>23</v>
      </c>
      <c r="Y2" s="62">
        <f t="shared" si="0"/>
        <v>24</v>
      </c>
      <c r="Z2" s="62">
        <f t="shared" si="0"/>
        <v>25</v>
      </c>
      <c r="AA2" s="62">
        <f t="shared" si="0"/>
        <v>26</v>
      </c>
      <c r="AB2" s="62">
        <f t="shared" si="0"/>
        <v>27</v>
      </c>
      <c r="AC2" s="62">
        <f t="shared" si="0"/>
        <v>28</v>
      </c>
      <c r="AD2" s="62">
        <f t="shared" si="0"/>
        <v>29</v>
      </c>
      <c r="AE2" s="62">
        <f t="shared" si="0"/>
        <v>30</v>
      </c>
      <c r="AF2" s="62">
        <f t="shared" si="0"/>
        <v>31</v>
      </c>
      <c r="AG2" s="62">
        <f t="shared" si="0"/>
        <v>32</v>
      </c>
      <c r="AH2" s="62">
        <f t="shared" si="0"/>
        <v>33</v>
      </c>
      <c r="AI2" s="62">
        <f t="shared" si="0"/>
        <v>34</v>
      </c>
      <c r="AJ2" s="62">
        <f t="shared" si="0"/>
        <v>35</v>
      </c>
      <c r="AK2" s="62">
        <f t="shared" si="0"/>
        <v>36</v>
      </c>
      <c r="AL2" s="62">
        <f t="shared" si="0"/>
        <v>37</v>
      </c>
      <c r="AM2" s="62">
        <f t="shared" si="0"/>
        <v>38</v>
      </c>
      <c r="AN2" s="62">
        <f t="shared" si="0"/>
        <v>39</v>
      </c>
      <c r="AO2" s="62">
        <f t="shared" si="0"/>
        <v>40</v>
      </c>
      <c r="AP2" s="62">
        <f t="shared" si="0"/>
        <v>41</v>
      </c>
      <c r="AQ2" s="62">
        <f t="shared" si="0"/>
        <v>42</v>
      </c>
      <c r="AR2" s="62">
        <f t="shared" si="0"/>
        <v>43</v>
      </c>
      <c r="AS2" s="62">
        <f t="shared" si="0"/>
        <v>44</v>
      </c>
      <c r="AT2" s="62">
        <f t="shared" si="0"/>
        <v>45</v>
      </c>
      <c r="AU2" s="62">
        <f t="shared" si="0"/>
        <v>46</v>
      </c>
      <c r="AV2" s="62">
        <f t="shared" si="0"/>
        <v>47</v>
      </c>
      <c r="AW2" s="62">
        <f t="shared" si="0"/>
        <v>48</v>
      </c>
      <c r="AX2" s="62">
        <f t="shared" si="0"/>
        <v>49</v>
      </c>
      <c r="AY2" s="62">
        <f t="shared" si="0"/>
        <v>50</v>
      </c>
      <c r="AZ2" s="62">
        <f t="shared" si="0"/>
        <v>51</v>
      </c>
      <c r="BA2" s="62">
        <f t="shared" si="0"/>
        <v>52</v>
      </c>
      <c r="BB2" s="62">
        <f t="shared" si="0"/>
        <v>53</v>
      </c>
      <c r="BC2" s="62">
        <f t="shared" si="0"/>
        <v>54</v>
      </c>
      <c r="BD2" s="62">
        <f t="shared" si="0"/>
        <v>55</v>
      </c>
      <c r="BE2" s="62">
        <f t="shared" si="0"/>
        <v>56</v>
      </c>
      <c r="BF2" s="62">
        <f t="shared" si="0"/>
        <v>57</v>
      </c>
      <c r="BG2" s="62">
        <f t="shared" si="0"/>
        <v>58</v>
      </c>
      <c r="BH2" s="62">
        <f t="shared" si="0"/>
        <v>59</v>
      </c>
      <c r="BI2" s="62">
        <f t="shared" si="0"/>
        <v>60</v>
      </c>
      <c r="BJ2" s="62">
        <f t="shared" si="0"/>
        <v>61</v>
      </c>
      <c r="BK2" s="62">
        <f t="shared" si="0"/>
        <v>62</v>
      </c>
      <c r="BL2" s="62">
        <f t="shared" si="0"/>
        <v>63</v>
      </c>
      <c r="BM2" s="62">
        <f t="shared" si="0"/>
        <v>64</v>
      </c>
      <c r="BN2" s="62">
        <f t="shared" si="0"/>
        <v>65</v>
      </c>
      <c r="BO2" s="62">
        <f t="shared" si="0"/>
        <v>66</v>
      </c>
      <c r="BP2" s="62">
        <f t="shared" si="0"/>
        <v>67</v>
      </c>
      <c r="BQ2" s="62">
        <f t="shared" si="0"/>
        <v>68</v>
      </c>
      <c r="BR2" s="62">
        <f t="shared" si="0"/>
        <v>69</v>
      </c>
      <c r="BS2" s="62">
        <f t="shared" si="0"/>
        <v>70</v>
      </c>
      <c r="BT2" s="62">
        <f t="shared" si="0"/>
        <v>71</v>
      </c>
      <c r="BU2" s="62">
        <f t="shared" si="0"/>
        <v>72</v>
      </c>
      <c r="BV2" s="62">
        <f t="shared" si="0"/>
        <v>73</v>
      </c>
      <c r="BW2" s="62">
        <f t="shared" si="0"/>
        <v>74</v>
      </c>
      <c r="BX2" s="62">
        <f t="shared" si="0"/>
        <v>75</v>
      </c>
      <c r="BY2" s="62">
        <f t="shared" si="0"/>
        <v>76</v>
      </c>
      <c r="BZ2" s="62">
        <f t="shared" si="0"/>
        <v>77</v>
      </c>
      <c r="CA2" s="62">
        <f t="shared" si="0"/>
        <v>78</v>
      </c>
      <c r="CB2" s="62">
        <f t="shared" si="0"/>
        <v>79</v>
      </c>
      <c r="CC2" s="62">
        <f t="shared" si="0"/>
        <v>80</v>
      </c>
      <c r="CD2" s="62">
        <f t="shared" si="0"/>
        <v>81</v>
      </c>
      <c r="CE2" s="62">
        <f t="shared" si="0"/>
        <v>82</v>
      </c>
      <c r="CF2" s="62">
        <f t="shared" si="0"/>
        <v>83</v>
      </c>
      <c r="CG2" s="62">
        <f t="shared" si="0"/>
        <v>84</v>
      </c>
      <c r="CH2" s="62">
        <f t="shared" si="0"/>
        <v>85</v>
      </c>
      <c r="CI2" s="62">
        <f t="shared" si="0"/>
        <v>86</v>
      </c>
      <c r="CJ2" s="62">
        <f t="shared" si="0"/>
        <v>87</v>
      </c>
      <c r="CK2" s="62">
        <f t="shared" si="0"/>
        <v>88</v>
      </c>
      <c r="CL2" s="62">
        <f t="shared" si="0"/>
        <v>89</v>
      </c>
      <c r="CM2" s="62">
        <f t="shared" si="0"/>
        <v>90</v>
      </c>
      <c r="CN2" s="62">
        <f t="shared" si="0"/>
        <v>91</v>
      </c>
      <c r="CO2" s="62">
        <f t="shared" si="0"/>
        <v>92</v>
      </c>
      <c r="CP2" s="62">
        <f t="shared" si="0"/>
        <v>93</v>
      </c>
      <c r="CQ2" s="62">
        <f t="shared" si="0"/>
        <v>94</v>
      </c>
      <c r="CR2" s="62">
        <f t="shared" si="0"/>
        <v>95</v>
      </c>
      <c r="CS2" s="62">
        <f t="shared" si="0"/>
        <v>96</v>
      </c>
      <c r="CT2" s="62">
        <f t="shared" si="0"/>
        <v>97</v>
      </c>
      <c r="CU2" s="62">
        <f t="shared" si="0"/>
        <v>98</v>
      </c>
      <c r="CV2" s="62">
        <f t="shared" si="0"/>
        <v>99</v>
      </c>
      <c r="CW2" s="62">
        <f t="shared" si="0"/>
        <v>100</v>
      </c>
      <c r="CX2" s="62">
        <f t="shared" si="0"/>
        <v>101</v>
      </c>
      <c r="CY2" s="62">
        <f t="shared" si="0"/>
        <v>102</v>
      </c>
      <c r="CZ2" s="62">
        <f t="shared" si="0"/>
        <v>103</v>
      </c>
      <c r="DA2" s="62">
        <f t="shared" si="0"/>
        <v>104</v>
      </c>
      <c r="DB2" s="62">
        <f t="shared" si="0"/>
        <v>105</v>
      </c>
      <c r="DC2" s="62">
        <f t="shared" si="0"/>
        <v>106</v>
      </c>
      <c r="DD2" s="62">
        <f t="shared" si="0"/>
        <v>107</v>
      </c>
      <c r="DE2" s="62">
        <f t="shared" si="0"/>
        <v>108</v>
      </c>
      <c r="DF2" s="62">
        <f t="shared" si="0"/>
        <v>109</v>
      </c>
      <c r="DG2" s="62">
        <f t="shared" si="0"/>
        <v>110</v>
      </c>
      <c r="DH2" s="62">
        <f t="shared" si="0"/>
        <v>111</v>
      </c>
      <c r="DI2" s="62">
        <f t="shared" si="0"/>
        <v>112</v>
      </c>
      <c r="DJ2" s="62">
        <f t="shared" si="0"/>
        <v>113</v>
      </c>
      <c r="DK2" s="62">
        <f t="shared" si="0"/>
        <v>114</v>
      </c>
      <c r="DL2" s="62">
        <f t="shared" si="0"/>
        <v>115</v>
      </c>
      <c r="DM2" s="62">
        <f t="shared" si="0"/>
        <v>116</v>
      </c>
      <c r="DN2" s="62">
        <f t="shared" si="0"/>
        <v>117</v>
      </c>
      <c r="DO2" s="62">
        <f t="shared" si="0"/>
        <v>118</v>
      </c>
      <c r="DP2" s="62">
        <f t="shared" si="0"/>
        <v>119</v>
      </c>
      <c r="DQ2" s="62">
        <f t="shared" si="0"/>
        <v>120</v>
      </c>
      <c r="DR2" s="62">
        <f t="shared" si="0"/>
        <v>121</v>
      </c>
      <c r="DS2" s="62">
        <f t="shared" si="0"/>
        <v>122</v>
      </c>
      <c r="DT2" s="62">
        <f t="shared" si="0"/>
        <v>123</v>
      </c>
      <c r="DU2" s="62">
        <f t="shared" si="0"/>
        <v>124</v>
      </c>
      <c r="DV2" s="62">
        <f t="shared" si="0"/>
        <v>125</v>
      </c>
      <c r="DW2" s="62">
        <f t="shared" si="0"/>
        <v>126</v>
      </c>
      <c r="DX2" s="62">
        <f t="shared" si="0"/>
        <v>127</v>
      </c>
      <c r="DY2" s="62">
        <f t="shared" si="0"/>
        <v>128</v>
      </c>
      <c r="DZ2" s="62">
        <f t="shared" si="0"/>
        <v>129</v>
      </c>
      <c r="EA2" s="62">
        <f t="shared" si="0"/>
        <v>130</v>
      </c>
      <c r="EB2" s="62">
        <f t="shared" si="0"/>
        <v>131</v>
      </c>
      <c r="EC2" s="62">
        <f t="shared" si="0"/>
        <v>132</v>
      </c>
      <c r="ED2" s="62">
        <f t="shared" si="0"/>
        <v>133</v>
      </c>
      <c r="EE2" s="62">
        <f t="shared" si="0"/>
        <v>134</v>
      </c>
      <c r="EF2" s="62">
        <f t="shared" si="0"/>
        <v>135</v>
      </c>
      <c r="EG2" s="62">
        <f t="shared" si="0"/>
        <v>136</v>
      </c>
      <c r="EH2" s="62">
        <f t="shared" si="0"/>
        <v>137</v>
      </c>
      <c r="EI2" s="62">
        <f t="shared" si="0"/>
        <v>138</v>
      </c>
      <c r="EJ2" s="62">
        <f t="shared" si="0"/>
        <v>139</v>
      </c>
      <c r="EK2" s="62">
        <f t="shared" si="0"/>
        <v>140</v>
      </c>
      <c r="EL2" s="62">
        <f t="shared" si="0"/>
        <v>141</v>
      </c>
      <c r="EM2" s="62">
        <f t="shared" si="0"/>
        <v>142</v>
      </c>
      <c r="EN2" s="62">
        <f t="shared" si="0"/>
        <v>143</v>
      </c>
      <c r="EO2" s="62">
        <f t="shared" si="0"/>
        <v>144</v>
      </c>
    </row>
    <row r="3" spans="1:148">
      <c r="A3" s="62" t="s">
        <v>21</v>
      </c>
      <c r="B3" s="64" t="s">
        <v>0</v>
      </c>
      <c r="C3" s="64" t="s">
        <v>58</v>
      </c>
      <c r="D3" s="64" t="s">
        <v>59</v>
      </c>
      <c r="E3" s="64" t="s">
        <v>9</v>
      </c>
      <c r="F3" s="64" t="s">
        <v>8</v>
      </c>
      <c r="G3" s="64" t="s">
        <v>27</v>
      </c>
      <c r="H3" s="70" t="s">
        <v>60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8"/>
      <c r="Y3" s="81" t="s">
        <v>54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13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>
      <c r="A4" s="62" t="s">
        <v>61</v>
      </c>
      <c r="B4" s="65"/>
      <c r="C4" s="65"/>
      <c r="D4" s="65"/>
      <c r="E4" s="65"/>
      <c r="F4" s="65"/>
      <c r="G4" s="65"/>
      <c r="H4" s="71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9"/>
      <c r="Y4" s="82" t="s">
        <v>52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46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30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62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5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66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67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38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>
      <c r="A5" s="62" t="s">
        <v>69</v>
      </c>
      <c r="B5" s="66"/>
      <c r="C5" s="66"/>
      <c r="D5" s="66"/>
      <c r="E5" s="66"/>
      <c r="F5" s="66"/>
      <c r="G5" s="66"/>
      <c r="H5" s="72" t="s">
        <v>57</v>
      </c>
      <c r="I5" s="72" t="s">
        <v>70</v>
      </c>
      <c r="J5" s="72" t="s">
        <v>71</v>
      </c>
      <c r="K5" s="72" t="s">
        <v>72</v>
      </c>
      <c r="L5" s="72" t="s">
        <v>73</v>
      </c>
      <c r="M5" s="72" t="s">
        <v>7</v>
      </c>
      <c r="N5" s="72" t="s">
        <v>74</v>
      </c>
      <c r="O5" s="72" t="s">
        <v>75</v>
      </c>
      <c r="P5" s="72" t="s">
        <v>76</v>
      </c>
      <c r="Q5" s="72" t="s">
        <v>77</v>
      </c>
      <c r="R5" s="72" t="s">
        <v>78</v>
      </c>
      <c r="S5" s="72" t="s">
        <v>79</v>
      </c>
      <c r="T5" s="72" t="s">
        <v>80</v>
      </c>
      <c r="U5" s="72" t="s">
        <v>65</v>
      </c>
      <c r="V5" s="72" t="s">
        <v>81</v>
      </c>
      <c r="W5" s="72" t="s">
        <v>82</v>
      </c>
      <c r="X5" s="72" t="s">
        <v>83</v>
      </c>
      <c r="Y5" s="72" t="s">
        <v>84</v>
      </c>
      <c r="Z5" s="72" t="s">
        <v>86</v>
      </c>
      <c r="AA5" s="72" t="s">
        <v>87</v>
      </c>
      <c r="AB5" s="72" t="s">
        <v>88</v>
      </c>
      <c r="AC5" s="72" t="s">
        <v>89</v>
      </c>
      <c r="AD5" s="72" t="s">
        <v>90</v>
      </c>
      <c r="AE5" s="72" t="s">
        <v>92</v>
      </c>
      <c r="AF5" s="72" t="s">
        <v>93</v>
      </c>
      <c r="AG5" s="72" t="s">
        <v>94</v>
      </c>
      <c r="AH5" s="72" t="s">
        <v>95</v>
      </c>
      <c r="AI5" s="72" t="s">
        <v>44</v>
      </c>
      <c r="AJ5" s="72" t="s">
        <v>84</v>
      </c>
      <c r="AK5" s="72" t="s">
        <v>86</v>
      </c>
      <c r="AL5" s="72" t="s">
        <v>87</v>
      </c>
      <c r="AM5" s="72" t="s">
        <v>88</v>
      </c>
      <c r="AN5" s="72" t="s">
        <v>89</v>
      </c>
      <c r="AO5" s="72" t="s">
        <v>90</v>
      </c>
      <c r="AP5" s="72" t="s">
        <v>92</v>
      </c>
      <c r="AQ5" s="72" t="s">
        <v>93</v>
      </c>
      <c r="AR5" s="72" t="s">
        <v>94</v>
      </c>
      <c r="AS5" s="72" t="s">
        <v>95</v>
      </c>
      <c r="AT5" s="72" t="s">
        <v>91</v>
      </c>
      <c r="AU5" s="72" t="s">
        <v>84</v>
      </c>
      <c r="AV5" s="72" t="s">
        <v>86</v>
      </c>
      <c r="AW5" s="72" t="s">
        <v>87</v>
      </c>
      <c r="AX5" s="72" t="s">
        <v>88</v>
      </c>
      <c r="AY5" s="72" t="s">
        <v>89</v>
      </c>
      <c r="AZ5" s="72" t="s">
        <v>90</v>
      </c>
      <c r="BA5" s="72" t="s">
        <v>92</v>
      </c>
      <c r="BB5" s="72" t="s">
        <v>93</v>
      </c>
      <c r="BC5" s="72" t="s">
        <v>94</v>
      </c>
      <c r="BD5" s="72" t="s">
        <v>95</v>
      </c>
      <c r="BE5" s="72" t="s">
        <v>91</v>
      </c>
      <c r="BF5" s="72" t="s">
        <v>84</v>
      </c>
      <c r="BG5" s="72" t="s">
        <v>86</v>
      </c>
      <c r="BH5" s="72" t="s">
        <v>87</v>
      </c>
      <c r="BI5" s="72" t="s">
        <v>88</v>
      </c>
      <c r="BJ5" s="72" t="s">
        <v>89</v>
      </c>
      <c r="BK5" s="72" t="s">
        <v>90</v>
      </c>
      <c r="BL5" s="72" t="s">
        <v>92</v>
      </c>
      <c r="BM5" s="72" t="s">
        <v>93</v>
      </c>
      <c r="BN5" s="72" t="s">
        <v>94</v>
      </c>
      <c r="BO5" s="72" t="s">
        <v>95</v>
      </c>
      <c r="BP5" s="72" t="s">
        <v>91</v>
      </c>
      <c r="BQ5" s="72" t="s">
        <v>84</v>
      </c>
      <c r="BR5" s="72" t="s">
        <v>86</v>
      </c>
      <c r="BS5" s="72" t="s">
        <v>87</v>
      </c>
      <c r="BT5" s="72" t="s">
        <v>88</v>
      </c>
      <c r="BU5" s="72" t="s">
        <v>89</v>
      </c>
      <c r="BV5" s="72" t="s">
        <v>90</v>
      </c>
      <c r="BW5" s="72" t="s">
        <v>92</v>
      </c>
      <c r="BX5" s="72" t="s">
        <v>93</v>
      </c>
      <c r="BY5" s="72" t="s">
        <v>94</v>
      </c>
      <c r="BZ5" s="72" t="s">
        <v>95</v>
      </c>
      <c r="CA5" s="72" t="s">
        <v>91</v>
      </c>
      <c r="CB5" s="72" t="s">
        <v>84</v>
      </c>
      <c r="CC5" s="72" t="s">
        <v>86</v>
      </c>
      <c r="CD5" s="72" t="s">
        <v>87</v>
      </c>
      <c r="CE5" s="72" t="s">
        <v>88</v>
      </c>
      <c r="CF5" s="72" t="s">
        <v>89</v>
      </c>
      <c r="CG5" s="72" t="s">
        <v>90</v>
      </c>
      <c r="CH5" s="72" t="s">
        <v>92</v>
      </c>
      <c r="CI5" s="72" t="s">
        <v>93</v>
      </c>
      <c r="CJ5" s="72" t="s">
        <v>94</v>
      </c>
      <c r="CK5" s="72" t="s">
        <v>95</v>
      </c>
      <c r="CL5" s="72" t="s">
        <v>91</v>
      </c>
      <c r="CM5" s="72" t="s">
        <v>84</v>
      </c>
      <c r="CN5" s="72" t="s">
        <v>86</v>
      </c>
      <c r="CO5" s="72" t="s">
        <v>87</v>
      </c>
      <c r="CP5" s="72" t="s">
        <v>88</v>
      </c>
      <c r="CQ5" s="72" t="s">
        <v>89</v>
      </c>
      <c r="CR5" s="72" t="s">
        <v>90</v>
      </c>
      <c r="CS5" s="72" t="s">
        <v>92</v>
      </c>
      <c r="CT5" s="72" t="s">
        <v>93</v>
      </c>
      <c r="CU5" s="72" t="s">
        <v>94</v>
      </c>
      <c r="CV5" s="72" t="s">
        <v>95</v>
      </c>
      <c r="CW5" s="72" t="s">
        <v>91</v>
      </c>
      <c r="CX5" s="72" t="s">
        <v>84</v>
      </c>
      <c r="CY5" s="72" t="s">
        <v>86</v>
      </c>
      <c r="CZ5" s="72" t="s">
        <v>87</v>
      </c>
      <c r="DA5" s="72" t="s">
        <v>88</v>
      </c>
      <c r="DB5" s="72" t="s">
        <v>89</v>
      </c>
      <c r="DC5" s="72" t="s">
        <v>90</v>
      </c>
      <c r="DD5" s="72" t="s">
        <v>92</v>
      </c>
      <c r="DE5" s="72" t="s">
        <v>93</v>
      </c>
      <c r="DF5" s="72" t="s">
        <v>94</v>
      </c>
      <c r="DG5" s="72" t="s">
        <v>95</v>
      </c>
      <c r="DH5" s="72" t="s">
        <v>91</v>
      </c>
      <c r="DI5" s="72" t="s">
        <v>84</v>
      </c>
      <c r="DJ5" s="72" t="s">
        <v>86</v>
      </c>
      <c r="DK5" s="72" t="s">
        <v>87</v>
      </c>
      <c r="DL5" s="72" t="s">
        <v>88</v>
      </c>
      <c r="DM5" s="72" t="s">
        <v>89</v>
      </c>
      <c r="DN5" s="72" t="s">
        <v>90</v>
      </c>
      <c r="DO5" s="72" t="s">
        <v>92</v>
      </c>
      <c r="DP5" s="72" t="s">
        <v>93</v>
      </c>
      <c r="DQ5" s="72" t="s">
        <v>94</v>
      </c>
      <c r="DR5" s="72" t="s">
        <v>95</v>
      </c>
      <c r="DS5" s="72" t="s">
        <v>91</v>
      </c>
      <c r="DT5" s="72" t="s">
        <v>84</v>
      </c>
      <c r="DU5" s="72" t="s">
        <v>86</v>
      </c>
      <c r="DV5" s="72" t="s">
        <v>87</v>
      </c>
      <c r="DW5" s="72" t="s">
        <v>88</v>
      </c>
      <c r="DX5" s="72" t="s">
        <v>89</v>
      </c>
      <c r="DY5" s="72" t="s">
        <v>90</v>
      </c>
      <c r="DZ5" s="72" t="s">
        <v>92</v>
      </c>
      <c r="EA5" s="72" t="s">
        <v>93</v>
      </c>
      <c r="EB5" s="72" t="s">
        <v>94</v>
      </c>
      <c r="EC5" s="72" t="s">
        <v>95</v>
      </c>
      <c r="ED5" s="72" t="s">
        <v>91</v>
      </c>
      <c r="EE5" s="72" t="s">
        <v>84</v>
      </c>
      <c r="EF5" s="72" t="s">
        <v>86</v>
      </c>
      <c r="EG5" s="72" t="s">
        <v>87</v>
      </c>
      <c r="EH5" s="72" t="s">
        <v>88</v>
      </c>
      <c r="EI5" s="72" t="s">
        <v>89</v>
      </c>
      <c r="EJ5" s="72" t="s">
        <v>90</v>
      </c>
      <c r="EK5" s="72" t="s">
        <v>92</v>
      </c>
      <c r="EL5" s="72" t="s">
        <v>93</v>
      </c>
      <c r="EM5" s="72" t="s">
        <v>94</v>
      </c>
      <c r="EN5" s="72" t="s">
        <v>95</v>
      </c>
      <c r="EO5" s="72" t="s">
        <v>91</v>
      </c>
    </row>
    <row r="6" spans="1:148" s="61" customFormat="1">
      <c r="A6" s="62" t="s">
        <v>96</v>
      </c>
      <c r="B6" s="67">
        <f t="shared" ref="B6:X6" si="1">B7</f>
        <v>2023</v>
      </c>
      <c r="C6" s="67">
        <f t="shared" si="1"/>
        <v>173860</v>
      </c>
      <c r="D6" s="67">
        <f t="shared" si="1"/>
        <v>46</v>
      </c>
      <c r="E6" s="67">
        <f t="shared" si="1"/>
        <v>18</v>
      </c>
      <c r="F6" s="67">
        <f t="shared" si="1"/>
        <v>1</v>
      </c>
      <c r="G6" s="67">
        <f t="shared" si="1"/>
        <v>0</v>
      </c>
      <c r="H6" s="67" t="str">
        <f t="shared" si="1"/>
        <v>石川県　宝達志水町</v>
      </c>
      <c r="I6" s="67" t="str">
        <f t="shared" si="1"/>
        <v>法適用</v>
      </c>
      <c r="J6" s="67" t="str">
        <f t="shared" si="1"/>
        <v>下水道事業</v>
      </c>
      <c r="K6" s="67" t="str">
        <f t="shared" si="1"/>
        <v>個別排水処理</v>
      </c>
      <c r="L6" s="67" t="str">
        <f t="shared" si="1"/>
        <v>L2</v>
      </c>
      <c r="M6" s="67" t="str">
        <f t="shared" si="1"/>
        <v>非設置</v>
      </c>
      <c r="N6" s="75" t="str">
        <f t="shared" si="1"/>
        <v>-</v>
      </c>
      <c r="O6" s="75">
        <f t="shared" si="1"/>
        <v>44.26</v>
      </c>
      <c r="P6" s="75">
        <f t="shared" si="1"/>
        <v>0.6</v>
      </c>
      <c r="Q6" s="75">
        <f t="shared" si="1"/>
        <v>100</v>
      </c>
      <c r="R6" s="75">
        <f t="shared" si="1"/>
        <v>3850</v>
      </c>
      <c r="S6" s="75">
        <f t="shared" si="1"/>
        <v>12017</v>
      </c>
      <c r="T6" s="75">
        <f t="shared" si="1"/>
        <v>111.51</v>
      </c>
      <c r="U6" s="75">
        <f t="shared" si="1"/>
        <v>107.77</v>
      </c>
      <c r="V6" s="75">
        <f t="shared" si="1"/>
        <v>72</v>
      </c>
      <c r="W6" s="75">
        <f t="shared" si="1"/>
        <v>0.26</v>
      </c>
      <c r="X6" s="75">
        <f t="shared" si="1"/>
        <v>276.92</v>
      </c>
      <c r="Y6" s="83">
        <f t="shared" ref="Y6:AH6" si="2">IF(Y7="",NA(),Y7)</f>
        <v>125.7</v>
      </c>
      <c r="Z6" s="83">
        <f t="shared" si="2"/>
        <v>120.23</v>
      </c>
      <c r="AA6" s="83">
        <f t="shared" si="2"/>
        <v>134.1</v>
      </c>
      <c r="AB6" s="83">
        <f t="shared" si="2"/>
        <v>124.78</v>
      </c>
      <c r="AC6" s="83">
        <f t="shared" si="2"/>
        <v>52.53</v>
      </c>
      <c r="AD6" s="83">
        <f t="shared" si="2"/>
        <v>89.75</v>
      </c>
      <c r="AE6" s="83">
        <f t="shared" si="2"/>
        <v>96.14</v>
      </c>
      <c r="AF6" s="83">
        <f t="shared" si="2"/>
        <v>95.6</v>
      </c>
      <c r="AG6" s="83">
        <f t="shared" si="2"/>
        <v>93.57</v>
      </c>
      <c r="AH6" s="83">
        <f t="shared" si="2"/>
        <v>96.48</v>
      </c>
      <c r="AI6" s="75" t="str">
        <f>IF(AI7="","",IF(AI7="-","【-】","【"&amp;SUBSTITUTE(TEXT(AI7,"#,##0.00"),"-","△")&amp;"】"))</f>
        <v>【96.59】</v>
      </c>
      <c r="AJ6" s="75">
        <f t="shared" ref="AJ6:AS6" si="3">IF(AJ7="",NA(),AJ7)</f>
        <v>0</v>
      </c>
      <c r="AK6" s="75">
        <f t="shared" si="3"/>
        <v>0</v>
      </c>
      <c r="AL6" s="75">
        <f t="shared" si="3"/>
        <v>0</v>
      </c>
      <c r="AM6" s="75">
        <f t="shared" si="3"/>
        <v>0</v>
      </c>
      <c r="AN6" s="83">
        <f t="shared" si="3"/>
        <v>365.07</v>
      </c>
      <c r="AO6" s="83">
        <f t="shared" si="3"/>
        <v>249.76</v>
      </c>
      <c r="AP6" s="83">
        <f t="shared" si="3"/>
        <v>237</v>
      </c>
      <c r="AQ6" s="83">
        <f t="shared" si="3"/>
        <v>257.23</v>
      </c>
      <c r="AR6" s="83">
        <f t="shared" si="3"/>
        <v>293.54000000000002</v>
      </c>
      <c r="AS6" s="83">
        <f t="shared" si="3"/>
        <v>224.6</v>
      </c>
      <c r="AT6" s="75" t="str">
        <f>IF(AT7="","",IF(AT7="-","【-】","【"&amp;SUBSTITUTE(TEXT(AT7,"#,##0.00"),"-","△")&amp;"】"))</f>
        <v>【208.93】</v>
      </c>
      <c r="AU6" s="83">
        <f t="shared" ref="AU6:BD6" si="4">IF(AU7="",NA(),AU7)</f>
        <v>490.42</v>
      </c>
      <c r="AV6" s="83">
        <f t="shared" si="4"/>
        <v>591.59</v>
      </c>
      <c r="AW6" s="83">
        <f t="shared" si="4"/>
        <v>752.53</v>
      </c>
      <c r="AX6" s="83">
        <f t="shared" si="4"/>
        <v>1036.1300000000001</v>
      </c>
      <c r="AY6" s="83">
        <f t="shared" si="4"/>
        <v>396.23</v>
      </c>
      <c r="AZ6" s="83">
        <f t="shared" si="4"/>
        <v>256.37</v>
      </c>
      <c r="BA6" s="83">
        <f t="shared" si="4"/>
        <v>135.35</v>
      </c>
      <c r="BB6" s="83">
        <f t="shared" si="4"/>
        <v>150.91999999999999</v>
      </c>
      <c r="BC6" s="83">
        <f t="shared" si="4"/>
        <v>151.72</v>
      </c>
      <c r="BD6" s="83">
        <f t="shared" si="4"/>
        <v>132.16</v>
      </c>
      <c r="BE6" s="75" t="str">
        <f>IF(BE7="","",IF(BE7="-","【-】","【"&amp;SUBSTITUTE(TEXT(BE7,"#,##0.00"),"-","△")&amp;"】"))</f>
        <v>【136.43】</v>
      </c>
      <c r="BF6" s="83">
        <f t="shared" ref="BF6:BO6" si="5">IF(BF7="",NA(),BF7)</f>
        <v>2374.6999999999998</v>
      </c>
      <c r="BG6" s="83">
        <f t="shared" si="5"/>
        <v>1672.51</v>
      </c>
      <c r="BH6" s="83">
        <f t="shared" si="5"/>
        <v>1396.79</v>
      </c>
      <c r="BI6" s="83">
        <f t="shared" si="5"/>
        <v>1472.15</v>
      </c>
      <c r="BJ6" s="83">
        <f t="shared" si="5"/>
        <v>1459.16</v>
      </c>
      <c r="BK6" s="83">
        <f t="shared" si="5"/>
        <v>862.99</v>
      </c>
      <c r="BL6" s="83">
        <f t="shared" si="5"/>
        <v>782.91</v>
      </c>
      <c r="BM6" s="83">
        <f t="shared" si="5"/>
        <v>783.21</v>
      </c>
      <c r="BN6" s="83">
        <f t="shared" si="5"/>
        <v>902.04</v>
      </c>
      <c r="BO6" s="83">
        <f t="shared" si="5"/>
        <v>992.16</v>
      </c>
      <c r="BP6" s="75" t="str">
        <f>IF(BP7="","",IF(BP7="-","【-】","【"&amp;SUBSTITUTE(TEXT(BP7,"#,##0.00"),"-","△")&amp;"】"))</f>
        <v>【967.97】</v>
      </c>
      <c r="BQ6" s="83">
        <f t="shared" ref="BQ6:BZ6" si="6">IF(BQ7="",NA(),BQ7)</f>
        <v>50.57</v>
      </c>
      <c r="BR6" s="83">
        <f t="shared" si="6"/>
        <v>59.5</v>
      </c>
      <c r="BS6" s="83">
        <f t="shared" si="6"/>
        <v>91.15</v>
      </c>
      <c r="BT6" s="83">
        <f t="shared" si="6"/>
        <v>76.37</v>
      </c>
      <c r="BU6" s="83">
        <f t="shared" si="6"/>
        <v>16.8</v>
      </c>
      <c r="BV6" s="83">
        <f t="shared" si="6"/>
        <v>50.06</v>
      </c>
      <c r="BW6" s="83">
        <f t="shared" si="6"/>
        <v>49.38</v>
      </c>
      <c r="BX6" s="83">
        <f t="shared" si="6"/>
        <v>48.53</v>
      </c>
      <c r="BY6" s="83">
        <f t="shared" si="6"/>
        <v>46.11</v>
      </c>
      <c r="BZ6" s="83">
        <f t="shared" si="6"/>
        <v>45.55</v>
      </c>
      <c r="CA6" s="75" t="str">
        <f>IF(CA7="","",IF(CA7="-","【-】","【"&amp;SUBSTITUTE(TEXT(CA7,"#,##0.00"),"-","△")&amp;"】"))</f>
        <v>【46.20】</v>
      </c>
      <c r="CB6" s="83">
        <f t="shared" ref="CB6:CK6" si="7">IF(CB7="",NA(),CB7)</f>
        <v>380.09</v>
      </c>
      <c r="CC6" s="83">
        <f t="shared" si="7"/>
        <v>371.6</v>
      </c>
      <c r="CD6" s="83">
        <f t="shared" si="7"/>
        <v>249.31</v>
      </c>
      <c r="CE6" s="83">
        <f t="shared" si="7"/>
        <v>291.62</v>
      </c>
      <c r="CF6" s="83">
        <f t="shared" si="7"/>
        <v>1301.8499999999999</v>
      </c>
      <c r="CG6" s="83">
        <f t="shared" si="7"/>
        <v>309.22000000000003</v>
      </c>
      <c r="CH6" s="83">
        <f t="shared" si="7"/>
        <v>316.97000000000003</v>
      </c>
      <c r="CI6" s="83">
        <f t="shared" si="7"/>
        <v>326.17</v>
      </c>
      <c r="CJ6" s="83">
        <f t="shared" si="7"/>
        <v>336.93</v>
      </c>
      <c r="CK6" s="83">
        <f t="shared" si="7"/>
        <v>331.17</v>
      </c>
      <c r="CL6" s="75" t="str">
        <f>IF(CL7="","",IF(CL7="-","【-】","【"&amp;SUBSTITUTE(TEXT(CL7,"#,##0.00"),"-","△")&amp;"】"))</f>
        <v>【332.82】</v>
      </c>
      <c r="CM6" s="83">
        <f t="shared" ref="CM6:CV6" si="8">IF(CM7="",NA(),CM7)</f>
        <v>22</v>
      </c>
      <c r="CN6" s="83">
        <f t="shared" si="8"/>
        <v>26</v>
      </c>
      <c r="CO6" s="83">
        <f t="shared" si="8"/>
        <v>28</v>
      </c>
      <c r="CP6" s="83">
        <f t="shared" si="8"/>
        <v>26</v>
      </c>
      <c r="CQ6" s="83">
        <f t="shared" si="8"/>
        <v>24</v>
      </c>
      <c r="CR6" s="83">
        <f t="shared" si="8"/>
        <v>47.35</v>
      </c>
      <c r="CS6" s="83">
        <f t="shared" si="8"/>
        <v>46.36</v>
      </c>
      <c r="CT6" s="83">
        <f t="shared" si="8"/>
        <v>46.45</v>
      </c>
      <c r="CU6" s="83">
        <f t="shared" si="8"/>
        <v>45.36</v>
      </c>
      <c r="CV6" s="83">
        <f t="shared" si="8"/>
        <v>45.93</v>
      </c>
      <c r="CW6" s="75" t="str">
        <f>IF(CW7="","",IF(CW7="-","【-】","【"&amp;SUBSTITUTE(TEXT(CW7,"#,##0.00"),"-","△")&amp;"】"))</f>
        <v>【46.29】</v>
      </c>
      <c r="CX6" s="83">
        <f t="shared" ref="CX6:DG6" si="9">IF(CX7="",NA(),CX7)</f>
        <v>90.8</v>
      </c>
      <c r="CY6" s="83">
        <f t="shared" si="9"/>
        <v>95.29</v>
      </c>
      <c r="CZ6" s="83">
        <f t="shared" si="9"/>
        <v>97.44</v>
      </c>
      <c r="DA6" s="83">
        <f t="shared" si="9"/>
        <v>98.65</v>
      </c>
      <c r="DB6" s="83">
        <f t="shared" si="9"/>
        <v>98.61</v>
      </c>
      <c r="DC6" s="83">
        <f t="shared" si="9"/>
        <v>81.209999999999994</v>
      </c>
      <c r="DD6" s="83">
        <f t="shared" si="9"/>
        <v>83.08</v>
      </c>
      <c r="DE6" s="83">
        <f t="shared" si="9"/>
        <v>82.61</v>
      </c>
      <c r="DF6" s="83">
        <f t="shared" si="9"/>
        <v>82.21</v>
      </c>
      <c r="DG6" s="83">
        <f t="shared" si="9"/>
        <v>82.98</v>
      </c>
      <c r="DH6" s="75" t="str">
        <f>IF(DH7="","",IF(DH7="-","【-】","【"&amp;SUBSTITUTE(TEXT(DH7,"#,##0.00"),"-","△")&amp;"】"))</f>
        <v>【82.56】</v>
      </c>
      <c r="DI6" s="83">
        <f t="shared" ref="DI6:DR6" si="10">IF(DI7="",NA(),DI7)</f>
        <v>30.69</v>
      </c>
      <c r="DJ6" s="83">
        <f t="shared" si="10"/>
        <v>33.630000000000003</v>
      </c>
      <c r="DK6" s="83">
        <f t="shared" si="10"/>
        <v>35.409999999999997</v>
      </c>
      <c r="DL6" s="83">
        <f t="shared" si="10"/>
        <v>38.340000000000003</v>
      </c>
      <c r="DM6" s="83">
        <f t="shared" si="10"/>
        <v>41.28</v>
      </c>
      <c r="DN6" s="83">
        <f t="shared" si="10"/>
        <v>39.64</v>
      </c>
      <c r="DO6" s="83">
        <f t="shared" si="10"/>
        <v>33.75</v>
      </c>
      <c r="DP6" s="83">
        <f t="shared" si="10"/>
        <v>36.21</v>
      </c>
      <c r="DQ6" s="83">
        <f t="shared" si="10"/>
        <v>39.69</v>
      </c>
      <c r="DR6" s="83">
        <f t="shared" si="10"/>
        <v>39.700000000000003</v>
      </c>
      <c r="DS6" s="75" t="str">
        <f>IF(DS7="","",IF(DS7="-","【-】","【"&amp;SUBSTITUTE(TEXT(DS7,"#,##0.00"),"-","△")&amp;"】"))</f>
        <v>【39.62】</v>
      </c>
      <c r="DT6" s="83" t="str">
        <f t="shared" ref="DT6:EC6" si="11">IF(DT7="",NA(),DT7)</f>
        <v>-</v>
      </c>
      <c r="DU6" s="83" t="str">
        <f t="shared" si="11"/>
        <v>-</v>
      </c>
      <c r="DV6" s="83" t="str">
        <f t="shared" si="11"/>
        <v>-</v>
      </c>
      <c r="DW6" s="83" t="str">
        <f t="shared" si="11"/>
        <v>-</v>
      </c>
      <c r="DX6" s="83" t="str">
        <f t="shared" si="11"/>
        <v>-</v>
      </c>
      <c r="DY6" s="83" t="str">
        <f t="shared" si="11"/>
        <v>-</v>
      </c>
      <c r="DZ6" s="83" t="str">
        <f t="shared" si="11"/>
        <v>-</v>
      </c>
      <c r="EA6" s="83" t="str">
        <f t="shared" si="11"/>
        <v>-</v>
      </c>
      <c r="EB6" s="83" t="str">
        <f t="shared" si="11"/>
        <v>-</v>
      </c>
      <c r="EC6" s="83" t="str">
        <f t="shared" si="11"/>
        <v>-</v>
      </c>
      <c r="ED6" s="75" t="str">
        <f>IF(ED7="","",IF(ED7="-","【-】","【"&amp;SUBSTITUTE(TEXT(ED7,"#,##0.00"),"-","△")&amp;"】"))</f>
        <v>【-】</v>
      </c>
      <c r="EE6" s="83" t="str">
        <f t="shared" ref="EE6:EN6" si="12">IF(EE7="",NA(),EE7)</f>
        <v>-</v>
      </c>
      <c r="EF6" s="83" t="str">
        <f t="shared" si="12"/>
        <v>-</v>
      </c>
      <c r="EG6" s="83" t="str">
        <f t="shared" si="12"/>
        <v>-</v>
      </c>
      <c r="EH6" s="83" t="str">
        <f t="shared" si="12"/>
        <v>-</v>
      </c>
      <c r="EI6" s="83" t="str">
        <f t="shared" si="12"/>
        <v>-</v>
      </c>
      <c r="EJ6" s="83" t="str">
        <f t="shared" si="12"/>
        <v>-</v>
      </c>
      <c r="EK6" s="83" t="str">
        <f t="shared" si="12"/>
        <v>-</v>
      </c>
      <c r="EL6" s="83" t="str">
        <f t="shared" si="12"/>
        <v>-</v>
      </c>
      <c r="EM6" s="83" t="str">
        <f t="shared" si="12"/>
        <v>-</v>
      </c>
      <c r="EN6" s="83" t="str">
        <f t="shared" si="12"/>
        <v>-</v>
      </c>
      <c r="EO6" s="75" t="str">
        <f>IF(EO7="","",IF(EO7="-","【-】","【"&amp;SUBSTITUTE(TEXT(EO7,"#,##0.00"),"-","△")&amp;"】"))</f>
        <v>【-】</v>
      </c>
    </row>
    <row r="7" spans="1:148" s="61" customFormat="1">
      <c r="A7" s="62"/>
      <c r="B7" s="68">
        <v>2023</v>
      </c>
      <c r="C7" s="68">
        <v>173860</v>
      </c>
      <c r="D7" s="68">
        <v>46</v>
      </c>
      <c r="E7" s="68">
        <v>18</v>
      </c>
      <c r="F7" s="68">
        <v>1</v>
      </c>
      <c r="G7" s="68">
        <v>0</v>
      </c>
      <c r="H7" s="68" t="s">
        <v>97</v>
      </c>
      <c r="I7" s="68" t="s">
        <v>98</v>
      </c>
      <c r="J7" s="68" t="s">
        <v>99</v>
      </c>
      <c r="K7" s="68" t="s">
        <v>4</v>
      </c>
      <c r="L7" s="68" t="s">
        <v>85</v>
      </c>
      <c r="M7" s="68" t="s">
        <v>100</v>
      </c>
      <c r="N7" s="76" t="s">
        <v>101</v>
      </c>
      <c r="O7" s="76">
        <v>44.26</v>
      </c>
      <c r="P7" s="76">
        <v>0.6</v>
      </c>
      <c r="Q7" s="76">
        <v>100</v>
      </c>
      <c r="R7" s="76">
        <v>3850</v>
      </c>
      <c r="S7" s="76">
        <v>12017</v>
      </c>
      <c r="T7" s="76">
        <v>111.51</v>
      </c>
      <c r="U7" s="76">
        <v>107.77</v>
      </c>
      <c r="V7" s="76">
        <v>72</v>
      </c>
      <c r="W7" s="76">
        <v>0.26</v>
      </c>
      <c r="X7" s="76">
        <v>276.92</v>
      </c>
      <c r="Y7" s="76">
        <v>125.7</v>
      </c>
      <c r="Z7" s="76">
        <v>120.23</v>
      </c>
      <c r="AA7" s="76">
        <v>134.1</v>
      </c>
      <c r="AB7" s="76">
        <v>124.78</v>
      </c>
      <c r="AC7" s="76">
        <v>52.53</v>
      </c>
      <c r="AD7" s="76">
        <v>89.75</v>
      </c>
      <c r="AE7" s="76">
        <v>96.14</v>
      </c>
      <c r="AF7" s="76">
        <v>95.6</v>
      </c>
      <c r="AG7" s="76">
        <v>93.57</v>
      </c>
      <c r="AH7" s="76">
        <v>96.48</v>
      </c>
      <c r="AI7" s="76">
        <v>96.59</v>
      </c>
      <c r="AJ7" s="76">
        <v>0</v>
      </c>
      <c r="AK7" s="76">
        <v>0</v>
      </c>
      <c r="AL7" s="76">
        <v>0</v>
      </c>
      <c r="AM7" s="76">
        <v>0</v>
      </c>
      <c r="AN7" s="76">
        <v>365.07</v>
      </c>
      <c r="AO7" s="76">
        <v>249.76</v>
      </c>
      <c r="AP7" s="76">
        <v>237</v>
      </c>
      <c r="AQ7" s="76">
        <v>257.23</v>
      </c>
      <c r="AR7" s="76">
        <v>293.54000000000002</v>
      </c>
      <c r="AS7" s="76">
        <v>224.6</v>
      </c>
      <c r="AT7" s="76">
        <v>208.93</v>
      </c>
      <c r="AU7" s="76">
        <v>490.42</v>
      </c>
      <c r="AV7" s="76">
        <v>591.59</v>
      </c>
      <c r="AW7" s="76">
        <v>752.53</v>
      </c>
      <c r="AX7" s="76">
        <v>1036.1300000000001</v>
      </c>
      <c r="AY7" s="76">
        <v>396.23</v>
      </c>
      <c r="AZ7" s="76">
        <v>256.37</v>
      </c>
      <c r="BA7" s="76">
        <v>135.35</v>
      </c>
      <c r="BB7" s="76">
        <v>150.91999999999999</v>
      </c>
      <c r="BC7" s="76">
        <v>151.72</v>
      </c>
      <c r="BD7" s="76">
        <v>132.16</v>
      </c>
      <c r="BE7" s="76">
        <v>136.43</v>
      </c>
      <c r="BF7" s="76">
        <v>2374.6999999999998</v>
      </c>
      <c r="BG7" s="76">
        <v>1672.51</v>
      </c>
      <c r="BH7" s="76">
        <v>1396.79</v>
      </c>
      <c r="BI7" s="76">
        <v>1472.15</v>
      </c>
      <c r="BJ7" s="76">
        <v>1459.16</v>
      </c>
      <c r="BK7" s="76">
        <v>862.99</v>
      </c>
      <c r="BL7" s="76">
        <v>782.91</v>
      </c>
      <c r="BM7" s="76">
        <v>783.21</v>
      </c>
      <c r="BN7" s="76">
        <v>902.04</v>
      </c>
      <c r="BO7" s="76">
        <v>992.16</v>
      </c>
      <c r="BP7" s="76">
        <v>967.97</v>
      </c>
      <c r="BQ7" s="76">
        <v>50.57</v>
      </c>
      <c r="BR7" s="76">
        <v>59.5</v>
      </c>
      <c r="BS7" s="76">
        <v>91.15</v>
      </c>
      <c r="BT7" s="76">
        <v>76.37</v>
      </c>
      <c r="BU7" s="76">
        <v>16.8</v>
      </c>
      <c r="BV7" s="76">
        <v>50.06</v>
      </c>
      <c r="BW7" s="76">
        <v>49.38</v>
      </c>
      <c r="BX7" s="76">
        <v>48.53</v>
      </c>
      <c r="BY7" s="76">
        <v>46.11</v>
      </c>
      <c r="BZ7" s="76">
        <v>45.55</v>
      </c>
      <c r="CA7" s="76">
        <v>46.2</v>
      </c>
      <c r="CB7" s="76">
        <v>380.09</v>
      </c>
      <c r="CC7" s="76">
        <v>371.6</v>
      </c>
      <c r="CD7" s="76">
        <v>249.31</v>
      </c>
      <c r="CE7" s="76">
        <v>291.62</v>
      </c>
      <c r="CF7" s="76">
        <v>1301.8499999999999</v>
      </c>
      <c r="CG7" s="76">
        <v>309.22000000000003</v>
      </c>
      <c r="CH7" s="76">
        <v>316.97000000000003</v>
      </c>
      <c r="CI7" s="76">
        <v>326.17</v>
      </c>
      <c r="CJ7" s="76">
        <v>336.93</v>
      </c>
      <c r="CK7" s="76">
        <v>331.17</v>
      </c>
      <c r="CL7" s="76">
        <v>332.82</v>
      </c>
      <c r="CM7" s="76">
        <v>22</v>
      </c>
      <c r="CN7" s="76">
        <v>26</v>
      </c>
      <c r="CO7" s="76">
        <v>28</v>
      </c>
      <c r="CP7" s="76">
        <v>26</v>
      </c>
      <c r="CQ7" s="76">
        <v>24</v>
      </c>
      <c r="CR7" s="76">
        <v>47.35</v>
      </c>
      <c r="CS7" s="76">
        <v>46.36</v>
      </c>
      <c r="CT7" s="76">
        <v>46.45</v>
      </c>
      <c r="CU7" s="76">
        <v>45.36</v>
      </c>
      <c r="CV7" s="76">
        <v>45.93</v>
      </c>
      <c r="CW7" s="76">
        <v>46.29</v>
      </c>
      <c r="CX7" s="76">
        <v>90.8</v>
      </c>
      <c r="CY7" s="76">
        <v>95.29</v>
      </c>
      <c r="CZ7" s="76">
        <v>97.44</v>
      </c>
      <c r="DA7" s="76">
        <v>98.65</v>
      </c>
      <c r="DB7" s="76">
        <v>98.61</v>
      </c>
      <c r="DC7" s="76">
        <v>81.209999999999994</v>
      </c>
      <c r="DD7" s="76">
        <v>83.08</v>
      </c>
      <c r="DE7" s="76">
        <v>82.61</v>
      </c>
      <c r="DF7" s="76">
        <v>82.21</v>
      </c>
      <c r="DG7" s="76">
        <v>82.98</v>
      </c>
      <c r="DH7" s="76">
        <v>82.56</v>
      </c>
      <c r="DI7" s="76">
        <v>30.69</v>
      </c>
      <c r="DJ7" s="76">
        <v>33.630000000000003</v>
      </c>
      <c r="DK7" s="76">
        <v>35.409999999999997</v>
      </c>
      <c r="DL7" s="76">
        <v>38.340000000000003</v>
      </c>
      <c r="DM7" s="76">
        <v>41.28</v>
      </c>
      <c r="DN7" s="76">
        <v>39.64</v>
      </c>
      <c r="DO7" s="76">
        <v>33.75</v>
      </c>
      <c r="DP7" s="76">
        <v>36.21</v>
      </c>
      <c r="DQ7" s="76">
        <v>39.69</v>
      </c>
      <c r="DR7" s="76">
        <v>39.700000000000003</v>
      </c>
      <c r="DS7" s="76">
        <v>39.619999999999997</v>
      </c>
      <c r="DT7" s="76" t="s">
        <v>101</v>
      </c>
      <c r="DU7" s="76" t="s">
        <v>101</v>
      </c>
      <c r="DV7" s="76" t="s">
        <v>101</v>
      </c>
      <c r="DW7" s="76" t="s">
        <v>101</v>
      </c>
      <c r="DX7" s="76" t="s">
        <v>101</v>
      </c>
      <c r="DY7" s="76" t="s">
        <v>101</v>
      </c>
      <c r="DZ7" s="76" t="s">
        <v>101</v>
      </c>
      <c r="EA7" s="76" t="s">
        <v>101</v>
      </c>
      <c r="EB7" s="76" t="s">
        <v>101</v>
      </c>
      <c r="EC7" s="76" t="s">
        <v>101</v>
      </c>
      <c r="ED7" s="76" t="s">
        <v>101</v>
      </c>
      <c r="EE7" s="76" t="s">
        <v>101</v>
      </c>
      <c r="EF7" s="76" t="s">
        <v>101</v>
      </c>
      <c r="EG7" s="76" t="s">
        <v>101</v>
      </c>
      <c r="EH7" s="76" t="s">
        <v>101</v>
      </c>
      <c r="EI7" s="76" t="s">
        <v>101</v>
      </c>
      <c r="EJ7" s="76" t="s">
        <v>101</v>
      </c>
      <c r="EK7" s="76" t="s">
        <v>101</v>
      </c>
      <c r="EL7" s="76" t="s">
        <v>101</v>
      </c>
      <c r="EM7" s="76" t="s">
        <v>101</v>
      </c>
      <c r="EN7" s="76" t="s">
        <v>101</v>
      </c>
      <c r="EO7" s="76" t="s">
        <v>101</v>
      </c>
    </row>
    <row r="8" spans="1:148"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</row>
    <row r="9" spans="1:148">
      <c r="A9" s="63"/>
      <c r="B9" s="63" t="s">
        <v>102</v>
      </c>
      <c r="C9" s="63" t="s">
        <v>103</v>
      </c>
      <c r="D9" s="63" t="s">
        <v>104</v>
      </c>
      <c r="E9" s="63" t="s">
        <v>105</v>
      </c>
      <c r="F9" s="63" t="s">
        <v>106</v>
      </c>
      <c r="R9" s="77"/>
      <c r="Y9" s="77"/>
      <c r="Z9" s="77"/>
      <c r="AA9" s="77"/>
      <c r="AB9" s="77"/>
      <c r="AC9" s="77"/>
      <c r="AD9" s="77"/>
      <c r="AE9" s="77"/>
      <c r="AF9" s="77"/>
      <c r="AG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D9" s="77"/>
      <c r="EE9" s="77"/>
      <c r="EF9" s="77"/>
      <c r="EG9" s="77"/>
      <c r="EH9" s="77"/>
      <c r="EI9" s="77"/>
      <c r="EJ9" s="77"/>
      <c r="EK9" s="77"/>
      <c r="EL9" s="77"/>
      <c r="EM9" s="77"/>
    </row>
    <row r="10" spans="1:148">
      <c r="A10" s="63" t="s">
        <v>0</v>
      </c>
      <c r="B10" s="69">
        <f>DATEVALUE($B7-B11&amp;"/1/"&amp;B12)</f>
        <v>36892</v>
      </c>
      <c r="C10" s="69">
        <f>DATEVALUE($B7-C11&amp;"/1/"&amp;C12)</f>
        <v>37257</v>
      </c>
      <c r="D10" s="69">
        <f>DATEVALUE($B7-D11&amp;"/1/"&amp;D12)</f>
        <v>37623</v>
      </c>
      <c r="E10" s="69">
        <f>DATEVALUE($B7-E11&amp;"/1/"&amp;E12)</f>
        <v>37989</v>
      </c>
      <c r="F10" s="69">
        <f>DATEVALUE($B7-F11&amp;"/1/"&amp;F12)</f>
        <v>38356</v>
      </c>
    </row>
    <row r="11" spans="1:148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>
      <c r="B13" t="s">
        <v>109</v>
      </c>
      <c r="C13" t="s">
        <v>109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守田 知仁</cp:lastModifiedBy>
  <cp:lastPrinted>2025-01-30T05:13:09Z</cp:lastPrinted>
  <dcterms:created xsi:type="dcterms:W3CDTF">2025-01-24T07:26:04Z</dcterms:created>
  <dcterms:modified xsi:type="dcterms:W3CDTF">2025-01-30T10:29:37Z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2025-01-30T10:29:37Z</vt:filetime>
  </property>
</Properties>
</file>