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flsv\1113000_市町支援課\14_財政G\R6財政共有\009 地方公営企業\10 経営比較分析\07 HP公表用\03 下水道\75 農集\"/>
    </mc:Choice>
  </mc:AlternateContent>
  <xr:revisionPtr revIDLastSave="0" documentId="13_ncr:1_{9D6C4BC2-7969-4D0F-B960-D46AA00D2FE8}" xr6:coauthVersionLast="47" xr6:coauthVersionMax="47" xr10:uidLastSave="{00000000-0000-0000-0000-000000000000}"/>
  <workbookProtection workbookAlgorithmName="SHA-512" workbookHashValue="+mtF24ko/etwrU6eSyUgwsPhjGOzMyL0Niat8Voa51jZN3StDa7cW3458+M/4jZi4aRO3wdr1seWj9zqnNpzdw==" workbookSaltValue="T+APHbP14fyIWitN6rIW4Q==" workbookSpinCount="100000" lockStructure="1"/>
  <bookViews>
    <workbookView xWindow="-110" yWindow="-110" windowWidth="19420" windowHeight="104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V6" i="5"/>
  <c r="AL10" i="4" s="1"/>
  <c r="U6" i="5"/>
  <c r="BB8" i="4" s="1"/>
  <c r="T6" i="5"/>
  <c r="AT8" i="4" s="1"/>
  <c r="S6" i="5"/>
  <c r="AL8" i="4" s="1"/>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G85" i="4"/>
  <c r="AT10" i="4"/>
  <c r="I10" i="4"/>
  <c r="P8" i="4"/>
  <c r="I8"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<sst xmlns="http://schemas.openxmlformats.org/spreadsheetml/2006/main" count="231" uniqueCount="116">
  <si>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</si>
  <si>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</si>
  <si>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</si>
  <si>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</si>
  <si>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</si>
  <si>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</si>
  <si>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</si>
  <si>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</si>
  <si>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</si>
  <si>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</si>
  <si>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</si>
  <si>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</si>
  <si>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</si>
  <si>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</si>
  <si>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</si>
  <si>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</si>
  <si>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</si>
  <si>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</si>
  <si>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</si>
  <si>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</si>
  <si>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</si>
  <si>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</si>
  <si>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</si>
  <si>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</si>
  <si>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</si>
  <si>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</si>
  <si>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</si>
  <si>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</si>
  <si>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</si>
  <si>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</si>
  <si>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</si>
  <si>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</si>
  <si>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</si>
  <si>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</si>
  <si>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</si>
  <si>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</si>
  <si>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</si>
  <si>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</si>
  <si>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</si>
  <si>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</si>
  <si>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</si>
  <si>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</si>
  <si>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</si>
  <si>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</si>
  <si>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</si>
  <si>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</si>
  <si>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</si>
  <si>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</si>
  <si>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</si>
  <si>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</si>
  <si>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</si>
  <si>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</si>
  <si>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</si>
  <si>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</si>
  <si>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</si>
  <si>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</si>
  <si>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</si>
  <si>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</si>
  <si>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</si>
  <si>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</si>
  <si>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</si>
  <si>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</si>
  <si>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</si>
  <si>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</si>
  <si>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</si>
  <si>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</si>
  <si>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</si>
  <si>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</si>
  <si>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</si>
  <si>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</si>
  <si>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</si>
  <si>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</si>
  <si>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</si>
  <si>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</si>
  <si>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</si>
  <si>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</si>
  <si>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</si>
  <si>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</si>
  <si>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</si>
  <si>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</si>
  <si>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</si>
  <si>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</si>
  <si>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</si>
  <si>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</si>
  <si>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</si>
  <si>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</si>
  <si>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</si>
  <si>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</si>
  <si>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</si>
  <si>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</si>
  <si>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</si>
  <si>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</si>
  <si>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</si>
  <si>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</si>
  <si>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</si>
  <si>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</si>
  <si>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志賀町</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</si>
  <si>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</si>
  <si>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</si>
  <si>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</si>
  <si>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</si>
  <si>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</si>
  <si>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</si>
  <si>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</si>
  <si>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</si>
  <si>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</si>
  <si>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</si>
  <si>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</si>
  <si>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</si>
  <si>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</si>
  <si>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</si>
  <si>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</si>
  <si>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</si>
  <si>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町内16ヵ所の処理場は、供用開始後20年以上を経過した施設が大半を占めている。特に場内に設置されている機械設備等は、耐用年数が超過しているものも多い。
　このことから今後、施設の統廃合を検討・整備しながら、維持管理費のコストを削減するとともに、施設設備の改築・更新費用を抑制していく。
　管渠施設の老朽化については、供用開始から年数が浅いため、指標に表れていないが、将来において計画に基づき、効率的に更新を行っていく。</t>
    <phoneticPr fontId="4"/>
  </si>
  <si>
    <t>　農業集落排水事業は、町内16ヵ所に整備されているが、事業の性格上、中山間部の集落が大部分を占めるため、高齢化・人口減少に伴う経営の悪化が危惧されている。
　このことからも、持続した経営を維持するため、将来的に公共下水道や隣接処理区との統廃合を図り、下水道事業全体の維持管理費の削減を実現し、経営の安定化に努める。
　震災復旧による経営影響は不透明な状況であり、できるだけ早期に復旧経費および国の財政措置等と、使用者の帰還動態や経営の悪影響度を整理したい。</t>
    <phoneticPr fontId="4"/>
  </si>
  <si>
    <t>【①】経常収支比率
　当該値はほぼ100%を示しているが、町からの繰入金に頼る面が大きい。今後も維持管理費等の抑制に努める。
【③】流動比率【④】企業債残高対事業規模比率
　経営戦略に基づき、将来における下水道使用料の見直しに取組み、またストックマネジメント計画により設備の改築・更新を効率的に行い、新規企業債を抑制しながら、単年度における収支バランスを図っていく。
【⑤】経費回収率
　類似団体平均値との比較では、高い数値で推移しているが、前年度比は下降傾向にある。今後も更なる汚水処理費の削減を図りながら経営改善に努めていく。
【⑥】汚水処理原価
　類似団体平均値と比較し、低い数値で推移しており、今後も経営安定化を図るため、維持管理費の抑制に努める。
【⑦】施設利用率
　類似団体平均値と比較し、低い数値となっているが、人口減少によるものと推測される。今後は、経営の効率化に向け、施設の統廃合を検討していく。
【⑧】水洗化率
　類似団体平均値より低い数値である。今後も未接続者に対し、早期接続を推進しながら水洗化率の向上に努める。</t>
    <rPh sb="11" eb="14">
      <t>トウガイチ</t>
    </rPh>
    <rPh sb="22" eb="23">
      <t>シメ</t>
    </rPh>
    <rPh sb="226" eb="228">
      <t>カコウ</t>
    </rPh>
    <rPh sb="426" eb="427">
      <t>ヒク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</si>
</sst>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BC7-4879-B2F9-7280F2232D3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0.02</c:v>
                </c:pt>
              </c:numCache>
            </c:numRef>
          </c:val>
          <c:smooth val="0"/>
          <c:extLst>
            <c:ext xmlns:c16="http://schemas.microsoft.com/office/drawing/2014/chart" uri="{C3380CC4-5D6E-409C-BE32-E72D297353CC}">
              <c16:uniqueId val="{00000001-6BC7-4879-B2F9-7280F2232D3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46.3</c:v>
                </c:pt>
                <c:pt idx="1">
                  <c:v>48.1</c:v>
                </c:pt>
                <c:pt idx="2">
                  <c:v>45.17</c:v>
                </c:pt>
                <c:pt idx="3">
                  <c:v>43.81</c:v>
                </c:pt>
                <c:pt idx="4">
                  <c:v>41.44</c:v>
                </c:pt>
              </c:numCache>
            </c:numRef>
          </c:val>
          <c:extLst>
            <c:ext xmlns:c16="http://schemas.microsoft.com/office/drawing/2014/chart" uri="{C3380CC4-5D6E-409C-BE32-E72D297353CC}">
              <c16:uniqueId val="{00000000-777A-422B-854E-E2B7CFBEB7D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52.63</c:v>
                </c:pt>
              </c:numCache>
            </c:numRef>
          </c:val>
          <c:smooth val="0"/>
          <c:extLst>
            <c:ext xmlns:c16="http://schemas.microsoft.com/office/drawing/2014/chart" uri="{C3380CC4-5D6E-409C-BE32-E72D297353CC}">
              <c16:uniqueId val="{00000001-777A-422B-854E-E2B7CFBEB7D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86.82</c:v>
                </c:pt>
                <c:pt idx="1">
                  <c:v>87.55</c:v>
                </c:pt>
                <c:pt idx="2">
                  <c:v>87.85</c:v>
                </c:pt>
                <c:pt idx="3">
                  <c:v>88.47</c:v>
                </c:pt>
                <c:pt idx="4">
                  <c:v>88.86</c:v>
                </c:pt>
              </c:numCache>
            </c:numRef>
          </c:val>
          <c:extLst>
            <c:ext xmlns:c16="http://schemas.microsoft.com/office/drawing/2014/chart" uri="{C3380CC4-5D6E-409C-BE32-E72D297353CC}">
              <c16:uniqueId val="{00000000-2F9D-41A2-ABA9-56A42612B15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90.32</c:v>
                </c:pt>
              </c:numCache>
            </c:numRef>
          </c:val>
          <c:smooth val="0"/>
          <c:extLst>
            <c:ext xmlns:c16="http://schemas.microsoft.com/office/drawing/2014/chart" uri="{C3380CC4-5D6E-409C-BE32-E72D297353CC}">
              <c16:uniqueId val="{00000001-2F9D-41A2-ABA9-56A42612B15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100.67</c:v>
                </c:pt>
                <c:pt idx="1">
                  <c:v>101.5</c:v>
                </c:pt>
                <c:pt idx="2">
                  <c:v>103.32</c:v>
                </c:pt>
                <c:pt idx="3">
                  <c:v>100.84</c:v>
                </c:pt>
                <c:pt idx="4">
                  <c:v>100.08</c:v>
                </c:pt>
              </c:numCache>
            </c:numRef>
          </c:val>
          <c:extLst>
            <c:ext xmlns:c16="http://schemas.microsoft.com/office/drawing/2014/chart" uri="{C3380CC4-5D6E-409C-BE32-E72D297353CC}">
              <c16:uniqueId val="{00000000-1265-4559-9420-29D6AADD960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103.6</c:v>
                </c:pt>
                <c:pt idx="1">
                  <c:v>106.37</c:v>
                </c:pt>
                <c:pt idx="2">
                  <c:v>106.07</c:v>
                </c:pt>
                <c:pt idx="3">
                  <c:v>105.5</c:v>
                </c:pt>
                <c:pt idx="4">
                  <c:v>103.07</c:v>
                </c:pt>
              </c:numCache>
            </c:numRef>
          </c:val>
          <c:smooth val="0"/>
          <c:extLst>
            <c:ext xmlns:c16="http://schemas.microsoft.com/office/drawing/2014/chart" uri="{C3380CC4-5D6E-409C-BE32-E72D297353CC}">
              <c16:uniqueId val="{00000001-1265-4559-9420-29D6AADD960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4.25</c:v>
                </c:pt>
                <c:pt idx="1">
                  <c:v>8.48</c:v>
                </c:pt>
                <c:pt idx="2">
                  <c:v>11.7</c:v>
                </c:pt>
                <c:pt idx="3">
                  <c:v>14.76</c:v>
                </c:pt>
                <c:pt idx="4">
                  <c:v>17.89</c:v>
                </c:pt>
              </c:numCache>
            </c:numRef>
          </c:val>
          <c:extLst>
            <c:ext xmlns:c16="http://schemas.microsoft.com/office/drawing/2014/chart" uri="{C3380CC4-5D6E-409C-BE32-E72D297353CC}">
              <c16:uniqueId val="{00000000-7C86-406D-BB11-6BAC2C4E4EF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23.06</c:v>
                </c:pt>
                <c:pt idx="1">
                  <c:v>20.34</c:v>
                </c:pt>
                <c:pt idx="2">
                  <c:v>21.85</c:v>
                </c:pt>
                <c:pt idx="3">
                  <c:v>25.19</c:v>
                </c:pt>
                <c:pt idx="4">
                  <c:v>30.5</c:v>
                </c:pt>
              </c:numCache>
            </c:numRef>
          </c:val>
          <c:smooth val="0"/>
          <c:extLst>
            <c:ext xmlns:c16="http://schemas.microsoft.com/office/drawing/2014/chart" uri="{C3380CC4-5D6E-409C-BE32-E72D297353CC}">
              <c16:uniqueId val="{00000001-7C86-406D-BB11-6BAC2C4E4EF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5E0-4CD2-8AFB-263F456CD1D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5E0-4CD2-8AFB-263F456CD1D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0.32</c:v>
                </c:pt>
                <c:pt idx="1">
                  <c:v>0</c:v>
                </c:pt>
                <c:pt idx="2">
                  <c:v>0</c:v>
                </c:pt>
                <c:pt idx="3">
                  <c:v>0</c:v>
                </c:pt>
                <c:pt idx="4">
                  <c:v>0</c:v>
                </c:pt>
              </c:numCache>
            </c:numRef>
          </c:val>
          <c:extLst>
            <c:ext xmlns:c16="http://schemas.microsoft.com/office/drawing/2014/chart" uri="{C3380CC4-5D6E-409C-BE32-E72D297353CC}">
              <c16:uniqueId val="{00000000-B361-4D84-B3F8-302A88F6117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193.99</c:v>
                </c:pt>
                <c:pt idx="1">
                  <c:v>139.02000000000001</c:v>
                </c:pt>
                <c:pt idx="2">
                  <c:v>132.04</c:v>
                </c:pt>
                <c:pt idx="3">
                  <c:v>145.43</c:v>
                </c:pt>
                <c:pt idx="4">
                  <c:v>120.64</c:v>
                </c:pt>
              </c:numCache>
            </c:numRef>
          </c:val>
          <c:smooth val="0"/>
          <c:extLst>
            <c:ext xmlns:c16="http://schemas.microsoft.com/office/drawing/2014/chart" uri="{C3380CC4-5D6E-409C-BE32-E72D297353CC}">
              <c16:uniqueId val="{00000001-B361-4D84-B3F8-302A88F6117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5.03</c:v>
                </c:pt>
                <c:pt idx="1">
                  <c:v>9.0299999999999994</c:v>
                </c:pt>
                <c:pt idx="2">
                  <c:v>26.28</c:v>
                </c:pt>
                <c:pt idx="3">
                  <c:v>17.82</c:v>
                </c:pt>
                <c:pt idx="4">
                  <c:v>17.190000000000001</c:v>
                </c:pt>
              </c:numCache>
            </c:numRef>
          </c:val>
          <c:extLst>
            <c:ext xmlns:c16="http://schemas.microsoft.com/office/drawing/2014/chart" uri="{C3380CC4-5D6E-409C-BE32-E72D297353CC}">
              <c16:uniqueId val="{00000000-ED96-4F22-B100-67E8B949180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26.99</c:v>
                </c:pt>
                <c:pt idx="1">
                  <c:v>29.13</c:v>
                </c:pt>
                <c:pt idx="2">
                  <c:v>35.69</c:v>
                </c:pt>
                <c:pt idx="3">
                  <c:v>38.4</c:v>
                </c:pt>
                <c:pt idx="4">
                  <c:v>39.82</c:v>
                </c:pt>
              </c:numCache>
            </c:numRef>
          </c:val>
          <c:smooth val="0"/>
          <c:extLst>
            <c:ext xmlns:c16="http://schemas.microsoft.com/office/drawing/2014/chart" uri="{C3380CC4-5D6E-409C-BE32-E72D297353CC}">
              <c16:uniqueId val="{00000001-ED96-4F22-B100-67E8B949180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
                  <c:v>0</c:v>
                </c:pt>
                <c:pt idx="1">
                  <c:v>5.4</c:v>
                </c:pt>
                <c:pt idx="2">
                  <c:v>0.04</c:v>
                </c:pt>
                <c:pt idx="3">
                  <c:v>700.81</c:v>
                </c:pt>
                <c:pt idx="4">
                  <c:v>180.9</c:v>
                </c:pt>
              </c:numCache>
            </c:numRef>
          </c:val>
          <c:extLst>
            <c:ext xmlns:c16="http://schemas.microsoft.com/office/drawing/2014/chart" uri="{C3380CC4-5D6E-409C-BE32-E72D297353CC}">
              <c16:uniqueId val="{00000000-EF22-4CF1-A9F1-8A9C6DE4042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743.31</c:v>
                </c:pt>
              </c:numCache>
            </c:numRef>
          </c:val>
          <c:smooth val="0"/>
          <c:extLst>
            <c:ext xmlns:c16="http://schemas.microsoft.com/office/drawing/2014/chart" uri="{C3380CC4-5D6E-409C-BE32-E72D297353CC}">
              <c16:uniqueId val="{00000001-EF22-4CF1-A9F1-8A9C6DE4042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97.04</c:v>
                </c:pt>
                <c:pt idx="1">
                  <c:v>92.78</c:v>
                </c:pt>
                <c:pt idx="2">
                  <c:v>93.87</c:v>
                </c:pt>
                <c:pt idx="3">
                  <c:v>91.75</c:v>
                </c:pt>
                <c:pt idx="4">
                  <c:v>86.04</c:v>
                </c:pt>
              </c:numCache>
            </c:numRef>
          </c:val>
          <c:extLst>
            <c:ext xmlns:c16="http://schemas.microsoft.com/office/drawing/2014/chart" uri="{C3380CC4-5D6E-409C-BE32-E72D297353CC}">
              <c16:uniqueId val="{00000000-C3A7-4C27-99AC-B3E155316D7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61.15</c:v>
                </c:pt>
              </c:numCache>
            </c:numRef>
          </c:val>
          <c:smooth val="0"/>
          <c:extLst>
            <c:ext xmlns:c16="http://schemas.microsoft.com/office/drawing/2014/chart" uri="{C3380CC4-5D6E-409C-BE32-E72D297353CC}">
              <c16:uniqueId val="{00000001-C3A7-4C27-99AC-B3E155316D7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163.69999999999999</c:v>
                </c:pt>
                <c:pt idx="1">
                  <c:v>171.66</c:v>
                </c:pt>
                <c:pt idx="2">
                  <c:v>170.61</c:v>
                </c:pt>
                <c:pt idx="3">
                  <c:v>175.5</c:v>
                </c:pt>
                <c:pt idx="4">
                  <c:v>216.53</c:v>
                </c:pt>
              </c:numCache>
            </c:numRef>
          </c:val>
          <c:extLst>
            <c:ext xmlns:c16="http://schemas.microsoft.com/office/drawing/2014/chart" uri="{C3380CC4-5D6E-409C-BE32-E72D297353CC}">
              <c16:uniqueId val="{00000000-1793-4193-8165-FBF540E7FD5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250.43</c:v>
                </c:pt>
              </c:numCache>
            </c:numRef>
          </c:val>
          <c:smooth val="0"/>
          <c:extLst>
            <c:ext xmlns:c16="http://schemas.microsoft.com/office/drawing/2014/chart" uri="{C3380CC4-5D6E-409C-BE32-E72D297353CC}">
              <c16:uniqueId val="{00000001-1793-4193-8165-FBF540E7FD5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45" sqref="BL45:BZ46"/>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石川県　志賀町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F1</v>
      </c>
      <c r="X8" s="64"/>
      <c r="Y8" s="64"/>
      <c r="Z8" s="64"/>
      <c r="AA8" s="64"/>
      <c r="AB8" s="64"/>
      <c r="AC8" s="64"/>
      <c r="AD8" s="65" t="str">
        <f>データ!$M$6</f>
        <v>非設置</v>
      </c>
      <c r="AE8" s="65"/>
      <c r="AF8" s="65"/>
      <c r="AG8" s="65"/>
      <c r="AH8" s="65"/>
      <c r="AI8" s="65"/>
      <c r="AJ8" s="65"/>
      <c r="AK8" s="3"/>
      <c r="AL8" s="45">
        <f>データ!S6</f>
        <v>18263</v>
      </c>
      <c r="AM8" s="45"/>
      <c r="AN8" s="45"/>
      <c r="AO8" s="45"/>
      <c r="AP8" s="45"/>
      <c r="AQ8" s="45"/>
      <c r="AR8" s="45"/>
      <c r="AS8" s="45"/>
      <c r="AT8" s="44">
        <f>データ!T6</f>
        <v>246.76</v>
      </c>
      <c r="AU8" s="44"/>
      <c r="AV8" s="44"/>
      <c r="AW8" s="44"/>
      <c r="AX8" s="44"/>
      <c r="AY8" s="44"/>
      <c r="AZ8" s="44"/>
      <c r="BA8" s="44"/>
      <c r="BB8" s="44">
        <f>データ!U6</f>
        <v>74.010000000000005</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f>データ!O6</f>
        <v>55.69</v>
      </c>
      <c r="J10" s="44"/>
      <c r="K10" s="44"/>
      <c r="L10" s="44"/>
      <c r="M10" s="44"/>
      <c r="N10" s="44"/>
      <c r="O10" s="44"/>
      <c r="P10" s="44">
        <f>データ!P6</f>
        <v>27.76</v>
      </c>
      <c r="Q10" s="44"/>
      <c r="R10" s="44"/>
      <c r="S10" s="44"/>
      <c r="T10" s="44"/>
      <c r="U10" s="44"/>
      <c r="V10" s="44"/>
      <c r="W10" s="44">
        <f>データ!Q6</f>
        <v>75.73</v>
      </c>
      <c r="X10" s="44"/>
      <c r="Y10" s="44"/>
      <c r="Z10" s="44"/>
      <c r="AA10" s="44"/>
      <c r="AB10" s="44"/>
      <c r="AC10" s="44"/>
      <c r="AD10" s="45">
        <f>データ!R6</f>
        <v>3300</v>
      </c>
      <c r="AE10" s="45"/>
      <c r="AF10" s="45"/>
      <c r="AG10" s="45"/>
      <c r="AH10" s="45"/>
      <c r="AI10" s="45"/>
      <c r="AJ10" s="45"/>
      <c r="AK10" s="2"/>
      <c r="AL10" s="45">
        <f>データ!V6</f>
        <v>4992</v>
      </c>
      <c r="AM10" s="45"/>
      <c r="AN10" s="45"/>
      <c r="AO10" s="45"/>
      <c r="AP10" s="45"/>
      <c r="AQ10" s="45"/>
      <c r="AR10" s="45"/>
      <c r="AS10" s="45"/>
      <c r="AT10" s="44">
        <f>データ!W6</f>
        <v>5.46</v>
      </c>
      <c r="AU10" s="44"/>
      <c r="AV10" s="44"/>
      <c r="AW10" s="44"/>
      <c r="AX10" s="44"/>
      <c r="AY10" s="44"/>
      <c r="AZ10" s="44"/>
      <c r="BA10" s="44"/>
      <c r="BB10" s="44">
        <f>データ!X6</f>
        <v>914.29</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115</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YmHxv+huGKJKzQMbW7dhEi4mqfP6AtkRfoVR1mjMpFBSBTRugBDKa/b0TlwuhEJlvr9FcvE5zOhrUqCm/CwTJg==" saltValue="U/wSb4vXpVinVSv5x8tRS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173843</v>
      </c>
      <c r="D6" s="19">
        <f t="shared" si="3"/>
        <v>46</v>
      </c>
      <c r="E6" s="19">
        <f t="shared" si="3"/>
        <v>17</v>
      </c>
      <c r="F6" s="19">
        <f t="shared" si="3"/>
        <v>5</v>
      </c>
      <c r="G6" s="19">
        <f t="shared" si="3"/>
        <v>0</v>
      </c>
      <c r="H6" s="19" t="str">
        <f t="shared" si="3"/>
        <v>石川県　志賀町</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55.69</v>
      </c>
      <c r="P6" s="20">
        <f t="shared" si="3"/>
        <v>27.76</v>
      </c>
      <c r="Q6" s="20">
        <f t="shared" si="3"/>
        <v>75.73</v>
      </c>
      <c r="R6" s="20">
        <f t="shared" si="3"/>
        <v>3300</v>
      </c>
      <c r="S6" s="20">
        <f t="shared" si="3"/>
        <v>18263</v>
      </c>
      <c r="T6" s="20">
        <f t="shared" si="3"/>
        <v>246.76</v>
      </c>
      <c r="U6" s="20">
        <f t="shared" si="3"/>
        <v>74.010000000000005</v>
      </c>
      <c r="V6" s="20">
        <f t="shared" si="3"/>
        <v>4992</v>
      </c>
      <c r="W6" s="20">
        <f t="shared" si="3"/>
        <v>5.46</v>
      </c>
      <c r="X6" s="20">
        <f t="shared" si="3"/>
        <v>914.29</v>
      </c>
      <c r="Y6" s="21">
        <f>IF(Y7="",NA(),Y7)</f>
        <v>100.67</v>
      </c>
      <c r="Z6" s="21">
        <f t="shared" ref="Z6:AH6" si="4">IF(Z7="",NA(),Z7)</f>
        <v>101.5</v>
      </c>
      <c r="AA6" s="21">
        <f t="shared" si="4"/>
        <v>103.32</v>
      </c>
      <c r="AB6" s="21">
        <f t="shared" si="4"/>
        <v>100.84</v>
      </c>
      <c r="AC6" s="21">
        <f t="shared" si="4"/>
        <v>100.08</v>
      </c>
      <c r="AD6" s="21">
        <f t="shared" si="4"/>
        <v>103.6</v>
      </c>
      <c r="AE6" s="21">
        <f t="shared" si="4"/>
        <v>106.37</v>
      </c>
      <c r="AF6" s="21">
        <f t="shared" si="4"/>
        <v>106.07</v>
      </c>
      <c r="AG6" s="21">
        <f t="shared" si="4"/>
        <v>105.5</v>
      </c>
      <c r="AH6" s="21">
        <f t="shared" si="4"/>
        <v>103.07</v>
      </c>
      <c r="AI6" s="20" t="str">
        <f>IF(AI7="","",IF(AI7="-","【-】","【"&amp;SUBSTITUTE(TEXT(AI7,"#,##0.00"),"-","△")&amp;"】"))</f>
        <v>【104.44】</v>
      </c>
      <c r="AJ6" s="21">
        <f>IF(AJ7="",NA(),AJ7)</f>
        <v>0.32</v>
      </c>
      <c r="AK6" s="20">
        <f t="shared" ref="AK6:AS6" si="5">IF(AK7="",NA(),AK7)</f>
        <v>0</v>
      </c>
      <c r="AL6" s="20">
        <f t="shared" si="5"/>
        <v>0</v>
      </c>
      <c r="AM6" s="20">
        <f t="shared" si="5"/>
        <v>0</v>
      </c>
      <c r="AN6" s="20">
        <f t="shared" si="5"/>
        <v>0</v>
      </c>
      <c r="AO6" s="21">
        <f t="shared" si="5"/>
        <v>193.99</v>
      </c>
      <c r="AP6" s="21">
        <f t="shared" si="5"/>
        <v>139.02000000000001</v>
      </c>
      <c r="AQ6" s="21">
        <f t="shared" si="5"/>
        <v>132.04</v>
      </c>
      <c r="AR6" s="21">
        <f t="shared" si="5"/>
        <v>145.43</v>
      </c>
      <c r="AS6" s="21">
        <f t="shared" si="5"/>
        <v>120.64</v>
      </c>
      <c r="AT6" s="20" t="str">
        <f>IF(AT7="","",IF(AT7="-","【-】","【"&amp;SUBSTITUTE(TEXT(AT7,"#,##0.00"),"-","△")&amp;"】"))</f>
        <v>【124.06】</v>
      </c>
      <c r="AU6" s="21">
        <f>IF(AU7="",NA(),AU7)</f>
        <v>5.03</v>
      </c>
      <c r="AV6" s="21">
        <f t="shared" ref="AV6:BD6" si="6">IF(AV7="",NA(),AV7)</f>
        <v>9.0299999999999994</v>
      </c>
      <c r="AW6" s="21">
        <f t="shared" si="6"/>
        <v>26.28</v>
      </c>
      <c r="AX6" s="21">
        <f t="shared" si="6"/>
        <v>17.82</v>
      </c>
      <c r="AY6" s="21">
        <f t="shared" si="6"/>
        <v>17.190000000000001</v>
      </c>
      <c r="AZ6" s="21">
        <f t="shared" si="6"/>
        <v>26.99</v>
      </c>
      <c r="BA6" s="21">
        <f t="shared" si="6"/>
        <v>29.13</v>
      </c>
      <c r="BB6" s="21">
        <f t="shared" si="6"/>
        <v>35.69</v>
      </c>
      <c r="BC6" s="21">
        <f t="shared" si="6"/>
        <v>38.4</v>
      </c>
      <c r="BD6" s="21">
        <f t="shared" si="6"/>
        <v>39.82</v>
      </c>
      <c r="BE6" s="20" t="str">
        <f>IF(BE7="","",IF(BE7="-","【-】","【"&amp;SUBSTITUTE(TEXT(BE7,"#,##0.00"),"-","△")&amp;"】"))</f>
        <v>【42.02】</v>
      </c>
      <c r="BF6" s="20">
        <f>IF(BF7="",NA(),BF7)</f>
        <v>0</v>
      </c>
      <c r="BG6" s="21">
        <f t="shared" ref="BG6:BO6" si="7">IF(BG7="",NA(),BG7)</f>
        <v>5.4</v>
      </c>
      <c r="BH6" s="21">
        <f t="shared" si="7"/>
        <v>0.04</v>
      </c>
      <c r="BI6" s="21">
        <f t="shared" si="7"/>
        <v>700.81</v>
      </c>
      <c r="BJ6" s="21">
        <f t="shared" si="7"/>
        <v>180.9</v>
      </c>
      <c r="BK6" s="21">
        <f t="shared" si="7"/>
        <v>826.83</v>
      </c>
      <c r="BL6" s="21">
        <f t="shared" si="7"/>
        <v>867.83</v>
      </c>
      <c r="BM6" s="21">
        <f t="shared" si="7"/>
        <v>791.76</v>
      </c>
      <c r="BN6" s="21">
        <f t="shared" si="7"/>
        <v>900.82</v>
      </c>
      <c r="BO6" s="21">
        <f t="shared" si="7"/>
        <v>743.31</v>
      </c>
      <c r="BP6" s="20" t="str">
        <f>IF(BP7="","",IF(BP7="-","【-】","【"&amp;SUBSTITUTE(TEXT(BP7,"#,##0.00"),"-","△")&amp;"】"))</f>
        <v>【785.10】</v>
      </c>
      <c r="BQ6" s="21">
        <f>IF(BQ7="",NA(),BQ7)</f>
        <v>97.04</v>
      </c>
      <c r="BR6" s="21">
        <f t="shared" ref="BR6:BZ6" si="8">IF(BR7="",NA(),BR7)</f>
        <v>92.78</v>
      </c>
      <c r="BS6" s="21">
        <f t="shared" si="8"/>
        <v>93.87</v>
      </c>
      <c r="BT6" s="21">
        <f t="shared" si="8"/>
        <v>91.75</v>
      </c>
      <c r="BU6" s="21">
        <f t="shared" si="8"/>
        <v>86.04</v>
      </c>
      <c r="BV6" s="21">
        <f t="shared" si="8"/>
        <v>57.31</v>
      </c>
      <c r="BW6" s="21">
        <f t="shared" si="8"/>
        <v>57.08</v>
      </c>
      <c r="BX6" s="21">
        <f t="shared" si="8"/>
        <v>56.26</v>
      </c>
      <c r="BY6" s="21">
        <f t="shared" si="8"/>
        <v>52.94</v>
      </c>
      <c r="BZ6" s="21">
        <f t="shared" si="8"/>
        <v>61.15</v>
      </c>
      <c r="CA6" s="20" t="str">
        <f>IF(CA7="","",IF(CA7="-","【-】","【"&amp;SUBSTITUTE(TEXT(CA7,"#,##0.00"),"-","△")&amp;"】"))</f>
        <v>【56.93】</v>
      </c>
      <c r="CB6" s="21">
        <f>IF(CB7="",NA(),CB7)</f>
        <v>163.69999999999999</v>
      </c>
      <c r="CC6" s="21">
        <f t="shared" ref="CC6:CK6" si="9">IF(CC7="",NA(),CC7)</f>
        <v>171.66</v>
      </c>
      <c r="CD6" s="21">
        <f t="shared" si="9"/>
        <v>170.61</v>
      </c>
      <c r="CE6" s="21">
        <f t="shared" si="9"/>
        <v>175.5</v>
      </c>
      <c r="CF6" s="21">
        <f t="shared" si="9"/>
        <v>216.53</v>
      </c>
      <c r="CG6" s="21">
        <f t="shared" si="9"/>
        <v>273.52</v>
      </c>
      <c r="CH6" s="21">
        <f t="shared" si="9"/>
        <v>274.99</v>
      </c>
      <c r="CI6" s="21">
        <f t="shared" si="9"/>
        <v>282.08999999999997</v>
      </c>
      <c r="CJ6" s="21">
        <f t="shared" si="9"/>
        <v>303.27999999999997</v>
      </c>
      <c r="CK6" s="21">
        <f t="shared" si="9"/>
        <v>250.43</v>
      </c>
      <c r="CL6" s="20" t="str">
        <f>IF(CL7="","",IF(CL7="-","【-】","【"&amp;SUBSTITUTE(TEXT(CL7,"#,##0.00"),"-","△")&amp;"】"))</f>
        <v>【271.15】</v>
      </c>
      <c r="CM6" s="21">
        <f>IF(CM7="",NA(),CM7)</f>
        <v>46.3</v>
      </c>
      <c r="CN6" s="21">
        <f t="shared" ref="CN6:CV6" si="10">IF(CN7="",NA(),CN7)</f>
        <v>48.1</v>
      </c>
      <c r="CO6" s="21">
        <f t="shared" si="10"/>
        <v>45.17</v>
      </c>
      <c r="CP6" s="21">
        <f t="shared" si="10"/>
        <v>43.81</v>
      </c>
      <c r="CQ6" s="21">
        <f t="shared" si="10"/>
        <v>41.44</v>
      </c>
      <c r="CR6" s="21">
        <f t="shared" si="10"/>
        <v>50.14</v>
      </c>
      <c r="CS6" s="21">
        <f t="shared" si="10"/>
        <v>54.83</v>
      </c>
      <c r="CT6" s="21">
        <f t="shared" si="10"/>
        <v>66.53</v>
      </c>
      <c r="CU6" s="21">
        <f t="shared" si="10"/>
        <v>52.35</v>
      </c>
      <c r="CV6" s="21">
        <f t="shared" si="10"/>
        <v>52.63</v>
      </c>
      <c r="CW6" s="20" t="str">
        <f>IF(CW7="","",IF(CW7="-","【-】","【"&amp;SUBSTITUTE(TEXT(CW7,"#,##0.00"),"-","△")&amp;"】"))</f>
        <v>【49.87】</v>
      </c>
      <c r="CX6" s="21">
        <f>IF(CX7="",NA(),CX7)</f>
        <v>86.82</v>
      </c>
      <c r="CY6" s="21">
        <f t="shared" ref="CY6:DG6" si="11">IF(CY7="",NA(),CY7)</f>
        <v>87.55</v>
      </c>
      <c r="CZ6" s="21">
        <f t="shared" si="11"/>
        <v>87.85</v>
      </c>
      <c r="DA6" s="21">
        <f t="shared" si="11"/>
        <v>88.47</v>
      </c>
      <c r="DB6" s="21">
        <f t="shared" si="11"/>
        <v>88.86</v>
      </c>
      <c r="DC6" s="21">
        <f t="shared" si="11"/>
        <v>84.98</v>
      </c>
      <c r="DD6" s="21">
        <f t="shared" si="11"/>
        <v>84.7</v>
      </c>
      <c r="DE6" s="21">
        <f t="shared" si="11"/>
        <v>84.67</v>
      </c>
      <c r="DF6" s="21">
        <f t="shared" si="11"/>
        <v>84.39</v>
      </c>
      <c r="DG6" s="21">
        <f t="shared" si="11"/>
        <v>90.32</v>
      </c>
      <c r="DH6" s="20" t="str">
        <f>IF(DH7="","",IF(DH7="-","【-】","【"&amp;SUBSTITUTE(TEXT(DH7,"#,##0.00"),"-","△")&amp;"】"))</f>
        <v>【87.54】</v>
      </c>
      <c r="DI6" s="21">
        <f>IF(DI7="",NA(),DI7)</f>
        <v>4.25</v>
      </c>
      <c r="DJ6" s="21">
        <f t="shared" ref="DJ6:DR6" si="12">IF(DJ7="",NA(),DJ7)</f>
        <v>8.48</v>
      </c>
      <c r="DK6" s="21">
        <f t="shared" si="12"/>
        <v>11.7</v>
      </c>
      <c r="DL6" s="21">
        <f t="shared" si="12"/>
        <v>14.76</v>
      </c>
      <c r="DM6" s="21">
        <f t="shared" si="12"/>
        <v>17.89</v>
      </c>
      <c r="DN6" s="21">
        <f t="shared" si="12"/>
        <v>23.06</v>
      </c>
      <c r="DO6" s="21">
        <f t="shared" si="12"/>
        <v>20.34</v>
      </c>
      <c r="DP6" s="21">
        <f t="shared" si="12"/>
        <v>21.85</v>
      </c>
      <c r="DQ6" s="21">
        <f t="shared" si="12"/>
        <v>25.19</v>
      </c>
      <c r="DR6" s="21">
        <f t="shared" si="12"/>
        <v>30.5</v>
      </c>
      <c r="DS6" s="20" t="str">
        <f>IF(DS7="","",IF(DS7="-","【-】","【"&amp;SUBSTITUTE(TEXT(DS7,"#,##0.00"),"-","△")&amp;"】"))</f>
        <v>【28.42】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【0.08】</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0.02</v>
      </c>
      <c r="EO6" s="20" t="str">
        <f>IF(EO7="","",IF(EO7="-","【-】","【"&amp;SUBSTITUTE(TEXT(EO7,"#,##0.00"),"-","△")&amp;"】"))</f>
        <v>【0.02】</v>
      </c>
    </row>
    <row r="7" spans="1:148" s="22" customFormat="1" x14ac:dyDescent="0.2">
      <c r="A7" s="14"/>
      <c r="B7" s="23">
        <v>2023</v>
      </c>
      <c r="C7" s="23">
        <v>173843</v>
      </c>
      <c r="D7" s="23">
        <v>46</v>
      </c>
      <c r="E7" s="23">
        <v>17</v>
      </c>
      <c r="F7" s="23">
        <v>5</v>
      </c>
      <c r="G7" s="23">
        <v>0</v>
      </c>
      <c r="H7" s="23" t="s">
        <v>96</v>
      </c>
      <c r="I7" s="23" t="s">
        <v>97</v>
      </c>
      <c r="J7" s="23" t="s">
        <v>98</v>
      </c>
      <c r="K7" s="23" t="s">
        <v>99</v>
      </c>
      <c r="L7" s="23" t="s">
        <v>100</v>
      </c>
      <c r="M7" s="23" t="s">
        <v>101</v>
      </c>
      <c r="N7" s="24" t="s">
        <v>102</v>
      </c>
      <c r="O7" s="24">
        <v>55.69</v>
      </c>
      <c r="P7" s="24">
        <v>27.76</v>
      </c>
      <c r="Q7" s="24">
        <v>75.73</v>
      </c>
      <c r="R7" s="24">
        <v>3300</v>
      </c>
      <c r="S7" s="24">
        <v>18263</v>
      </c>
      <c r="T7" s="24">
        <v>246.76</v>
      </c>
      <c r="U7" s="24">
        <v>74.010000000000005</v>
      </c>
      <c r="V7" s="24">
        <v>4992</v>
      </c>
      <c r="W7" s="24">
        <v>5.46</v>
      </c>
      <c r="X7" s="24">
        <v>914.29</v>
      </c>
      <c r="Y7" s="24">
        <v>100.67</v>
      </c>
      <c r="Z7" s="24">
        <v>101.5</v>
      </c>
      <c r="AA7" s="24">
        <v>103.32</v>
      </c>
      <c r="AB7" s="24">
        <v>100.84</v>
      </c>
      <c r="AC7" s="24">
        <v>100.08</v>
      </c>
      <c r="AD7" s="24">
        <v>103.6</v>
      </c>
      <c r="AE7" s="24">
        <v>106.37</v>
      </c>
      <c r="AF7" s="24">
        <v>106.07</v>
      </c>
      <c r="AG7" s="24">
        <v>105.5</v>
      </c>
      <c r="AH7" s="24">
        <v>103.07</v>
      </c>
      <c r="AI7" s="24">
        <v>104.44</v>
      </c>
      <c r="AJ7" s="24">
        <v>0.32</v>
      </c>
      <c r="AK7" s="24">
        <v>0</v>
      </c>
      <c r="AL7" s="24">
        <v>0</v>
      </c>
      <c r="AM7" s="24">
        <v>0</v>
      </c>
      <c r="AN7" s="24">
        <v>0</v>
      </c>
      <c r="AO7" s="24">
        <v>193.99</v>
      </c>
      <c r="AP7" s="24">
        <v>139.02000000000001</v>
      </c>
      <c r="AQ7" s="24">
        <v>132.04</v>
      </c>
      <c r="AR7" s="24">
        <v>145.43</v>
      </c>
      <c r="AS7" s="24">
        <v>120.64</v>
      </c>
      <c r="AT7" s="24">
        <v>124.06</v>
      </c>
      <c r="AU7" s="24">
        <v>5.03</v>
      </c>
      <c r="AV7" s="24">
        <v>9.0299999999999994</v>
      </c>
      <c r="AW7" s="24">
        <v>26.28</v>
      </c>
      <c r="AX7" s="24">
        <v>17.82</v>
      </c>
      <c r="AY7" s="24">
        <v>17.190000000000001</v>
      </c>
      <c r="AZ7" s="24">
        <v>26.99</v>
      </c>
      <c r="BA7" s="24">
        <v>29.13</v>
      </c>
      <c r="BB7" s="24">
        <v>35.69</v>
      </c>
      <c r="BC7" s="24">
        <v>38.4</v>
      </c>
      <c r="BD7" s="24">
        <v>39.82</v>
      </c>
      <c r="BE7" s="24">
        <v>42.02</v>
      </c>
      <c r="BF7" s="24">
        <v>0</v>
      </c>
      <c r="BG7" s="24">
        <v>5.4</v>
      </c>
      <c r="BH7" s="24">
        <v>0.04</v>
      </c>
      <c r="BI7" s="24">
        <v>700.81</v>
      </c>
      <c r="BJ7" s="24">
        <v>180.9</v>
      </c>
      <c r="BK7" s="24">
        <v>826.83</v>
      </c>
      <c r="BL7" s="24">
        <v>867.83</v>
      </c>
      <c r="BM7" s="24">
        <v>791.76</v>
      </c>
      <c r="BN7" s="24">
        <v>900.82</v>
      </c>
      <c r="BO7" s="24">
        <v>743.31</v>
      </c>
      <c r="BP7" s="24">
        <v>785.1</v>
      </c>
      <c r="BQ7" s="24">
        <v>97.04</v>
      </c>
      <c r="BR7" s="24">
        <v>92.78</v>
      </c>
      <c r="BS7" s="24">
        <v>93.87</v>
      </c>
      <c r="BT7" s="24">
        <v>91.75</v>
      </c>
      <c r="BU7" s="24">
        <v>86.04</v>
      </c>
      <c r="BV7" s="24">
        <v>57.31</v>
      </c>
      <c r="BW7" s="24">
        <v>57.08</v>
      </c>
      <c r="BX7" s="24">
        <v>56.26</v>
      </c>
      <c r="BY7" s="24">
        <v>52.94</v>
      </c>
      <c r="BZ7" s="24">
        <v>61.15</v>
      </c>
      <c r="CA7" s="24">
        <v>56.93</v>
      </c>
      <c r="CB7" s="24">
        <v>163.69999999999999</v>
      </c>
      <c r="CC7" s="24">
        <v>171.66</v>
      </c>
      <c r="CD7" s="24">
        <v>170.61</v>
      </c>
      <c r="CE7" s="24">
        <v>175.5</v>
      </c>
      <c r="CF7" s="24">
        <v>216.53</v>
      </c>
      <c r="CG7" s="24">
        <v>273.52</v>
      </c>
      <c r="CH7" s="24">
        <v>274.99</v>
      </c>
      <c r="CI7" s="24">
        <v>282.08999999999997</v>
      </c>
      <c r="CJ7" s="24">
        <v>303.27999999999997</v>
      </c>
      <c r="CK7" s="24">
        <v>250.43</v>
      </c>
      <c r="CL7" s="24">
        <v>271.14999999999998</v>
      </c>
      <c r="CM7" s="24">
        <v>46.3</v>
      </c>
      <c r="CN7" s="24">
        <v>48.1</v>
      </c>
      <c r="CO7" s="24">
        <v>45.17</v>
      </c>
      <c r="CP7" s="24">
        <v>43.81</v>
      </c>
      <c r="CQ7" s="24">
        <v>41.44</v>
      </c>
      <c r="CR7" s="24">
        <v>50.14</v>
      </c>
      <c r="CS7" s="24">
        <v>54.83</v>
      </c>
      <c r="CT7" s="24">
        <v>66.53</v>
      </c>
      <c r="CU7" s="24">
        <v>52.35</v>
      </c>
      <c r="CV7" s="24">
        <v>52.63</v>
      </c>
      <c r="CW7" s="24">
        <v>49.87</v>
      </c>
      <c r="CX7" s="24">
        <v>86.82</v>
      </c>
      <c r="CY7" s="24">
        <v>87.55</v>
      </c>
      <c r="CZ7" s="24">
        <v>87.85</v>
      </c>
      <c r="DA7" s="24">
        <v>88.47</v>
      </c>
      <c r="DB7" s="24">
        <v>88.86</v>
      </c>
      <c r="DC7" s="24">
        <v>84.98</v>
      </c>
      <c r="DD7" s="24">
        <v>84.7</v>
      </c>
      <c r="DE7" s="24">
        <v>84.67</v>
      </c>
      <c r="DF7" s="24">
        <v>84.39</v>
      </c>
      <c r="DG7" s="24">
        <v>90.32</v>
      </c>
      <c r="DH7" s="24">
        <v>87.54</v>
      </c>
      <c r="DI7" s="24">
        <v>4.25</v>
      </c>
      <c r="DJ7" s="24">
        <v>8.48</v>
      </c>
      <c r="DK7" s="24">
        <v>11.7</v>
      </c>
      <c r="DL7" s="24">
        <v>14.76</v>
      </c>
      <c r="DM7" s="24">
        <v>17.89</v>
      </c>
      <c r="DN7" s="24">
        <v>23.06</v>
      </c>
      <c r="DO7" s="24">
        <v>20.34</v>
      </c>
      <c r="DP7" s="24">
        <v>21.85</v>
      </c>
      <c r="DQ7" s="24">
        <v>25.19</v>
      </c>
      <c r="DR7" s="24">
        <v>30.5</v>
      </c>
      <c r="DS7" s="24">
        <v>28.42</v>
      </c>
      <c r="DT7" s="24">
        <v>0</v>
      </c>
      <c r="DU7" s="24">
        <v>0</v>
      </c>
      <c r="DV7" s="24">
        <v>0</v>
      </c>
      <c r="DW7" s="24">
        <v>0</v>
      </c>
      <c r="DX7" s="24">
        <v>0</v>
      </c>
      <c r="DY7" s="24">
        <v>0</v>
      </c>
      <c r="DZ7" s="24">
        <v>0</v>
      </c>
      <c r="EA7" s="24">
        <v>0</v>
      </c>
      <c r="EB7" s="24">
        <v>0</v>
      </c>
      <c r="EC7" s="24">
        <v>0</v>
      </c>
      <c r="ED7" s="24">
        <v>0.08</v>
      </c>
      <c r="EE7" s="24">
        <v>0</v>
      </c>
      <c r="EF7" s="24">
        <v>0</v>
      </c>
      <c r="EG7" s="24">
        <v>0</v>
      </c>
      <c r="EH7" s="24">
        <v>0</v>
      </c>
      <c r="EI7" s="24">
        <v>0</v>
      </c>
      <c r="EJ7" s="24">
        <v>0.02</v>
      </c>
      <c r="EK7" s="24">
        <v>0.25</v>
      </c>
      <c r="EL7" s="24">
        <v>0.05</v>
      </c>
      <c r="EM7" s="24">
        <v>0.03</v>
      </c>
      <c r="EN7" s="24">
        <v>0.02</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北口　舜介</cp:lastModifiedBy>
  <dcterms:created xsi:type="dcterms:W3CDTF">2025-01-24T07:17:30Z</dcterms:created>
  <dcterms:modified xsi:type="dcterms:W3CDTF">2025-02-18T07:18:40Z</dcterms:modified>
  <cp:category/>
</cp:coreProperties>
</file>