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3 下水道\71 公共\"/>
    </mc:Choice>
  </mc:AlternateContent>
  <xr:revisionPtr revIDLastSave="0" documentId="13_ncr:1_{0E554A93-BBC3-4A0F-A224-6A2D218D3D1E}" xr6:coauthVersionLast="47" xr6:coauthVersionMax="47" xr10:uidLastSave="{00000000-0000-0000-0000-000000000000}"/>
  <workbookProtection workbookAlgorithmName="SHA-512" workbookHashValue="g4q0uowVQFEiSXazmZrn1UuVFXEl+OLa45mVQnTPqiDpl5rjRwedLruX9ZAg2oySkwRIm0vzggeLUN7zLL33SA==" workbookSaltValue="wURLzuypD2Z3ZFVXkbRL6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F85" i="4"/>
  <c r="E85" i="4"/>
  <c r="AT10" i="4"/>
  <c r="AL10" i="4"/>
  <c r="I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<sst xmlns="http://schemas.openxmlformats.org/spreadsheetml/2006/main" count="231" uniqueCount="116">
  <si>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</si>
  <si>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</si>
  <si>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</si>
  <si>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</si>
  <si>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</si>
  <si>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</si>
  <si>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</si>
  <si>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</si>
  <si>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</si>
  <si>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</si>
  <si>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</si>
  <si>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</si>
  <si>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</si>
  <si>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</si>
  <si>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</si>
  <si>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</si>
  <si>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</si>
  <si>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</si>
  <si>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</si>
  <si>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</si>
  <si>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</si>
  <si>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</si>
  <si>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</si>
  <si>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</si>
  <si>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</si>
  <si>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</si>
  <si>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</si>
  <si>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</si>
  <si>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</si>
  <si>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</si>
  <si>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</si>
  <si>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</si>
  <si>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</si>
  <si>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</si>
  <si>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</si>
  <si>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</si>
  <si>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</si>
  <si>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</si>
  <si>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</si>
  <si>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</si>
  <si>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</si>
  <si>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</si>
  <si>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</si>
  <si>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</si>
  <si>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</si>
  <si>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</si>
  <si>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</si>
  <si>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</si>
  <si>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</si>
  <si>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</si>
  <si>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</si>
  <si>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</si>
  <si>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</si>
  <si>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</si>
  <si>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</si>
  <si>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</si>
  <si>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</si>
  <si>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</si>
  <si>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</si>
  <si>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</si>
  <si>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</si>
  <si>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</si>
  <si>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</si>
  <si>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</si>
  <si>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</si>
  <si>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</si>
  <si>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</si>
  <si>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</si>
  <si>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</si>
  <si>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</si>
  <si>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</si>
  <si>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</si>
  <si>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</si>
  <si>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</si>
  <si>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</si>
  <si>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</si>
  <si>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</si>
  <si>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</si>
  <si>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</si>
  <si>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</si>
  <si>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</si>
  <si>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</si>
  <si>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</si>
  <si>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</si>
  <si>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</si>
  <si>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</si>
  <si>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</si>
  <si>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</si>
  <si>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</si>
  <si>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</si>
  <si>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</si>
  <si>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</si>
  <si>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</si>
  <si>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</si>
  <si>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</si>
  <si>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</si>
  <si>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</si>
  <si>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</si>
  <si>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</si>
  <si>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</si>
  <si>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</si>
  <si>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</si>
  <si>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</si>
  <si>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</si>
  <si>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</si>
  <si>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</si>
  <si>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</si>
  <si>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</si>
  <si>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</si>
  <si>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</si>
  <si>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</si>
  <si>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</si>
  <si>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</si>
  <si>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公共下水道事業については、経過年数が20年超過している施設もあり、処理施設、機械設備等の改築・更新が必要となるため、ストックマネジメント計画により、ライフサイクルコストの低減を図りながら、投資の合理化に取り組む。
　管渠施設の老朽化については、供用開始から年数が浅いため、指標に表れていないが、将来において計画に基づき、効率的に更新を行っていく。</t>
    <phoneticPr fontId="4"/>
  </si>
  <si>
    <t>【①】経常収支比率
　当該値は100%を超えているが、一般会計からの繰入金に頼る面が大きい。今後も下水道接続率の向上、維持管理費等の抑制に努める。
【③】流動比率【④】企業債残高対事業規模比率
　経営戦略に基づき、将来における下水道使用料の見直しに取組み、またストックマネジメント計画により設備の改築・更新を効率的に行い、新規企業債を抑制しながら、単年度における収支バランスを図っていく。
【⑤】経費回収率
　類似団体平均値との比較では、高い数値で推移しており、今後も更なる汚水処理費の削減を図りながら経営改善に努めていく。
【⑥】汚水処理原価
　類似団体平均値と比較し低い数値で推移しており、今後も下水道への接続を推進しながら、有収水量の増加を図るとともに、維持管理費の抑制に努める。
【⑦】施設利用率
　前年度と比較し利用率は微減しているが、今後も接続率の向上に努め、また施設の統廃合も視野に入れながら効率的・効果的な利用に取り組む。
【⑧】水洗化率
　当該値は類似団体平均値を下回っているが、増加傾向にある。未接続者に対し、早期接続を推進しながら水洗化率の向上に努める。</t>
    <rPh sb="11" eb="13">
      <t>トウガイ</t>
    </rPh>
    <rPh sb="13" eb="14">
      <t>チ</t>
    </rPh>
    <rPh sb="429" eb="431">
      <t>トウガイ</t>
    </rPh>
    <rPh sb="431" eb="432">
      <t>チ</t>
    </rPh>
    <phoneticPr fontId="4"/>
  </si>
  <si>
    <t>　公共下水道事業は、平成29年度をもって管路整備が完了し、概成された。
　今後は経過年数を超過している処理施設、機械設備等を順次、ストックマネジメント計画に基づきながら効果的に改築・更新を行っていく必要がある。
　このことからも、持続した経営の安定を図るため、下水道への接続を推進し、収入の確保に努める。
　また、農集排施設等との接続、統合により、下水道事業全体の維持管理費の縮減等から経費の抑制を図り、事業費の平準化に努める。
　震災復旧による経営影響は不透明な状況であり、できるだけ早期に復旧経費および国の財政措置等と、使用者の帰還動態や経営の悪影響度を整理したい。</t>
    <rPh sb="216" eb="218">
      <t>シンサイ</t>
    </rPh>
    <rPh sb="218" eb="220">
      <t>フッキュウ</t>
    </rPh>
    <rPh sb="223" eb="225">
      <t>ケイエイ</t>
    </rPh>
    <rPh sb="225" eb="227">
      <t>エイキョウ</t>
    </rPh>
    <rPh sb="228" eb="231">
      <t>フトウメイ</t>
    </rPh>
    <rPh sb="232" eb="234">
      <t>ジョウキョウ</t>
    </rPh>
    <rPh sb="243" eb="245">
      <t>ソウキ</t>
    </rPh>
    <rPh sb="246" eb="248">
      <t>フッキュウ</t>
    </rPh>
    <rPh sb="248" eb="250">
      <t>ケイヒ</t>
    </rPh>
    <rPh sb="253" eb="254">
      <t>クニ</t>
    </rPh>
    <rPh sb="255" eb="257">
      <t>ザイセイ</t>
    </rPh>
    <rPh sb="257" eb="259">
      <t>ソチ</t>
    </rPh>
    <rPh sb="259" eb="260">
      <t>ナド</t>
    </rPh>
    <rPh sb="262" eb="264">
      <t>シヨウ</t>
    </rPh>
    <rPh sb="264" eb="265">
      <t>シャ</t>
    </rPh>
    <rPh sb="266" eb="268">
      <t>キカン</t>
    </rPh>
    <rPh sb="268" eb="270">
      <t>ドウタイ</t>
    </rPh>
    <rPh sb="271" eb="273">
      <t>ケイエイ</t>
    </rPh>
    <rPh sb="274" eb="277">
      <t>アクエイキョウ</t>
    </rPh>
    <rPh sb="277" eb="278">
      <t>ド</t>
    </rPh>
    <rPh sb="279" eb="281">
      <t>セイリ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</si>
</sst>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0.26</c:v>
                </c:pt>
                <c:pt idx="2" formatCode="#,##0.00;&quot;△&quot;#,##0.00">
                  <c:v>0</c:v>
                </c:pt>
                <c:pt idx="3">
                  <c:v>0.02</c:v>
                </c:pt>
                <c:pt idx="4" formatCode="#,##0.00;&quot;△&quot;#,##0.00">
                  <c:v>0</c:v>
                </c:pt>
              </c:numCache>
            </c:numRef>
          </c:val>
          <c:extLst>
            <c:ext xmlns:c16="http://schemas.microsoft.com/office/drawing/2014/chart" uri="{C3380CC4-5D6E-409C-BE32-E72D297353CC}">
              <c16:uniqueId val="{00000000-E934-4C0F-9C7C-EC50B31848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E934-4C0F-9C7C-EC50B31848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55.48</c:v>
                </c:pt>
                <c:pt idx="1">
                  <c:v>47.22</c:v>
                </c:pt>
                <c:pt idx="2">
                  <c:v>46.76</c:v>
                </c:pt>
                <c:pt idx="3">
                  <c:v>46.73</c:v>
                </c:pt>
                <c:pt idx="4">
                  <c:v>46.05</c:v>
                </c:pt>
              </c:numCache>
            </c:numRef>
          </c:val>
          <c:extLst>
            <c:ext xmlns:c16="http://schemas.microsoft.com/office/drawing/2014/chart" uri="{C3380CC4-5D6E-409C-BE32-E72D297353CC}">
              <c16:uniqueId val="{00000000-F5FC-4C2A-9FB5-227E088289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F5FC-4C2A-9FB5-227E088289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66.09</c:v>
                </c:pt>
                <c:pt idx="1">
                  <c:v>68.400000000000006</c:v>
                </c:pt>
                <c:pt idx="2">
                  <c:v>69.42</c:v>
                </c:pt>
                <c:pt idx="3">
                  <c:v>70.760000000000005</c:v>
                </c:pt>
                <c:pt idx="4">
                  <c:v>71.260000000000005</c:v>
                </c:pt>
              </c:numCache>
            </c:numRef>
          </c:val>
          <c:extLst>
            <c:ext xmlns:c16="http://schemas.microsoft.com/office/drawing/2014/chart" uri="{C3380CC4-5D6E-409C-BE32-E72D297353CC}">
              <c16:uniqueId val="{00000000-7CE2-4403-9B07-8D689CCEFE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7CE2-4403-9B07-8D689CCEFE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104.07</c:v>
                </c:pt>
                <c:pt idx="1">
                  <c:v>101.6</c:v>
                </c:pt>
                <c:pt idx="2">
                  <c:v>107.67</c:v>
                </c:pt>
                <c:pt idx="3">
                  <c:v>107.5</c:v>
                </c:pt>
                <c:pt idx="4">
                  <c:v>100.92</c:v>
                </c:pt>
              </c:numCache>
            </c:numRef>
          </c:val>
          <c:extLst>
            <c:ext xmlns:c16="http://schemas.microsoft.com/office/drawing/2014/chart" uri="{C3380CC4-5D6E-409C-BE32-E72D297353CC}">
              <c16:uniqueId val="{00000000-B8AC-4B23-A2B7-56F30F5157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B8AC-4B23-A2B7-56F30F5157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3.67</c:v>
                </c:pt>
                <c:pt idx="1">
                  <c:v>6.9</c:v>
                </c:pt>
                <c:pt idx="2">
                  <c:v>9.92</c:v>
                </c:pt>
                <c:pt idx="3">
                  <c:v>12.98</c:v>
                </c:pt>
                <c:pt idx="4">
                  <c:v>15.94</c:v>
                </c:pt>
              </c:numCache>
            </c:numRef>
          </c:val>
          <c:extLst>
            <c:ext xmlns:c16="http://schemas.microsoft.com/office/drawing/2014/chart" uri="{C3380CC4-5D6E-409C-BE32-E72D297353CC}">
              <c16:uniqueId val="{00000000-6E32-480D-B0EC-0FDAA62F2A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6E32-480D-B0EC-0FDAA62F2A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17-45B5-A317-26CC6DEB85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E17-45B5-A317-26CC6DEB85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15-44B2-BEDD-BDAD2C9E23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4B15-44B2-BEDD-BDAD2C9E23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9.73</c:v>
                </c:pt>
                <c:pt idx="1">
                  <c:v>39.299999999999997</c:v>
                </c:pt>
                <c:pt idx="2">
                  <c:v>42.82</c:v>
                </c:pt>
                <c:pt idx="3">
                  <c:v>58.43</c:v>
                </c:pt>
                <c:pt idx="4">
                  <c:v>60.03</c:v>
                </c:pt>
              </c:numCache>
            </c:numRef>
          </c:val>
          <c:extLst>
            <c:ext xmlns:c16="http://schemas.microsoft.com/office/drawing/2014/chart" uri="{C3380CC4-5D6E-409C-BE32-E72D297353CC}">
              <c16:uniqueId val="{00000000-7808-4B99-A646-5C15D2D47D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7808-4B99-A646-5C15D2D47D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547.82000000000005</c:v>
                </c:pt>
                <c:pt idx="1">
                  <c:v>35.43</c:v>
                </c:pt>
                <c:pt idx="2">
                  <c:v>30</c:v>
                </c:pt>
                <c:pt idx="3">
                  <c:v>471.66</c:v>
                </c:pt>
                <c:pt idx="4">
                  <c:v>528.79999999999995</c:v>
                </c:pt>
              </c:numCache>
            </c:numRef>
          </c:val>
          <c:extLst>
            <c:ext xmlns:c16="http://schemas.microsoft.com/office/drawing/2014/chart" uri="{C3380CC4-5D6E-409C-BE32-E72D297353CC}">
              <c16:uniqueId val="{00000000-9AF6-4786-859F-8849BA7171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9AF6-4786-859F-8849BA7171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90.44</c:v>
                </c:pt>
                <c:pt idx="2">
                  <c:v>98.05</c:v>
                </c:pt>
                <c:pt idx="3">
                  <c:v>97.83</c:v>
                </c:pt>
                <c:pt idx="4">
                  <c:v>97.19</c:v>
                </c:pt>
              </c:numCache>
            </c:numRef>
          </c:val>
          <c:extLst>
            <c:ext xmlns:c16="http://schemas.microsoft.com/office/drawing/2014/chart" uri="{C3380CC4-5D6E-409C-BE32-E72D297353CC}">
              <c16:uniqueId val="{00000000-3B24-4AE2-A3B9-5CC5409D44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3B24-4AE2-A3B9-5CC5409D44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156.26</c:v>
                </c:pt>
                <c:pt idx="1">
                  <c:v>172.87</c:v>
                </c:pt>
                <c:pt idx="2">
                  <c:v>160.57</c:v>
                </c:pt>
                <c:pt idx="3">
                  <c:v>161.68</c:v>
                </c:pt>
                <c:pt idx="4">
                  <c:v>182.91</c:v>
                </c:pt>
              </c:numCache>
            </c:numRef>
          </c:val>
          <c:extLst>
            <c:ext xmlns:c16="http://schemas.microsoft.com/office/drawing/2014/chart" uri="{C3380CC4-5D6E-409C-BE32-E72D297353CC}">
              <c16:uniqueId val="{00000000-30EC-4B6E-9964-AF9B7B8B68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30EC-4B6E-9964-AF9B7B8B68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A64" sqref="BA6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石川県　志賀町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18263</v>
      </c>
      <c r="AM8" s="41"/>
      <c r="AN8" s="41"/>
      <c r="AO8" s="41"/>
      <c r="AP8" s="41"/>
      <c r="AQ8" s="41"/>
      <c r="AR8" s="41"/>
      <c r="AS8" s="41"/>
      <c r="AT8" s="34">
        <f>データ!T6</f>
        <v>246.76</v>
      </c>
      <c r="AU8" s="34"/>
      <c r="AV8" s="34"/>
      <c r="AW8" s="34"/>
      <c r="AX8" s="34"/>
      <c r="AY8" s="34"/>
      <c r="AZ8" s="34"/>
      <c r="BA8" s="34"/>
      <c r="BB8" s="34">
        <f>データ!U6</f>
        <v>74.010000000000005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51.94</v>
      </c>
      <c r="J10" s="34"/>
      <c r="K10" s="34"/>
      <c r="L10" s="34"/>
      <c r="M10" s="34"/>
      <c r="N10" s="34"/>
      <c r="O10" s="34"/>
      <c r="P10" s="34">
        <f>データ!P6</f>
        <v>47.46</v>
      </c>
      <c r="Q10" s="34"/>
      <c r="R10" s="34"/>
      <c r="S10" s="34"/>
      <c r="T10" s="34"/>
      <c r="U10" s="34"/>
      <c r="V10" s="34"/>
      <c r="W10" s="34">
        <f>データ!Q6</f>
        <v>81.25</v>
      </c>
      <c r="X10" s="34"/>
      <c r="Y10" s="34"/>
      <c r="Z10" s="34"/>
      <c r="AA10" s="34"/>
      <c r="AB10" s="34"/>
      <c r="AC10" s="34"/>
      <c r="AD10" s="41">
        <f>データ!R6</f>
        <v>3300</v>
      </c>
      <c r="AE10" s="41"/>
      <c r="AF10" s="41"/>
      <c r="AG10" s="41"/>
      <c r="AH10" s="41"/>
      <c r="AI10" s="41"/>
      <c r="AJ10" s="41"/>
      <c r="AK10" s="2"/>
      <c r="AL10" s="41">
        <f>データ!V6</f>
        <v>8535</v>
      </c>
      <c r="AM10" s="41"/>
      <c r="AN10" s="41"/>
      <c r="AO10" s="41"/>
      <c r="AP10" s="41"/>
      <c r="AQ10" s="41"/>
      <c r="AR10" s="41"/>
      <c r="AS10" s="41"/>
      <c r="AT10" s="34">
        <f>データ!W6</f>
        <v>5.41</v>
      </c>
      <c r="AU10" s="34"/>
      <c r="AV10" s="34"/>
      <c r="AW10" s="34"/>
      <c r="AX10" s="34"/>
      <c r="AY10" s="34"/>
      <c r="AZ10" s="34"/>
      <c r="BA10" s="34"/>
      <c r="BB10" s="34">
        <f>データ!X6</f>
        <v>1577.63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zfQAzUf/hnCjBf0N1pqsaFa4yLzxL3pmNFPS1mfq4TBGEJ3+uZzHHqZiIce48vtWi1QURdHDwnBJyibt/uH3g==" saltValue="6094KbCMyOJE5BSQFIxZ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173843</v>
      </c>
      <c r="D6" s="19">
        <f t="shared" si="3"/>
        <v>46</v>
      </c>
      <c r="E6" s="19">
        <f t="shared" si="3"/>
        <v>17</v>
      </c>
      <c r="F6" s="19">
        <f t="shared" si="3"/>
        <v>1</v>
      </c>
      <c r="G6" s="19">
        <f t="shared" si="3"/>
        <v>0</v>
      </c>
      <c r="H6" s="19" t="str">
        <f t="shared" si="3"/>
        <v>石川県　志賀町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51.94</v>
      </c>
      <c r="P6" s="20">
        <f t="shared" si="3"/>
        <v>47.46</v>
      </c>
      <c r="Q6" s="20">
        <f t="shared" si="3"/>
        <v>81.25</v>
      </c>
      <c r="R6" s="20">
        <f t="shared" si="3"/>
        <v>3300</v>
      </c>
      <c r="S6" s="20">
        <f t="shared" si="3"/>
        <v>18263</v>
      </c>
      <c r="T6" s="20">
        <f t="shared" si="3"/>
        <v>246.76</v>
      </c>
      <c r="U6" s="20">
        <f t="shared" si="3"/>
        <v>74.010000000000005</v>
      </c>
      <c r="V6" s="20">
        <f t="shared" si="3"/>
        <v>8535</v>
      </c>
      <c r="W6" s="20">
        <f t="shared" si="3"/>
        <v>5.41</v>
      </c>
      <c r="X6" s="20">
        <f t="shared" si="3"/>
        <v>1577.63</v>
      </c>
      <c r="Y6" s="21">
        <f>IF(Y7="",NA(),Y7)</f>
        <v>104.07</v>
      </c>
      <c r="Z6" s="21">
        <f t="shared" ref="Z6:AH6" si="4">IF(Z7="",NA(),Z7)</f>
        <v>101.6</v>
      </c>
      <c r="AA6" s="21">
        <f t="shared" si="4"/>
        <v>107.67</v>
      </c>
      <c r="AB6" s="21">
        <f t="shared" si="4"/>
        <v>107.5</v>
      </c>
      <c r="AC6" s="21">
        <f t="shared" si="4"/>
        <v>100.92</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9.73</v>
      </c>
      <c r="AV6" s="21">
        <f t="shared" ref="AV6:BD6" si="6">IF(AV7="",NA(),AV7)</f>
        <v>39.299999999999997</v>
      </c>
      <c r="AW6" s="21">
        <f t="shared" si="6"/>
        <v>42.82</v>
      </c>
      <c r="AX6" s="21">
        <f t="shared" si="6"/>
        <v>58.43</v>
      </c>
      <c r="AY6" s="21">
        <f t="shared" si="6"/>
        <v>60.03</v>
      </c>
      <c r="AZ6" s="21">
        <f t="shared" si="6"/>
        <v>57.26</v>
      </c>
      <c r="BA6" s="21">
        <f t="shared" si="6"/>
        <v>48.56</v>
      </c>
      <c r="BB6" s="21">
        <f t="shared" si="6"/>
        <v>47.58</v>
      </c>
      <c r="BC6" s="21">
        <f t="shared" si="6"/>
        <v>51.09</v>
      </c>
      <c r="BD6" s="21">
        <f t="shared" si="6"/>
        <v>57.42</v>
      </c>
      <c r="BE6" s="20" t="str">
        <f>IF(BE7="","",IF(BE7="-","【-】","【"&amp;SUBSTITUTE(TEXT(BE7,"#,##0.00"),"-","△")&amp;"】"))</f>
        <v>【78.43】</v>
      </c>
      <c r="BF6" s="21">
        <f>IF(BF7="",NA(),BF7)</f>
        <v>547.82000000000005</v>
      </c>
      <c r="BG6" s="21">
        <f t="shared" ref="BG6:BO6" si="7">IF(BG7="",NA(),BG7)</f>
        <v>35.43</v>
      </c>
      <c r="BH6" s="21">
        <f t="shared" si="7"/>
        <v>30</v>
      </c>
      <c r="BI6" s="21">
        <f t="shared" si="7"/>
        <v>471.66</v>
      </c>
      <c r="BJ6" s="21">
        <f t="shared" si="7"/>
        <v>528.79999999999995</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100</v>
      </c>
      <c r="BR6" s="21">
        <f t="shared" ref="BR6:BZ6" si="8">IF(BR7="",NA(),BR7)</f>
        <v>90.44</v>
      </c>
      <c r="BS6" s="21">
        <f t="shared" si="8"/>
        <v>98.05</v>
      </c>
      <c r="BT6" s="21">
        <f t="shared" si="8"/>
        <v>97.83</v>
      </c>
      <c r="BU6" s="21">
        <f t="shared" si="8"/>
        <v>97.19</v>
      </c>
      <c r="BV6" s="21">
        <f t="shared" si="8"/>
        <v>74.17</v>
      </c>
      <c r="BW6" s="21">
        <f t="shared" si="8"/>
        <v>79.77</v>
      </c>
      <c r="BX6" s="21">
        <f t="shared" si="8"/>
        <v>79.63</v>
      </c>
      <c r="BY6" s="21">
        <f t="shared" si="8"/>
        <v>76.78</v>
      </c>
      <c r="BZ6" s="21">
        <f t="shared" si="8"/>
        <v>75.41</v>
      </c>
      <c r="CA6" s="20" t="str">
        <f>IF(CA7="","",IF(CA7="-","【-】","【"&amp;SUBSTITUTE(TEXT(CA7,"#,##0.00"),"-","△")&amp;"】"))</f>
        <v>【97.81】</v>
      </c>
      <c r="CB6" s="21">
        <f>IF(CB7="",NA(),CB7)</f>
        <v>156.26</v>
      </c>
      <c r="CC6" s="21">
        <f t="shared" ref="CC6:CK6" si="9">IF(CC7="",NA(),CC7)</f>
        <v>172.87</v>
      </c>
      <c r="CD6" s="21">
        <f t="shared" si="9"/>
        <v>160.57</v>
      </c>
      <c r="CE6" s="21">
        <f t="shared" si="9"/>
        <v>161.68</v>
      </c>
      <c r="CF6" s="21">
        <f t="shared" si="9"/>
        <v>182.91</v>
      </c>
      <c r="CG6" s="21">
        <f t="shared" si="9"/>
        <v>230.95</v>
      </c>
      <c r="CH6" s="21">
        <f t="shared" si="9"/>
        <v>214.56</v>
      </c>
      <c r="CI6" s="21">
        <f t="shared" si="9"/>
        <v>213.66</v>
      </c>
      <c r="CJ6" s="21">
        <f t="shared" si="9"/>
        <v>224.31</v>
      </c>
      <c r="CK6" s="21">
        <f t="shared" si="9"/>
        <v>223.48</v>
      </c>
      <c r="CL6" s="20" t="str">
        <f>IF(CL7="","",IF(CL7="-","【-】","【"&amp;SUBSTITUTE(TEXT(CL7,"#,##0.00"),"-","△")&amp;"】"))</f>
        <v>【138.75】</v>
      </c>
      <c r="CM6" s="21">
        <f>IF(CM7="",NA(),CM7)</f>
        <v>55.48</v>
      </c>
      <c r="CN6" s="21">
        <f t="shared" ref="CN6:CV6" si="10">IF(CN7="",NA(),CN7)</f>
        <v>47.22</v>
      </c>
      <c r="CO6" s="21">
        <f t="shared" si="10"/>
        <v>46.76</v>
      </c>
      <c r="CP6" s="21">
        <f t="shared" si="10"/>
        <v>46.73</v>
      </c>
      <c r="CQ6" s="21">
        <f t="shared" si="10"/>
        <v>46.05</v>
      </c>
      <c r="CR6" s="21">
        <f t="shared" si="10"/>
        <v>49.27</v>
      </c>
      <c r="CS6" s="21">
        <f t="shared" si="10"/>
        <v>49.47</v>
      </c>
      <c r="CT6" s="21">
        <f t="shared" si="10"/>
        <v>48.19</v>
      </c>
      <c r="CU6" s="21">
        <f t="shared" si="10"/>
        <v>47.32</v>
      </c>
      <c r="CV6" s="21">
        <f t="shared" si="10"/>
        <v>48.03</v>
      </c>
      <c r="CW6" s="20" t="str">
        <f>IF(CW7="","",IF(CW7="-","【-】","【"&amp;SUBSTITUTE(TEXT(CW7,"#,##0.00"),"-","△")&amp;"】"))</f>
        <v>【58.94】</v>
      </c>
      <c r="CX6" s="21">
        <f>IF(CX7="",NA(),CX7)</f>
        <v>66.09</v>
      </c>
      <c r="CY6" s="21">
        <f t="shared" ref="CY6:DG6" si="11">IF(CY7="",NA(),CY7)</f>
        <v>68.400000000000006</v>
      </c>
      <c r="CZ6" s="21">
        <f t="shared" si="11"/>
        <v>69.42</v>
      </c>
      <c r="DA6" s="21">
        <f t="shared" si="11"/>
        <v>70.760000000000005</v>
      </c>
      <c r="DB6" s="21">
        <f t="shared" si="11"/>
        <v>71.260000000000005</v>
      </c>
      <c r="DC6" s="21">
        <f t="shared" si="11"/>
        <v>83.16</v>
      </c>
      <c r="DD6" s="21">
        <f t="shared" si="11"/>
        <v>82.06</v>
      </c>
      <c r="DE6" s="21">
        <f t="shared" si="11"/>
        <v>82.26</v>
      </c>
      <c r="DF6" s="21">
        <f t="shared" si="11"/>
        <v>81.33</v>
      </c>
      <c r="DG6" s="21">
        <f t="shared" si="11"/>
        <v>80.95</v>
      </c>
      <c r="DH6" s="20" t="str">
        <f>IF(DH7="","",IF(DH7="-","【-】","【"&amp;SUBSTITUTE(TEXT(DH7,"#,##0.00"),"-","△")&amp;"】"))</f>
        <v>【95.91】</v>
      </c>
      <c r="DI6" s="21">
        <f>IF(DI7="",NA(),DI7)</f>
        <v>3.67</v>
      </c>
      <c r="DJ6" s="21">
        <f t="shared" ref="DJ6:DR6" si="12">IF(DJ7="",NA(),DJ7)</f>
        <v>6.9</v>
      </c>
      <c r="DK6" s="21">
        <f t="shared" si="12"/>
        <v>9.92</v>
      </c>
      <c r="DL6" s="21">
        <f t="shared" si="12"/>
        <v>12.98</v>
      </c>
      <c r="DM6" s="21">
        <f t="shared" si="12"/>
        <v>15.94</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1">
        <f t="shared" ref="EF6:EN6" si="14">IF(EF7="",NA(),EF7)</f>
        <v>0.26</v>
      </c>
      <c r="EG6" s="20">
        <f t="shared" si="14"/>
        <v>0</v>
      </c>
      <c r="EH6" s="21">
        <f t="shared" si="14"/>
        <v>0.02</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2">
      <c r="A7" s="14"/>
      <c r="B7" s="23">
        <v>2023</v>
      </c>
      <c r="C7" s="23">
        <v>173843</v>
      </c>
      <c r="D7" s="23">
        <v>46</v>
      </c>
      <c r="E7" s="23">
        <v>17</v>
      </c>
      <c r="F7" s="23">
        <v>1</v>
      </c>
      <c r="G7" s="23">
        <v>0</v>
      </c>
      <c r="H7" s="23" t="s">
        <v>96</v>
      </c>
      <c r="I7" s="23" t="s">
        <v>97</v>
      </c>
      <c r="J7" s="23" t="s">
        <v>98</v>
      </c>
      <c r="K7" s="23" t="s">
        <v>99</v>
      </c>
      <c r="L7" s="23" t="s">
        <v>100</v>
      </c>
      <c r="M7" s="23" t="s">
        <v>101</v>
      </c>
      <c r="N7" s="24" t="s">
        <v>102</v>
      </c>
      <c r="O7" s="24">
        <v>51.94</v>
      </c>
      <c r="P7" s="24">
        <v>47.46</v>
      </c>
      <c r="Q7" s="24">
        <v>81.25</v>
      </c>
      <c r="R7" s="24">
        <v>3300</v>
      </c>
      <c r="S7" s="24">
        <v>18263</v>
      </c>
      <c r="T7" s="24">
        <v>246.76</v>
      </c>
      <c r="U7" s="24">
        <v>74.010000000000005</v>
      </c>
      <c r="V7" s="24">
        <v>8535</v>
      </c>
      <c r="W7" s="24">
        <v>5.41</v>
      </c>
      <c r="X7" s="24">
        <v>1577.63</v>
      </c>
      <c r="Y7" s="24">
        <v>104.07</v>
      </c>
      <c r="Z7" s="24">
        <v>101.6</v>
      </c>
      <c r="AA7" s="24">
        <v>107.67</v>
      </c>
      <c r="AB7" s="24">
        <v>107.5</v>
      </c>
      <c r="AC7" s="24">
        <v>100.92</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9.73</v>
      </c>
      <c r="AV7" s="24">
        <v>39.299999999999997</v>
      </c>
      <c r="AW7" s="24">
        <v>42.82</v>
      </c>
      <c r="AX7" s="24">
        <v>58.43</v>
      </c>
      <c r="AY7" s="24">
        <v>60.03</v>
      </c>
      <c r="AZ7" s="24">
        <v>57.26</v>
      </c>
      <c r="BA7" s="24">
        <v>48.56</v>
      </c>
      <c r="BB7" s="24">
        <v>47.58</v>
      </c>
      <c r="BC7" s="24">
        <v>51.09</v>
      </c>
      <c r="BD7" s="24">
        <v>57.42</v>
      </c>
      <c r="BE7" s="24">
        <v>78.430000000000007</v>
      </c>
      <c r="BF7" s="24">
        <v>547.82000000000005</v>
      </c>
      <c r="BG7" s="24">
        <v>35.43</v>
      </c>
      <c r="BH7" s="24">
        <v>30</v>
      </c>
      <c r="BI7" s="24">
        <v>471.66</v>
      </c>
      <c r="BJ7" s="24">
        <v>528.79999999999995</v>
      </c>
      <c r="BK7" s="24">
        <v>1130.42</v>
      </c>
      <c r="BL7" s="24">
        <v>1245.0999999999999</v>
      </c>
      <c r="BM7" s="24">
        <v>1108.8</v>
      </c>
      <c r="BN7" s="24">
        <v>1194.56</v>
      </c>
      <c r="BO7" s="24">
        <v>1174.6099999999999</v>
      </c>
      <c r="BP7" s="24">
        <v>630.82000000000005</v>
      </c>
      <c r="BQ7" s="24">
        <v>100</v>
      </c>
      <c r="BR7" s="24">
        <v>90.44</v>
      </c>
      <c r="BS7" s="24">
        <v>98.05</v>
      </c>
      <c r="BT7" s="24">
        <v>97.83</v>
      </c>
      <c r="BU7" s="24">
        <v>97.19</v>
      </c>
      <c r="BV7" s="24">
        <v>74.17</v>
      </c>
      <c r="BW7" s="24">
        <v>79.77</v>
      </c>
      <c r="BX7" s="24">
        <v>79.63</v>
      </c>
      <c r="BY7" s="24">
        <v>76.78</v>
      </c>
      <c r="BZ7" s="24">
        <v>75.41</v>
      </c>
      <c r="CA7" s="24">
        <v>97.81</v>
      </c>
      <c r="CB7" s="24">
        <v>156.26</v>
      </c>
      <c r="CC7" s="24">
        <v>172.87</v>
      </c>
      <c r="CD7" s="24">
        <v>160.57</v>
      </c>
      <c r="CE7" s="24">
        <v>161.68</v>
      </c>
      <c r="CF7" s="24">
        <v>182.91</v>
      </c>
      <c r="CG7" s="24">
        <v>230.95</v>
      </c>
      <c r="CH7" s="24">
        <v>214.56</v>
      </c>
      <c r="CI7" s="24">
        <v>213.66</v>
      </c>
      <c r="CJ7" s="24">
        <v>224.31</v>
      </c>
      <c r="CK7" s="24">
        <v>223.48</v>
      </c>
      <c r="CL7" s="24">
        <v>138.75</v>
      </c>
      <c r="CM7" s="24">
        <v>55.48</v>
      </c>
      <c r="CN7" s="24">
        <v>47.22</v>
      </c>
      <c r="CO7" s="24">
        <v>46.76</v>
      </c>
      <c r="CP7" s="24">
        <v>46.73</v>
      </c>
      <c r="CQ7" s="24">
        <v>46.05</v>
      </c>
      <c r="CR7" s="24">
        <v>49.27</v>
      </c>
      <c r="CS7" s="24">
        <v>49.47</v>
      </c>
      <c r="CT7" s="24">
        <v>48.19</v>
      </c>
      <c r="CU7" s="24">
        <v>47.32</v>
      </c>
      <c r="CV7" s="24">
        <v>48.03</v>
      </c>
      <c r="CW7" s="24">
        <v>58.94</v>
      </c>
      <c r="CX7" s="24">
        <v>66.09</v>
      </c>
      <c r="CY7" s="24">
        <v>68.400000000000006</v>
      </c>
      <c r="CZ7" s="24">
        <v>69.42</v>
      </c>
      <c r="DA7" s="24">
        <v>70.760000000000005</v>
      </c>
      <c r="DB7" s="24">
        <v>71.260000000000005</v>
      </c>
      <c r="DC7" s="24">
        <v>83.16</v>
      </c>
      <c r="DD7" s="24">
        <v>82.06</v>
      </c>
      <c r="DE7" s="24">
        <v>82.26</v>
      </c>
      <c r="DF7" s="24">
        <v>81.33</v>
      </c>
      <c r="DG7" s="24">
        <v>80.95</v>
      </c>
      <c r="DH7" s="24">
        <v>95.91</v>
      </c>
      <c r="DI7" s="24">
        <v>3.67</v>
      </c>
      <c r="DJ7" s="24">
        <v>6.9</v>
      </c>
      <c r="DK7" s="24">
        <v>9.92</v>
      </c>
      <c r="DL7" s="24">
        <v>12.98</v>
      </c>
      <c r="DM7" s="24">
        <v>15.94</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0.26</v>
      </c>
      <c r="EG7" s="24">
        <v>0</v>
      </c>
      <c r="EH7" s="24">
        <v>0.02</v>
      </c>
      <c r="EI7" s="24">
        <v>0</v>
      </c>
      <c r="EJ7" s="24">
        <v>0.1</v>
      </c>
      <c r="EK7" s="24">
        <v>0.32</v>
      </c>
      <c r="EL7" s="24">
        <v>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北口　舜介</cp:lastModifiedBy>
  <cp:lastPrinted>2025-02-03T07:36:27Z</cp:lastPrinted>
  <dcterms:created xsi:type="dcterms:W3CDTF">2025-01-24T07:01:41Z</dcterms:created>
  <dcterms:modified xsi:type="dcterms:W3CDTF">2025-02-18T07:08:19Z</dcterms:modified>
  <cp:category/>
</cp:coreProperties>
</file>