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uchinada12\共有フォルダ\水道電気課\②石川県・金沢市関係\石川県\調査物\国・県調査\◇石川県調査物◇\市町支援課\経営比較分析表\131〆\"/>
    </mc:Choice>
  </mc:AlternateContent>
  <xr:revisionPtr revIDLastSave="0" documentId="13_ncr:1_{FBDA7C1F-A920-446B-A7AA-12FD0F7F4D64}" xr6:coauthVersionLast="36" xr6:coauthVersionMax="36" xr10:uidLastSave="{00000000-0000-0000-0000-000000000000}"/>
  <workbookProtection workbookAlgorithmName="SHA-512" workbookHashValue="Apa3OsWOo88Df5cmjJTsTM6vFEjT5EidCndYXGOxmifDUt/1tUyf7PB99lk8Him0GE0TF6uah6pCARHxtXwpZQ==" workbookSaltValue="1p1H/fErCcWJw6IHxmBr0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<sst xmlns="http://schemas.openxmlformats.org/spreadsheetml/2006/main" count="253" uniqueCount="114">
  <si>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</si>
  <si>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</si>
  <si>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</si>
  <si>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</si>
  <si>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</si>
  <si>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</si>
  <si>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</si>
  <si>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</si>
  <si>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</si>
  <si>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</si>
  <si>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</si>
  <si>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</si>
  <si>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</si>
  <si>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</si>
  <si>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</si>
  <si>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</si>
  <si>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</si>
  <si>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</si>
  <si>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</si>
  <si>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</si>
  <si>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</si>
  <si>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</si>
  <si>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</si>
  <si>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</si>
  <si>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</si>
  <si>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</si>
  <si>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</si>
  <si>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</si>
  <si>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</si>
  <si>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</si>
  <si>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</si>
  <si>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</si>
  <si>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</si>
  <si>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</si>
  <si>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</si>
  <si>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</si>
  <si>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</si>
  <si>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</si>
  <si>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</si>
  <si>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</si>
  <si>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</si>
  <si>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</si>
  <si>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</si>
  <si>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</si>
  <si>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</si>
  <si>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</si>
  <si>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</si>
  <si>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</si>
  <si>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</si>
  <si>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</si>
  <si>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</si>
  <si>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</si>
  <si>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</si>
  <si>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</si>
  <si>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</si>
  <si>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</si>
  <si>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</si>
  <si>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</si>
  <si>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</si>
  <si>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</si>
  <si>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</si>
  <si>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</si>
  <si>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</si>
  <si>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</si>
  <si>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</si>
  <si>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</si>
  <si>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</si>
  <si>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</si>
  <si>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</si>
  <si>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</si>
  <si>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</si>
  <si>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</si>
  <si>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</si>
  <si>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</si>
  <si>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</si>
  <si>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</si>
  <si>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</si>
  <si>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</si>
  <si>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</si>
  <si>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</si>
  <si>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</si>
  <si>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</si>
  <si>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</si>
  <si>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</si>
  <si>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</si>
  <si>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</si>
  <si>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</si>
  <si>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</si>
  <si>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</si>
  <si>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</si>
  <si>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</si>
  <si>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</si>
  <si>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</si>
  <si>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</si>
  <si>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</si>
  <si>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内灘町</t>
  </si>
  <si>
    <t>法適用</t>
  </si>
  <si>
    <t>下水道事業</t>
  </si>
  <si>
    <t>公共下水道</t>
  </si>
  <si>
    <t>Cb1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</si>
  <si>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</si>
  <si>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</si>
  <si>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</si>
  <si>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</si>
  <si>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</si>
  <si>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</si>
  <si>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</si>
  <si>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</si>
  <si>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</si>
  <si>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</si>
  <si>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</si>
  <si>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有形固定資産の減価償却率は令和2年度の法適用事業の移行に伴う固定資産評価額となっているため、類似団体より低い数値となっている。
　管渠老朽化率は、当該団体の事業着手が昭和54年からとなっており、50年の法定耐用年数を経過した管渠が類似団体より低い数値となっているが、今後は老朽化率の上昇が見込まれるため、ストックマネジメント計画に基づく計画的な施設・管渠の更新を行っていく必要がある。</t>
    <rPh sb="66" eb="67">
      <t>カン</t>
    </rPh>
    <rPh sb="67" eb="68">
      <t>キョ</t>
    </rPh>
    <rPh sb="68" eb="71">
      <t>ロウキュウカ</t>
    </rPh>
    <rPh sb="71" eb="72">
      <t>リツ</t>
    </rPh>
    <rPh sb="74" eb="76">
      <t>トウガイ</t>
    </rPh>
    <rPh sb="76" eb="78">
      <t>ダンタイ</t>
    </rPh>
    <rPh sb="79" eb="81">
      <t>ジギョウ</t>
    </rPh>
    <rPh sb="81" eb="83">
      <t>チャクシュ</t>
    </rPh>
    <rPh sb="84" eb="86">
      <t>ショウワ</t>
    </rPh>
    <rPh sb="88" eb="89">
      <t>ネン</t>
    </rPh>
    <rPh sb="100" eb="101">
      <t>ネン</t>
    </rPh>
    <rPh sb="102" eb="104">
      <t>ホウテイ</t>
    </rPh>
    <rPh sb="104" eb="106">
      <t>タイヨウ</t>
    </rPh>
    <rPh sb="106" eb="108">
      <t>ネンスウ</t>
    </rPh>
    <rPh sb="109" eb="111">
      <t>ケイカ</t>
    </rPh>
    <rPh sb="113" eb="114">
      <t>カン</t>
    </rPh>
    <rPh sb="114" eb="115">
      <t>キョ</t>
    </rPh>
    <rPh sb="116" eb="118">
      <t>ルイジ</t>
    </rPh>
    <rPh sb="118" eb="120">
      <t>ダンタイ</t>
    </rPh>
    <rPh sb="122" eb="123">
      <t>ヒク</t>
    </rPh>
    <rPh sb="124" eb="126">
      <t>スウチ</t>
    </rPh>
    <rPh sb="134" eb="136">
      <t>コンゴ</t>
    </rPh>
    <rPh sb="137" eb="140">
      <t>ロウキュウカ</t>
    </rPh>
    <rPh sb="140" eb="141">
      <t>リツ</t>
    </rPh>
    <rPh sb="142" eb="144">
      <t>ジョウショウ</t>
    </rPh>
    <rPh sb="145" eb="147">
      <t>ミコ</t>
    </rPh>
    <rPh sb="173" eb="175">
      <t>シセツ</t>
    </rPh>
    <rPh sb="176" eb="177">
      <t>クダ</t>
    </rPh>
    <rPh sb="177" eb="178">
      <t>キョ</t>
    </rPh>
    <rPh sb="182" eb="183">
      <t>オコナ</t>
    </rPh>
    <rPh sb="187" eb="189">
      <t>ヒツヨウ</t>
    </rPh>
    <phoneticPr fontId="1"/>
  </si>
  <si>
    <t>　令和５年度の経常収支比率は、事業経営にかかるコストの上昇や下水道使用料収入の減少等により93.26％と前年より低下し、黒字を示す100％を下回った。
　また、経費回収率は前年を下回っているが、これは令和6年1月1日に発生した能登半島地震に伴い、1月から3月分の水道料金の減免を行ったことによるものである。
　地震による影響を除いた経費回収率についても、類似団体平均値より低く、収入不足分を一般会計からの繰入に頼っている。また、汚水処理原価が類似団体平均値を上回っており、今後は適正な料金収入の確保に向けた検討及び汚水処理施設の効率的な運用が求められる。
　企業債残高対事業規模比率は、類似団体平均を上回っているが、汚水処理設備の更新等による新規借入額によるものである。</t>
    <rPh sb="30" eb="33">
      <t>ゲスイドウ</t>
    </rPh>
    <rPh sb="33" eb="36">
      <t>シヨウリョウ</t>
    </rPh>
    <rPh sb="36" eb="38">
      <t>シュウニュウ</t>
    </rPh>
    <rPh sb="39" eb="41">
      <t>ゲンショウ</t>
    </rPh>
    <rPh sb="155" eb="157">
      <t>ジシン</t>
    </rPh>
    <rPh sb="160" eb="162">
      <t>エイキョウ</t>
    </rPh>
    <rPh sb="163" eb="164">
      <t>ノゾ</t>
    </rPh>
    <rPh sb="236" eb="238">
      <t>コンゴ</t>
    </rPh>
    <rPh sb="250" eb="251">
      <t>ム</t>
    </rPh>
    <rPh sb="253" eb="255">
      <t>ケントウ</t>
    </rPh>
    <phoneticPr fontId="1"/>
  </si>
  <si>
    <t>　本町は令和2年度より地方公営企業法の全部を適用したものであるが、経常損益が赤字であり類似団体平均値を下回る指標も多く見られることから、今後は、経費の削減とともに適切な料金体系の検討を図る必要がある。
　また、下水道施設の更新時期を迎えていることから、国庫補助金等の財源の確保に努めながら耐震化等防災対策も含めた計画的な更新を行い、経営の安定化を図りたい。
　そのほか、令和6年1月1日に発生した能登半島地震の被害が多大であったため、下水道管の復旧を図るとともに、復旧の状況等を注視していく必要がある。</t>
    <rPh sb="92" eb="93">
      <t>ハカ</t>
    </rPh>
    <rPh sb="94" eb="96">
      <t>ヒツヨウ</t>
    </rPh>
    <rPh sb="108" eb="110">
      <t>シセツ</t>
    </rPh>
    <rPh sb="144" eb="147">
      <t>タイシンカ</t>
    </rPh>
    <rPh sb="147" eb="148">
      <t>トウ</t>
    </rPh>
    <rPh sb="148" eb="150">
      <t>ボウサイ</t>
    </rPh>
    <rPh sb="150" eb="152">
      <t>タイサク</t>
    </rPh>
    <rPh sb="153" eb="154">
      <t>フク</t>
    </rPh>
    <rPh sb="217" eb="220">
      <t>ゲスイドウ</t>
    </rPh>
    <rPh sb="220" eb="221">
      <t>カン</t>
    </rPh>
    <rPh sb="232" eb="234">
      <t>フッキュウ</t>
    </rPh>
    <rPh sb="235" eb="237">
      <t>ジョウキョウ</t>
    </rPh>
    <rPh sb="237" eb="238">
      <t>トウ</t>
    </rPh>
    <rPh sb="239" eb="241">
      <t>チュウシ</t>
    </rPh>
    <rPh sb="245" eb="24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</si>
</sst>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quot;#,##0.00"/>
    <numFmt numFmtId="178" formatCode="#,##0.00;&quot;△&quot;#,##0.00;&quot;-&quot;"/>
    <numFmt numFmtId="179" formatCode="#,##0;&quot;△&quot;#,##0"/>
    <numFmt numFmtId="180"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0.28000000000000003</c:v>
                </c:pt>
              </c:numCache>
            </c:numRef>
          </c:val>
          <c:extLst>
            <c:ext xmlns:c16="http://schemas.microsoft.com/office/drawing/2014/chart" uri="{C3380CC4-5D6E-409C-BE32-E72D297353CC}">
              <c16:uniqueId val="{00000000-95E1-4142-A666-E41B73B43D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0.15</c:v>
                </c:pt>
                <c:pt idx="3">
                  <c:v>0.12</c:v>
                </c:pt>
                <c:pt idx="4">
                  <c:v>0.18</c:v>
                </c:pt>
              </c:numCache>
            </c:numRef>
          </c:val>
          <c:smooth val="0"/>
          <c:extLst>
            <c:ext xmlns:c16="http://schemas.microsoft.com/office/drawing/2014/chart" uri="{C3380CC4-5D6E-409C-BE32-E72D297353CC}">
              <c16:uniqueId val="{00000001-95E1-4142-A666-E41B73B43D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53.46</c:v>
                </c:pt>
                <c:pt idx="2">
                  <c:v>58.84</c:v>
                </c:pt>
                <c:pt idx="3">
                  <c:v>63.66</c:v>
                </c:pt>
                <c:pt idx="4">
                  <c:v>66.16</c:v>
                </c:pt>
              </c:numCache>
            </c:numRef>
          </c:val>
          <c:extLst>
            <c:ext xmlns:c16="http://schemas.microsoft.com/office/drawing/2014/chart" uri="{C3380CC4-5D6E-409C-BE32-E72D297353CC}">
              <c16:uniqueId val="{00000000-DB92-4BCC-9886-906A239ACB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58.12</c:v>
                </c:pt>
                <c:pt idx="2">
                  <c:v>58.14</c:v>
                </c:pt>
                <c:pt idx="3">
                  <c:v>58.55</c:v>
                </c:pt>
                <c:pt idx="4">
                  <c:v>59.45</c:v>
                </c:pt>
              </c:numCache>
            </c:numRef>
          </c:val>
          <c:smooth val="0"/>
          <c:extLst>
            <c:ext xmlns:c16="http://schemas.microsoft.com/office/drawing/2014/chart" uri="{C3380CC4-5D6E-409C-BE32-E72D297353CC}">
              <c16:uniqueId val="{00000001-DB92-4BCC-9886-906A239ACB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98.31</c:v>
                </c:pt>
                <c:pt idx="2">
                  <c:v>98.12</c:v>
                </c:pt>
                <c:pt idx="3">
                  <c:v>98.13</c:v>
                </c:pt>
                <c:pt idx="4">
                  <c:v>98.19</c:v>
                </c:pt>
              </c:numCache>
            </c:numRef>
          </c:val>
          <c:extLst>
            <c:ext xmlns:c16="http://schemas.microsoft.com/office/drawing/2014/chart" uri="{C3380CC4-5D6E-409C-BE32-E72D297353CC}">
              <c16:uniqueId val="{00000000-FA94-4080-B9AA-698C1D4881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92.44</c:v>
                </c:pt>
                <c:pt idx="3">
                  <c:v>91.97</c:v>
                </c:pt>
                <c:pt idx="4">
                  <c:v>91.93</c:v>
                </c:pt>
              </c:numCache>
            </c:numRef>
          </c:val>
          <c:smooth val="0"/>
          <c:extLst>
            <c:ext xmlns:c16="http://schemas.microsoft.com/office/drawing/2014/chart" uri="{C3380CC4-5D6E-409C-BE32-E72D297353CC}">
              <c16:uniqueId val="{00000001-FA94-4080-B9AA-698C1D4881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100.66</c:v>
                </c:pt>
                <c:pt idx="2">
                  <c:v>95.43</c:v>
                </c:pt>
                <c:pt idx="3">
                  <c:v>93.91</c:v>
                </c:pt>
                <c:pt idx="4">
                  <c:v>93.26</c:v>
                </c:pt>
              </c:numCache>
            </c:numRef>
          </c:val>
          <c:extLst>
            <c:ext xmlns:c16="http://schemas.microsoft.com/office/drawing/2014/chart" uri="{C3380CC4-5D6E-409C-BE32-E72D297353CC}">
              <c16:uniqueId val="{00000000-53B1-4BA9-B34B-5580A40974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103.78</c:v>
                </c:pt>
                <c:pt idx="2">
                  <c:v>103.57</c:v>
                </c:pt>
                <c:pt idx="3">
                  <c:v>102.34</c:v>
                </c:pt>
                <c:pt idx="4">
                  <c:v>104.17</c:v>
                </c:pt>
              </c:numCache>
            </c:numRef>
          </c:val>
          <c:smooth val="0"/>
          <c:extLst>
            <c:ext xmlns:c16="http://schemas.microsoft.com/office/drawing/2014/chart" uri="{C3380CC4-5D6E-409C-BE32-E72D297353CC}">
              <c16:uniqueId val="{00000001-53B1-4BA9-B34B-5580A40974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c:v>
                </c:pt>
                <c:pt idx="2">
                  <c:v>7.62</c:v>
                </c:pt>
                <c:pt idx="3">
                  <c:v>11.35</c:v>
                </c:pt>
                <c:pt idx="4">
                  <c:v>14.81</c:v>
                </c:pt>
              </c:numCache>
            </c:numRef>
          </c:val>
          <c:extLst>
            <c:ext xmlns:c16="http://schemas.microsoft.com/office/drawing/2014/chart" uri="{C3380CC4-5D6E-409C-BE32-E72D297353CC}">
              <c16:uniqueId val="{00000000-119B-4B76-BEAC-97CA5FEBDD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18.829999999999998</c:v>
                </c:pt>
                <c:pt idx="2">
                  <c:v>23.14</c:v>
                </c:pt>
                <c:pt idx="3">
                  <c:v>23.95</c:v>
                </c:pt>
                <c:pt idx="4">
                  <c:v>25.32</c:v>
                </c:pt>
              </c:numCache>
            </c:numRef>
          </c:val>
          <c:smooth val="0"/>
          <c:extLst>
            <c:ext xmlns:c16="http://schemas.microsoft.com/office/drawing/2014/chart" uri="{C3380CC4-5D6E-409C-BE32-E72D297353CC}">
              <c16:uniqueId val="{00000001-119B-4B76-BEAC-97CA5FEBDD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0.06</c:v>
                </c:pt>
              </c:numCache>
            </c:numRef>
          </c:val>
          <c:extLst>
            <c:ext xmlns:c16="http://schemas.microsoft.com/office/drawing/2014/chart" uri="{C3380CC4-5D6E-409C-BE32-E72D297353CC}">
              <c16:uniqueId val="{00000000-9475-4BCF-BD92-095CA78BEC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9475-4BCF-BD92-095CA78BEC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1.55</c:v>
                </c:pt>
                <c:pt idx="2">
                  <c:v>11.05</c:v>
                </c:pt>
                <c:pt idx="3">
                  <c:v>23.56</c:v>
                </c:pt>
                <c:pt idx="4">
                  <c:v>26.97</c:v>
                </c:pt>
              </c:numCache>
            </c:numRef>
          </c:val>
          <c:extLst>
            <c:ext xmlns:c16="http://schemas.microsoft.com/office/drawing/2014/chart" uri="{C3380CC4-5D6E-409C-BE32-E72D297353CC}">
              <c16:uniqueId val="{00000000-C7AF-42CE-9510-3667D4998A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C7AF-42CE-9510-3667D4998A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20.74</c:v>
                </c:pt>
                <c:pt idx="2">
                  <c:v>43.67</c:v>
                </c:pt>
                <c:pt idx="3">
                  <c:v>40.479999999999997</c:v>
                </c:pt>
                <c:pt idx="4">
                  <c:v>34.06</c:v>
                </c:pt>
              </c:numCache>
            </c:numRef>
          </c:val>
          <c:extLst>
            <c:ext xmlns:c16="http://schemas.microsoft.com/office/drawing/2014/chart" uri="{C3380CC4-5D6E-409C-BE32-E72D297353CC}">
              <c16:uniqueId val="{00000000-3878-41DD-972E-7CCD739942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54.3</c:v>
                </c:pt>
                <c:pt idx="2">
                  <c:v>57.92</c:v>
                </c:pt>
                <c:pt idx="3">
                  <c:v>63.17</c:v>
                </c:pt>
                <c:pt idx="4">
                  <c:v>69.150000000000006</c:v>
                </c:pt>
              </c:numCache>
            </c:numRef>
          </c:val>
          <c:smooth val="0"/>
          <c:extLst>
            <c:ext xmlns:c16="http://schemas.microsoft.com/office/drawing/2014/chart" uri="{C3380CC4-5D6E-409C-BE32-E72D297353CC}">
              <c16:uniqueId val="{00000001-3878-41DD-972E-7CCD739942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1273.75</c:v>
                </c:pt>
                <c:pt idx="2">
                  <c:v>1236.47</c:v>
                </c:pt>
                <c:pt idx="3">
                  <c:v>1369.27</c:v>
                </c:pt>
                <c:pt idx="4">
                  <c:v>1340.12</c:v>
                </c:pt>
              </c:numCache>
            </c:numRef>
          </c:val>
          <c:extLst>
            <c:ext xmlns:c16="http://schemas.microsoft.com/office/drawing/2014/chart" uri="{C3380CC4-5D6E-409C-BE32-E72D297353CC}">
              <c16:uniqueId val="{00000000-192A-4864-99C5-CBC923E6DA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856.88</c:v>
                </c:pt>
                <c:pt idx="2">
                  <c:v>799.49</c:v>
                </c:pt>
                <c:pt idx="3">
                  <c:v>863.92</c:v>
                </c:pt>
                <c:pt idx="4">
                  <c:v>793.41</c:v>
                </c:pt>
              </c:numCache>
            </c:numRef>
          </c:val>
          <c:smooth val="0"/>
          <c:extLst>
            <c:ext xmlns:c16="http://schemas.microsoft.com/office/drawing/2014/chart" uri="{C3380CC4-5D6E-409C-BE32-E72D297353CC}">
              <c16:uniqueId val="{00000001-192A-4864-99C5-CBC923E6DA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72.55</c:v>
                </c:pt>
                <c:pt idx="2">
                  <c:v>80.14</c:v>
                </c:pt>
                <c:pt idx="3">
                  <c:v>79.33</c:v>
                </c:pt>
                <c:pt idx="4">
                  <c:v>72.64</c:v>
                </c:pt>
              </c:numCache>
            </c:numRef>
          </c:val>
          <c:extLst>
            <c:ext xmlns:c16="http://schemas.microsoft.com/office/drawing/2014/chart" uri="{C3380CC4-5D6E-409C-BE32-E72D297353CC}">
              <c16:uniqueId val="{00000000-6782-446B-83A5-E56ECAACDC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89.01</c:v>
                </c:pt>
                <c:pt idx="2">
                  <c:v>89.09</c:v>
                </c:pt>
                <c:pt idx="3">
                  <c:v>87.28</c:v>
                </c:pt>
                <c:pt idx="4">
                  <c:v>84.86</c:v>
                </c:pt>
              </c:numCache>
            </c:numRef>
          </c:val>
          <c:smooth val="0"/>
          <c:extLst>
            <c:ext xmlns:c16="http://schemas.microsoft.com/office/drawing/2014/chart" uri="{C3380CC4-5D6E-409C-BE32-E72D297353CC}">
              <c16:uniqueId val="{00000001-6782-446B-83A5-E56ECAACDC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163.83000000000001</c:v>
                </c:pt>
                <c:pt idx="2">
                  <c:v>150</c:v>
                </c:pt>
                <c:pt idx="3">
                  <c:v>150</c:v>
                </c:pt>
                <c:pt idx="4">
                  <c:v>150</c:v>
                </c:pt>
              </c:numCache>
            </c:numRef>
          </c:val>
          <c:extLst>
            <c:ext xmlns:c16="http://schemas.microsoft.com/office/drawing/2014/chart" uri="{C3380CC4-5D6E-409C-BE32-E72D297353CC}">
              <c16:uniqueId val="{00000000-A670-413E-8BE0-9893009BB2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A670-413E-8BE0-9893009BB2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3</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内灘町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10</v>
      </c>
      <c r="C7" s="56"/>
      <c r="D7" s="56"/>
      <c r="E7" s="56"/>
      <c r="F7" s="56"/>
      <c r="G7" s="56"/>
      <c r="H7" s="56"/>
      <c r="I7" s="56" t="s">
        <v>16</v>
      </c>
      <c r="J7" s="56"/>
      <c r="K7" s="56"/>
      <c r="L7" s="56"/>
      <c r="M7" s="56"/>
      <c r="N7" s="56"/>
      <c r="O7" s="56"/>
      <c r="P7" s="56" t="s">
        <v>9</v>
      </c>
      <c r="Q7" s="56"/>
      <c r="R7" s="56"/>
      <c r="S7" s="56"/>
      <c r="T7" s="56"/>
      <c r="U7" s="56"/>
      <c r="V7" s="56"/>
      <c r="W7" s="56" t="s">
        <v>1</v>
      </c>
      <c r="X7" s="56"/>
      <c r="Y7" s="56"/>
      <c r="Z7" s="56"/>
      <c r="AA7" s="56"/>
      <c r="AB7" s="56"/>
      <c r="AC7" s="56"/>
      <c r="AD7" s="56" t="s">
        <v>8</v>
      </c>
      <c r="AE7" s="56"/>
      <c r="AF7" s="56"/>
      <c r="AG7" s="56"/>
      <c r="AH7" s="56"/>
      <c r="AI7" s="56"/>
      <c r="AJ7" s="56"/>
      <c r="AK7" s="3"/>
      <c r="AL7" s="56" t="s">
        <v>17</v>
      </c>
      <c r="AM7" s="56"/>
      <c r="AN7" s="56"/>
      <c r="AO7" s="56"/>
      <c r="AP7" s="56"/>
      <c r="AQ7" s="56"/>
      <c r="AR7" s="56"/>
      <c r="AS7" s="56"/>
      <c r="AT7" s="56" t="s">
        <v>14</v>
      </c>
      <c r="AU7" s="56"/>
      <c r="AV7" s="56"/>
      <c r="AW7" s="56"/>
      <c r="AX7" s="56"/>
      <c r="AY7" s="56"/>
      <c r="AZ7" s="56"/>
      <c r="BA7" s="56"/>
      <c r="BB7" s="56" t="s">
        <v>18</v>
      </c>
      <c r="BC7" s="56"/>
      <c r="BD7" s="56"/>
      <c r="BE7" s="56"/>
      <c r="BF7" s="56"/>
      <c r="BG7" s="56"/>
      <c r="BH7" s="56"/>
      <c r="BI7" s="56"/>
      <c r="BJ7" s="3"/>
      <c r="BK7" s="3"/>
      <c r="BL7" s="67" t="s">
        <v>19</v>
      </c>
      <c r="BM7" s="68"/>
      <c r="BN7" s="68"/>
      <c r="BO7" s="68"/>
      <c r="BP7" s="68"/>
      <c r="BQ7" s="68"/>
      <c r="BR7" s="68"/>
      <c r="BS7" s="68"/>
      <c r="BT7" s="68"/>
      <c r="BU7" s="68"/>
      <c r="BV7" s="68"/>
      <c r="BW7" s="68"/>
      <c r="BX7" s="68"/>
      <c r="BY7" s="69"/>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50">
        <f>データ!S6</f>
        <v>26030</v>
      </c>
      <c r="AM8" s="50"/>
      <c r="AN8" s="50"/>
      <c r="AO8" s="50"/>
      <c r="AP8" s="50"/>
      <c r="AQ8" s="50"/>
      <c r="AR8" s="50"/>
      <c r="AS8" s="50"/>
      <c r="AT8" s="51">
        <f>データ!T6</f>
        <v>20.329999999999998</v>
      </c>
      <c r="AU8" s="51"/>
      <c r="AV8" s="51"/>
      <c r="AW8" s="51"/>
      <c r="AX8" s="51"/>
      <c r="AY8" s="51"/>
      <c r="AZ8" s="51"/>
      <c r="BA8" s="51"/>
      <c r="BB8" s="51">
        <f>データ!U6</f>
        <v>1280.3699999999999</v>
      </c>
      <c r="BC8" s="51"/>
      <c r="BD8" s="51"/>
      <c r="BE8" s="51"/>
      <c r="BF8" s="51"/>
      <c r="BG8" s="51"/>
      <c r="BH8" s="51"/>
      <c r="BI8" s="51"/>
      <c r="BJ8" s="3"/>
      <c r="BK8" s="3"/>
      <c r="BL8" s="61" t="s">
        <v>15</v>
      </c>
      <c r="BM8" s="62"/>
      <c r="BN8" s="63" t="s">
        <v>21</v>
      </c>
      <c r="BO8" s="63"/>
      <c r="BP8" s="63"/>
      <c r="BQ8" s="63"/>
      <c r="BR8" s="63"/>
      <c r="BS8" s="63"/>
      <c r="BT8" s="63"/>
      <c r="BU8" s="63"/>
      <c r="BV8" s="63"/>
      <c r="BW8" s="63"/>
      <c r="BX8" s="63"/>
      <c r="BY8" s="64"/>
    </row>
    <row r="9" spans="1:78" ht="18.75" customHeight="1" x14ac:dyDescent="0.15">
      <c r="A9" s="2"/>
      <c r="B9" s="56" t="s">
        <v>23</v>
      </c>
      <c r="C9" s="56"/>
      <c r="D9" s="56"/>
      <c r="E9" s="56"/>
      <c r="F9" s="56"/>
      <c r="G9" s="56"/>
      <c r="H9" s="56"/>
      <c r="I9" s="56" t="s">
        <v>24</v>
      </c>
      <c r="J9" s="56"/>
      <c r="K9" s="56"/>
      <c r="L9" s="56"/>
      <c r="M9" s="56"/>
      <c r="N9" s="56"/>
      <c r="O9" s="56"/>
      <c r="P9" s="56" t="s">
        <v>26</v>
      </c>
      <c r="Q9" s="56"/>
      <c r="R9" s="56"/>
      <c r="S9" s="56"/>
      <c r="T9" s="56"/>
      <c r="U9" s="56"/>
      <c r="V9" s="56"/>
      <c r="W9" s="56" t="s">
        <v>27</v>
      </c>
      <c r="X9" s="56"/>
      <c r="Y9" s="56"/>
      <c r="Z9" s="56"/>
      <c r="AA9" s="56"/>
      <c r="AB9" s="56"/>
      <c r="AC9" s="56"/>
      <c r="AD9" s="56" t="s">
        <v>22</v>
      </c>
      <c r="AE9" s="56"/>
      <c r="AF9" s="56"/>
      <c r="AG9" s="56"/>
      <c r="AH9" s="56"/>
      <c r="AI9" s="56"/>
      <c r="AJ9" s="56"/>
      <c r="AK9" s="3"/>
      <c r="AL9" s="56" t="s">
        <v>30</v>
      </c>
      <c r="AM9" s="56"/>
      <c r="AN9" s="56"/>
      <c r="AO9" s="56"/>
      <c r="AP9" s="56"/>
      <c r="AQ9" s="56"/>
      <c r="AR9" s="56"/>
      <c r="AS9" s="56"/>
      <c r="AT9" s="56" t="s">
        <v>31</v>
      </c>
      <c r="AU9" s="56"/>
      <c r="AV9" s="56"/>
      <c r="AW9" s="56"/>
      <c r="AX9" s="56"/>
      <c r="AY9" s="56"/>
      <c r="AZ9" s="56"/>
      <c r="BA9" s="56"/>
      <c r="BB9" s="56" t="s">
        <v>5</v>
      </c>
      <c r="BC9" s="56"/>
      <c r="BD9" s="56"/>
      <c r="BE9" s="56"/>
      <c r="BF9" s="56"/>
      <c r="BG9" s="56"/>
      <c r="BH9" s="56"/>
      <c r="BI9" s="56"/>
      <c r="BJ9" s="3"/>
      <c r="BK9" s="3"/>
      <c r="BL9" s="57" t="s">
        <v>32</v>
      </c>
      <c r="BM9" s="58"/>
      <c r="BN9" s="59" t="s">
        <v>34</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49.59</v>
      </c>
      <c r="J10" s="51"/>
      <c r="K10" s="51"/>
      <c r="L10" s="51"/>
      <c r="M10" s="51"/>
      <c r="N10" s="51"/>
      <c r="O10" s="51"/>
      <c r="P10" s="51">
        <f>データ!P6</f>
        <v>99.88</v>
      </c>
      <c r="Q10" s="51"/>
      <c r="R10" s="51"/>
      <c r="S10" s="51"/>
      <c r="T10" s="51"/>
      <c r="U10" s="51"/>
      <c r="V10" s="51"/>
      <c r="W10" s="51">
        <f>データ!Q6</f>
        <v>99.16</v>
      </c>
      <c r="X10" s="51"/>
      <c r="Y10" s="51"/>
      <c r="Z10" s="51"/>
      <c r="AA10" s="51"/>
      <c r="AB10" s="51"/>
      <c r="AC10" s="51"/>
      <c r="AD10" s="50">
        <f>データ!R6</f>
        <v>2459</v>
      </c>
      <c r="AE10" s="50"/>
      <c r="AF10" s="50"/>
      <c r="AG10" s="50"/>
      <c r="AH10" s="50"/>
      <c r="AI10" s="50"/>
      <c r="AJ10" s="50"/>
      <c r="AK10" s="2"/>
      <c r="AL10" s="50">
        <f>データ!V6</f>
        <v>25852</v>
      </c>
      <c r="AM10" s="50"/>
      <c r="AN10" s="50"/>
      <c r="AO10" s="50"/>
      <c r="AP10" s="50"/>
      <c r="AQ10" s="50"/>
      <c r="AR10" s="50"/>
      <c r="AS10" s="50"/>
      <c r="AT10" s="51">
        <f>データ!W6</f>
        <v>4.87</v>
      </c>
      <c r="AU10" s="51"/>
      <c r="AV10" s="51"/>
      <c r="AW10" s="51"/>
      <c r="AX10" s="51"/>
      <c r="AY10" s="51"/>
      <c r="AZ10" s="51"/>
      <c r="BA10" s="51"/>
      <c r="BB10" s="51">
        <f>データ!X6</f>
        <v>5308.42</v>
      </c>
      <c r="BC10" s="51"/>
      <c r="BD10" s="51"/>
      <c r="BE10" s="51"/>
      <c r="BF10" s="51"/>
      <c r="BG10" s="51"/>
      <c r="BH10" s="51"/>
      <c r="BI10" s="51"/>
      <c r="BJ10" s="2"/>
      <c r="BK10" s="2"/>
      <c r="BL10" s="52" t="s">
        <v>35</v>
      </c>
      <c r="BM10" s="53"/>
      <c r="BN10" s="54" t="s">
        <v>37</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15">
      <c r="A14" s="2"/>
      <c r="B14" s="32" t="s">
        <v>29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112</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41</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4" t="s">
        <v>111</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4"/>
      <c r="BM58" s="45"/>
      <c r="BN58" s="45"/>
      <c r="BO58" s="45"/>
      <c r="BP58" s="45"/>
      <c r="BQ58" s="45"/>
      <c r="BR58" s="45"/>
      <c r="BS58" s="45"/>
      <c r="BT58" s="45"/>
      <c r="BU58" s="45"/>
      <c r="BV58" s="45"/>
      <c r="BW58" s="45"/>
      <c r="BX58" s="45"/>
      <c r="BY58" s="45"/>
      <c r="BZ58" s="4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4"/>
      <c r="BM59" s="45"/>
      <c r="BN59" s="45"/>
      <c r="BO59" s="45"/>
      <c r="BP59" s="45"/>
      <c r="BQ59" s="45"/>
      <c r="BR59" s="45"/>
      <c r="BS59" s="45"/>
      <c r="BT59" s="45"/>
      <c r="BU59" s="45"/>
      <c r="BV59" s="45"/>
      <c r="BW59" s="45"/>
      <c r="BX59" s="45"/>
      <c r="BY59" s="45"/>
      <c r="BZ59" s="46"/>
    </row>
    <row r="60" spans="1:78" ht="13.5" customHeight="1" x14ac:dyDescent="0.15">
      <c r="A60" s="2"/>
      <c r="B60" s="35" t="s">
        <v>13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4"/>
      <c r="BM60" s="45"/>
      <c r="BN60" s="45"/>
      <c r="BO60" s="45"/>
      <c r="BP60" s="45"/>
      <c r="BQ60" s="45"/>
      <c r="BR60" s="45"/>
      <c r="BS60" s="45"/>
      <c r="BT60" s="45"/>
      <c r="BU60" s="45"/>
      <c r="BV60" s="45"/>
      <c r="BW60" s="45"/>
      <c r="BX60" s="45"/>
      <c r="BY60" s="45"/>
      <c r="BZ60" s="46"/>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12</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4" t="s">
        <v>113</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4"/>
      <c r="BM80" s="45"/>
      <c r="BN80" s="45"/>
      <c r="BO80" s="45"/>
      <c r="BP80" s="45"/>
      <c r="BQ80" s="45"/>
      <c r="BR80" s="45"/>
      <c r="BS80" s="45"/>
      <c r="BT80" s="45"/>
      <c r="BU80" s="45"/>
      <c r="BV80" s="45"/>
      <c r="BW80" s="45"/>
      <c r="BX80" s="45"/>
      <c r="BY80" s="45"/>
      <c r="BZ80" s="4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4"/>
      <c r="BM81" s="45"/>
      <c r="BN81" s="45"/>
      <c r="BO81" s="45"/>
      <c r="BP81" s="45"/>
      <c r="BQ81" s="45"/>
      <c r="BR81" s="45"/>
      <c r="BS81" s="45"/>
      <c r="BT81" s="45"/>
      <c r="BU81" s="45"/>
      <c r="BV81" s="45"/>
      <c r="BW81" s="45"/>
      <c r="BX81" s="45"/>
      <c r="BY81" s="45"/>
      <c r="BZ81" s="4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7"/>
      <c r="BM82" s="48"/>
      <c r="BN82" s="48"/>
      <c r="BO82" s="48"/>
      <c r="BP82" s="48"/>
      <c r="BQ82" s="48"/>
      <c r="BR82" s="48"/>
      <c r="BS82" s="48"/>
      <c r="BT82" s="48"/>
      <c r="BU82" s="48"/>
      <c r="BV82" s="48"/>
      <c r="BW82" s="48"/>
      <c r="BX82" s="48"/>
      <c r="BY82" s="48"/>
      <c r="BZ82" s="49"/>
    </row>
    <row r="83" spans="1:78" x14ac:dyDescent="0.15">
      <c r="C83" s="28" t="s">
        <v>42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15">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jlt/8vWhBq7tEQiRETf/7W9De0NSwcbHs3HloMea0S/D6LCKs0aJavn5iLMre/4Cul5yPQvshe9SYDe26aMffQ==" saltValue="t7PgBIYxNwT9lUYImKShf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57</v>
      </c>
      <c r="D3" s="16" t="s">
        <v>58</v>
      </c>
      <c r="E3" s="16" t="s">
        <v>7</v>
      </c>
      <c r="F3" s="16" t="s">
        <v>6</v>
      </c>
      <c r="G3" s="16" t="s">
        <v>25</v>
      </c>
      <c r="H3" s="71" t="s">
        <v>59</v>
      </c>
      <c r="I3" s="72"/>
      <c r="J3" s="72"/>
      <c r="K3" s="72"/>
      <c r="L3" s="72"/>
      <c r="M3" s="72"/>
      <c r="N3" s="72"/>
      <c r="O3" s="72"/>
      <c r="P3" s="72"/>
      <c r="Q3" s="72"/>
      <c r="R3" s="72"/>
      <c r="S3" s="72"/>
      <c r="T3" s="72"/>
      <c r="U3" s="72"/>
      <c r="V3" s="72"/>
      <c r="W3" s="72"/>
      <c r="X3" s="73"/>
      <c r="Y3" s="77"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60</v>
      </c>
      <c r="B4" s="17"/>
      <c r="C4" s="17"/>
      <c r="D4" s="17"/>
      <c r="E4" s="17"/>
      <c r="F4" s="17"/>
      <c r="G4" s="17"/>
      <c r="H4" s="74"/>
      <c r="I4" s="75"/>
      <c r="J4" s="75"/>
      <c r="K4" s="75"/>
      <c r="L4" s="75"/>
      <c r="M4" s="75"/>
      <c r="N4" s="75"/>
      <c r="O4" s="75"/>
      <c r="P4" s="75"/>
      <c r="Q4" s="75"/>
      <c r="R4" s="75"/>
      <c r="S4" s="75"/>
      <c r="T4" s="75"/>
      <c r="U4" s="75"/>
      <c r="V4" s="75"/>
      <c r="W4" s="75"/>
      <c r="X4" s="76"/>
      <c r="Y4" s="78" t="s">
        <v>50</v>
      </c>
      <c r="Z4" s="78"/>
      <c r="AA4" s="78"/>
      <c r="AB4" s="78"/>
      <c r="AC4" s="78"/>
      <c r="AD4" s="78"/>
      <c r="AE4" s="78"/>
      <c r="AF4" s="78"/>
      <c r="AG4" s="78"/>
      <c r="AH4" s="78"/>
      <c r="AI4" s="78"/>
      <c r="AJ4" s="78" t="s">
        <v>44</v>
      </c>
      <c r="AK4" s="78"/>
      <c r="AL4" s="78"/>
      <c r="AM4" s="78"/>
      <c r="AN4" s="78"/>
      <c r="AO4" s="78"/>
      <c r="AP4" s="78"/>
      <c r="AQ4" s="78"/>
      <c r="AR4" s="78"/>
      <c r="AS4" s="78"/>
      <c r="AT4" s="78"/>
      <c r="AU4" s="78" t="s">
        <v>28</v>
      </c>
      <c r="AV4" s="78"/>
      <c r="AW4" s="78"/>
      <c r="AX4" s="78"/>
      <c r="AY4" s="78"/>
      <c r="AZ4" s="78"/>
      <c r="BA4" s="78"/>
      <c r="BB4" s="78"/>
      <c r="BC4" s="78"/>
      <c r="BD4" s="78"/>
      <c r="BE4" s="78"/>
      <c r="BF4" s="78" t="s">
        <v>62</v>
      </c>
      <c r="BG4" s="78"/>
      <c r="BH4" s="78"/>
      <c r="BI4" s="78"/>
      <c r="BJ4" s="78"/>
      <c r="BK4" s="78"/>
      <c r="BL4" s="78"/>
      <c r="BM4" s="78"/>
      <c r="BN4" s="78"/>
      <c r="BO4" s="78"/>
      <c r="BP4" s="78"/>
      <c r="BQ4" s="78" t="s">
        <v>0</v>
      </c>
      <c r="BR4" s="78"/>
      <c r="BS4" s="78"/>
      <c r="BT4" s="78"/>
      <c r="BU4" s="78"/>
      <c r="BV4" s="78"/>
      <c r="BW4" s="78"/>
      <c r="BX4" s="78"/>
      <c r="BY4" s="78"/>
      <c r="BZ4" s="78"/>
      <c r="CA4" s="78"/>
      <c r="CB4" s="78" t="s">
        <v>61</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36</v>
      </c>
      <c r="DU4" s="78"/>
      <c r="DV4" s="78"/>
      <c r="DW4" s="78"/>
      <c r="DX4" s="78"/>
      <c r="DY4" s="78"/>
      <c r="DZ4" s="78"/>
      <c r="EA4" s="78"/>
      <c r="EB4" s="78"/>
      <c r="EC4" s="78"/>
      <c r="ED4" s="78"/>
      <c r="EE4" s="78" t="s">
        <v>67</v>
      </c>
      <c r="EF4" s="78"/>
      <c r="EG4" s="78"/>
      <c r="EH4" s="78"/>
      <c r="EI4" s="78"/>
      <c r="EJ4" s="78"/>
      <c r="EK4" s="78"/>
      <c r="EL4" s="78"/>
      <c r="EM4" s="78"/>
      <c r="EN4" s="78"/>
      <c r="EO4" s="78"/>
    </row>
    <row r="5" spans="1:148" x14ac:dyDescent="0.15">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15">
      <c r="A6" s="14" t="s">
        <v>94</v>
      </c>
      <c r="B6" s="19">
        <f t="shared" ref="B6:X6" si="1">B7</f>
        <v>2023</v>
      </c>
      <c r="C6" s="19">
        <f t="shared" si="1"/>
        <v>173657</v>
      </c>
      <c r="D6" s="19">
        <f t="shared" si="1"/>
        <v>46</v>
      </c>
      <c r="E6" s="19">
        <f t="shared" si="1"/>
        <v>17</v>
      </c>
      <c r="F6" s="19">
        <f t="shared" si="1"/>
        <v>1</v>
      </c>
      <c r="G6" s="19">
        <f t="shared" si="1"/>
        <v>0</v>
      </c>
      <c r="H6" s="19" t="str">
        <f t="shared" si="1"/>
        <v>石川県　内灘町</v>
      </c>
      <c r="I6" s="19" t="str">
        <f t="shared" si="1"/>
        <v>法適用</v>
      </c>
      <c r="J6" s="19" t="str">
        <f t="shared" si="1"/>
        <v>下水道事業</v>
      </c>
      <c r="K6" s="19" t="str">
        <f t="shared" si="1"/>
        <v>公共下水道</v>
      </c>
      <c r="L6" s="19" t="str">
        <f t="shared" si="1"/>
        <v>Cb1</v>
      </c>
      <c r="M6" s="19" t="str">
        <f t="shared" si="1"/>
        <v>非設置</v>
      </c>
      <c r="N6" s="23" t="str">
        <f t="shared" si="1"/>
        <v>-</v>
      </c>
      <c r="O6" s="23">
        <f t="shared" si="1"/>
        <v>49.59</v>
      </c>
      <c r="P6" s="23">
        <f t="shared" si="1"/>
        <v>99.88</v>
      </c>
      <c r="Q6" s="23">
        <f t="shared" si="1"/>
        <v>99.16</v>
      </c>
      <c r="R6" s="23">
        <f t="shared" si="1"/>
        <v>2459</v>
      </c>
      <c r="S6" s="23">
        <f t="shared" si="1"/>
        <v>26030</v>
      </c>
      <c r="T6" s="23">
        <f t="shared" si="1"/>
        <v>20.329999999999998</v>
      </c>
      <c r="U6" s="23">
        <f t="shared" si="1"/>
        <v>1280.3699999999999</v>
      </c>
      <c r="V6" s="23">
        <f t="shared" si="1"/>
        <v>25852</v>
      </c>
      <c r="W6" s="23">
        <f t="shared" si="1"/>
        <v>4.87</v>
      </c>
      <c r="X6" s="23">
        <f t="shared" si="1"/>
        <v>5308.42</v>
      </c>
      <c r="Y6" s="27" t="str">
        <f t="shared" ref="Y6:AH6" si="2">IF(Y7="",NA(),Y7)</f>
        <v>-</v>
      </c>
      <c r="Z6" s="27">
        <f t="shared" si="2"/>
        <v>100.66</v>
      </c>
      <c r="AA6" s="27">
        <f t="shared" si="2"/>
        <v>95.43</v>
      </c>
      <c r="AB6" s="27">
        <f t="shared" si="2"/>
        <v>93.91</v>
      </c>
      <c r="AC6" s="27">
        <f t="shared" si="2"/>
        <v>93.26</v>
      </c>
      <c r="AD6" s="27" t="str">
        <f t="shared" si="2"/>
        <v>-</v>
      </c>
      <c r="AE6" s="27">
        <f t="shared" si="2"/>
        <v>103.78</v>
      </c>
      <c r="AF6" s="27">
        <f t="shared" si="2"/>
        <v>103.57</v>
      </c>
      <c r="AG6" s="27">
        <f t="shared" si="2"/>
        <v>102.34</v>
      </c>
      <c r="AH6" s="27">
        <f t="shared" si="2"/>
        <v>104.17</v>
      </c>
      <c r="AI6" s="23" t="str">
        <f>IF(AI7="","",IF(AI7="-","【-】","【"&amp;SUBSTITUTE(TEXT(AI7,"#,##0.00"),"-","△")&amp;"】"))</f>
        <v>【105.91】</v>
      </c>
      <c r="AJ6" s="27" t="str">
        <f t="shared" ref="AJ6:AS6" si="3">IF(AJ7="",NA(),AJ7)</f>
        <v>-</v>
      </c>
      <c r="AK6" s="27">
        <f t="shared" si="3"/>
        <v>1.55</v>
      </c>
      <c r="AL6" s="27">
        <f t="shared" si="3"/>
        <v>11.05</v>
      </c>
      <c r="AM6" s="27">
        <f t="shared" si="3"/>
        <v>23.56</v>
      </c>
      <c r="AN6" s="27">
        <f t="shared" si="3"/>
        <v>26.97</v>
      </c>
      <c r="AO6" s="27" t="str">
        <f t="shared" si="3"/>
        <v>-</v>
      </c>
      <c r="AP6" s="27">
        <f t="shared" si="3"/>
        <v>19.829999999999998</v>
      </c>
      <c r="AQ6" s="27">
        <f t="shared" si="3"/>
        <v>21.3</v>
      </c>
      <c r="AR6" s="27">
        <f t="shared" si="3"/>
        <v>39.799999999999997</v>
      </c>
      <c r="AS6" s="27">
        <f t="shared" si="3"/>
        <v>20.04</v>
      </c>
      <c r="AT6" s="23" t="str">
        <f>IF(AT7="","",IF(AT7="-","【-】","【"&amp;SUBSTITUTE(TEXT(AT7,"#,##0.00"),"-","△")&amp;"】"))</f>
        <v>【3.03】</v>
      </c>
      <c r="AU6" s="27" t="str">
        <f t="shared" ref="AU6:BD6" si="4">IF(AU7="",NA(),AU7)</f>
        <v>-</v>
      </c>
      <c r="AV6" s="27">
        <f t="shared" si="4"/>
        <v>20.74</v>
      </c>
      <c r="AW6" s="27">
        <f t="shared" si="4"/>
        <v>43.67</v>
      </c>
      <c r="AX6" s="27">
        <f t="shared" si="4"/>
        <v>40.479999999999997</v>
      </c>
      <c r="AY6" s="27">
        <f t="shared" si="4"/>
        <v>34.06</v>
      </c>
      <c r="AZ6" s="27" t="str">
        <f t="shared" si="4"/>
        <v>-</v>
      </c>
      <c r="BA6" s="27">
        <f t="shared" si="4"/>
        <v>54.3</v>
      </c>
      <c r="BB6" s="27">
        <f t="shared" si="4"/>
        <v>57.92</v>
      </c>
      <c r="BC6" s="27">
        <f t="shared" si="4"/>
        <v>63.17</v>
      </c>
      <c r="BD6" s="27">
        <f t="shared" si="4"/>
        <v>69.150000000000006</v>
      </c>
      <c r="BE6" s="23" t="str">
        <f>IF(BE7="","",IF(BE7="-","【-】","【"&amp;SUBSTITUTE(TEXT(BE7,"#,##0.00"),"-","△")&amp;"】"))</f>
        <v>【78.43】</v>
      </c>
      <c r="BF6" s="27" t="str">
        <f t="shared" ref="BF6:BO6" si="5">IF(BF7="",NA(),BF7)</f>
        <v>-</v>
      </c>
      <c r="BG6" s="27">
        <f t="shared" si="5"/>
        <v>1273.75</v>
      </c>
      <c r="BH6" s="27">
        <f t="shared" si="5"/>
        <v>1236.47</v>
      </c>
      <c r="BI6" s="27">
        <f t="shared" si="5"/>
        <v>1369.27</v>
      </c>
      <c r="BJ6" s="27">
        <f t="shared" si="5"/>
        <v>1340.12</v>
      </c>
      <c r="BK6" s="27" t="str">
        <f t="shared" si="5"/>
        <v>-</v>
      </c>
      <c r="BL6" s="27">
        <f t="shared" si="5"/>
        <v>856.88</v>
      </c>
      <c r="BM6" s="27">
        <f t="shared" si="5"/>
        <v>799.49</v>
      </c>
      <c r="BN6" s="27">
        <f t="shared" si="5"/>
        <v>863.92</v>
      </c>
      <c r="BO6" s="27">
        <f t="shared" si="5"/>
        <v>793.41</v>
      </c>
      <c r="BP6" s="23" t="str">
        <f>IF(BP7="","",IF(BP7="-","【-】","【"&amp;SUBSTITUTE(TEXT(BP7,"#,##0.00"),"-","△")&amp;"】"))</f>
        <v>【630.82】</v>
      </c>
      <c r="BQ6" s="27" t="str">
        <f t="shared" ref="BQ6:BZ6" si="6">IF(BQ7="",NA(),BQ7)</f>
        <v>-</v>
      </c>
      <c r="BR6" s="27">
        <f t="shared" si="6"/>
        <v>72.55</v>
      </c>
      <c r="BS6" s="27">
        <f t="shared" si="6"/>
        <v>80.14</v>
      </c>
      <c r="BT6" s="27">
        <f t="shared" si="6"/>
        <v>79.33</v>
      </c>
      <c r="BU6" s="27">
        <f t="shared" si="6"/>
        <v>72.64</v>
      </c>
      <c r="BV6" s="27" t="str">
        <f t="shared" si="6"/>
        <v>-</v>
      </c>
      <c r="BW6" s="27">
        <f t="shared" si="6"/>
        <v>89.01</v>
      </c>
      <c r="BX6" s="27">
        <f t="shared" si="6"/>
        <v>89.09</v>
      </c>
      <c r="BY6" s="27">
        <f t="shared" si="6"/>
        <v>87.28</v>
      </c>
      <c r="BZ6" s="27">
        <f t="shared" si="6"/>
        <v>84.86</v>
      </c>
      <c r="CA6" s="23" t="str">
        <f>IF(CA7="","",IF(CA7="-","【-】","【"&amp;SUBSTITUTE(TEXT(CA7,"#,##0.00"),"-","△")&amp;"】"))</f>
        <v>【97.81】</v>
      </c>
      <c r="CB6" s="27" t="str">
        <f t="shared" ref="CB6:CK6" si="7">IF(CB7="",NA(),CB7)</f>
        <v>-</v>
      </c>
      <c r="CC6" s="27">
        <f t="shared" si="7"/>
        <v>163.83000000000001</v>
      </c>
      <c r="CD6" s="27">
        <f t="shared" si="7"/>
        <v>150</v>
      </c>
      <c r="CE6" s="27">
        <f t="shared" si="7"/>
        <v>150</v>
      </c>
      <c r="CF6" s="27">
        <f t="shared" si="7"/>
        <v>150</v>
      </c>
      <c r="CG6" s="27" t="str">
        <f t="shared" si="7"/>
        <v>-</v>
      </c>
      <c r="CH6" s="27">
        <f t="shared" si="7"/>
        <v>147.08000000000001</v>
      </c>
      <c r="CI6" s="27">
        <f t="shared" si="7"/>
        <v>142.76</v>
      </c>
      <c r="CJ6" s="27">
        <f t="shared" si="7"/>
        <v>145.58000000000001</v>
      </c>
      <c r="CK6" s="27">
        <f t="shared" si="7"/>
        <v>147.69</v>
      </c>
      <c r="CL6" s="23" t="str">
        <f>IF(CL7="","",IF(CL7="-","【-】","【"&amp;SUBSTITUTE(TEXT(CL7,"#,##0.00"),"-","△")&amp;"】"))</f>
        <v>【138.75】</v>
      </c>
      <c r="CM6" s="27" t="str">
        <f t="shared" ref="CM6:CV6" si="8">IF(CM7="",NA(),CM7)</f>
        <v>-</v>
      </c>
      <c r="CN6" s="27">
        <f t="shared" si="8"/>
        <v>53.46</v>
      </c>
      <c r="CO6" s="27">
        <f t="shared" si="8"/>
        <v>58.84</v>
      </c>
      <c r="CP6" s="27">
        <f t="shared" si="8"/>
        <v>63.66</v>
      </c>
      <c r="CQ6" s="27">
        <f t="shared" si="8"/>
        <v>66.16</v>
      </c>
      <c r="CR6" s="27" t="str">
        <f t="shared" si="8"/>
        <v>-</v>
      </c>
      <c r="CS6" s="27">
        <f t="shared" si="8"/>
        <v>58.12</v>
      </c>
      <c r="CT6" s="27">
        <f t="shared" si="8"/>
        <v>58.14</v>
      </c>
      <c r="CU6" s="27">
        <f t="shared" si="8"/>
        <v>58.55</v>
      </c>
      <c r="CV6" s="27">
        <f t="shared" si="8"/>
        <v>59.45</v>
      </c>
      <c r="CW6" s="23" t="str">
        <f>IF(CW7="","",IF(CW7="-","【-】","【"&amp;SUBSTITUTE(TEXT(CW7,"#,##0.00"),"-","△")&amp;"】"))</f>
        <v>【58.94】</v>
      </c>
      <c r="CX6" s="27" t="str">
        <f t="shared" ref="CX6:DG6" si="9">IF(CX7="",NA(),CX7)</f>
        <v>-</v>
      </c>
      <c r="CY6" s="27">
        <f t="shared" si="9"/>
        <v>98.31</v>
      </c>
      <c r="CZ6" s="27">
        <f t="shared" si="9"/>
        <v>98.12</v>
      </c>
      <c r="DA6" s="27">
        <f t="shared" si="9"/>
        <v>98.13</v>
      </c>
      <c r="DB6" s="27">
        <f t="shared" si="9"/>
        <v>98.19</v>
      </c>
      <c r="DC6" s="27" t="str">
        <f t="shared" si="9"/>
        <v>-</v>
      </c>
      <c r="DD6" s="27">
        <f t="shared" si="9"/>
        <v>92.55</v>
      </c>
      <c r="DE6" s="27">
        <f t="shared" si="9"/>
        <v>92.44</v>
      </c>
      <c r="DF6" s="27">
        <f t="shared" si="9"/>
        <v>91.97</v>
      </c>
      <c r="DG6" s="27">
        <f t="shared" si="9"/>
        <v>91.93</v>
      </c>
      <c r="DH6" s="23" t="str">
        <f>IF(DH7="","",IF(DH7="-","【-】","【"&amp;SUBSTITUTE(TEXT(DH7,"#,##0.00"),"-","△")&amp;"】"))</f>
        <v>【95.91】</v>
      </c>
      <c r="DI6" s="27" t="str">
        <f t="shared" ref="DI6:DR6" si="10">IF(DI7="",NA(),DI7)</f>
        <v>-</v>
      </c>
      <c r="DJ6" s="27">
        <f t="shared" si="10"/>
        <v>3.8</v>
      </c>
      <c r="DK6" s="27">
        <f t="shared" si="10"/>
        <v>7.62</v>
      </c>
      <c r="DL6" s="27">
        <f t="shared" si="10"/>
        <v>11.35</v>
      </c>
      <c r="DM6" s="27">
        <f t="shared" si="10"/>
        <v>14.81</v>
      </c>
      <c r="DN6" s="27" t="str">
        <f t="shared" si="10"/>
        <v>-</v>
      </c>
      <c r="DO6" s="27">
        <f t="shared" si="10"/>
        <v>18.829999999999998</v>
      </c>
      <c r="DP6" s="27">
        <f t="shared" si="10"/>
        <v>23.14</v>
      </c>
      <c r="DQ6" s="27">
        <f t="shared" si="10"/>
        <v>23.95</v>
      </c>
      <c r="DR6" s="27">
        <f t="shared" si="10"/>
        <v>25.32</v>
      </c>
      <c r="DS6" s="23" t="str">
        <f>IF(DS7="","",IF(DS7="-","【-】","【"&amp;SUBSTITUTE(TEXT(DS7,"#,##0.00"),"-","△")&amp;"】"))</f>
        <v>【41.09】</v>
      </c>
      <c r="DT6" s="27" t="str">
        <f t="shared" ref="DT6:EC6" si="11">IF(DT7="",NA(),DT7)</f>
        <v>-</v>
      </c>
      <c r="DU6" s="23">
        <f t="shared" si="11"/>
        <v>0</v>
      </c>
      <c r="DV6" s="23">
        <f t="shared" si="11"/>
        <v>0</v>
      </c>
      <c r="DW6" s="23">
        <f t="shared" si="11"/>
        <v>0</v>
      </c>
      <c r="DX6" s="27">
        <f t="shared" si="11"/>
        <v>0.06</v>
      </c>
      <c r="DY6" s="27" t="str">
        <f t="shared" si="11"/>
        <v>-</v>
      </c>
      <c r="DZ6" s="27">
        <f t="shared" si="11"/>
        <v>0.56999999999999995</v>
      </c>
      <c r="EA6" s="27">
        <f t="shared" si="11"/>
        <v>0.55000000000000004</v>
      </c>
      <c r="EB6" s="27">
        <f t="shared" si="11"/>
        <v>0.78</v>
      </c>
      <c r="EC6" s="27">
        <f t="shared" si="11"/>
        <v>0.91</v>
      </c>
      <c r="ED6" s="23" t="str">
        <f>IF(ED7="","",IF(ED7="-","【-】","【"&amp;SUBSTITUTE(TEXT(ED7,"#,##0.00"),"-","△")&amp;"】"))</f>
        <v>【8.68】</v>
      </c>
      <c r="EE6" s="27" t="str">
        <f t="shared" ref="EE6:EN6" si="12">IF(EE7="",NA(),EE7)</f>
        <v>-</v>
      </c>
      <c r="EF6" s="23">
        <f t="shared" si="12"/>
        <v>0</v>
      </c>
      <c r="EG6" s="23">
        <f t="shared" si="12"/>
        <v>0</v>
      </c>
      <c r="EH6" s="23">
        <f t="shared" si="12"/>
        <v>0</v>
      </c>
      <c r="EI6" s="27">
        <f t="shared" si="12"/>
        <v>0.28000000000000003</v>
      </c>
      <c r="EJ6" s="27" t="str">
        <f t="shared" si="12"/>
        <v>-</v>
      </c>
      <c r="EK6" s="27">
        <f t="shared" si="12"/>
        <v>0.19</v>
      </c>
      <c r="EL6" s="27">
        <f t="shared" si="12"/>
        <v>0.15</v>
      </c>
      <c r="EM6" s="27">
        <f t="shared" si="12"/>
        <v>0.12</v>
      </c>
      <c r="EN6" s="27">
        <f t="shared" si="12"/>
        <v>0.18</v>
      </c>
      <c r="EO6" s="23" t="str">
        <f>IF(EO7="","",IF(EO7="-","【-】","【"&amp;SUBSTITUTE(TEXT(EO7,"#,##0.00"),"-","△")&amp;"】"))</f>
        <v>【0.22】</v>
      </c>
    </row>
    <row r="7" spans="1:148" s="13" customFormat="1" x14ac:dyDescent="0.15">
      <c r="A7" s="14"/>
      <c r="B7" s="20">
        <v>2023</v>
      </c>
      <c r="C7" s="20">
        <v>173657</v>
      </c>
      <c r="D7" s="20">
        <v>46</v>
      </c>
      <c r="E7" s="20">
        <v>17</v>
      </c>
      <c r="F7" s="20">
        <v>1</v>
      </c>
      <c r="G7" s="20">
        <v>0</v>
      </c>
      <c r="H7" s="20" t="s">
        <v>95</v>
      </c>
      <c r="I7" s="20" t="s">
        <v>96</v>
      </c>
      <c r="J7" s="20" t="s">
        <v>97</v>
      </c>
      <c r="K7" s="20" t="s">
        <v>98</v>
      </c>
      <c r="L7" s="20" t="s">
        <v>99</v>
      </c>
      <c r="M7" s="20" t="s">
        <v>100</v>
      </c>
      <c r="N7" s="24" t="s">
        <v>101</v>
      </c>
      <c r="O7" s="24">
        <v>49.59</v>
      </c>
      <c r="P7" s="24">
        <v>99.88</v>
      </c>
      <c r="Q7" s="24">
        <v>99.16</v>
      </c>
      <c r="R7" s="24">
        <v>2459</v>
      </c>
      <c r="S7" s="24">
        <v>26030</v>
      </c>
      <c r="T7" s="24">
        <v>20.329999999999998</v>
      </c>
      <c r="U7" s="24">
        <v>1280.3699999999999</v>
      </c>
      <c r="V7" s="24">
        <v>25852</v>
      </c>
      <c r="W7" s="24">
        <v>4.87</v>
      </c>
      <c r="X7" s="24">
        <v>5308.42</v>
      </c>
      <c r="Y7" s="24" t="s">
        <v>101</v>
      </c>
      <c r="Z7" s="24">
        <v>100.66</v>
      </c>
      <c r="AA7" s="24">
        <v>95.43</v>
      </c>
      <c r="AB7" s="24">
        <v>93.91</v>
      </c>
      <c r="AC7" s="24">
        <v>93.26</v>
      </c>
      <c r="AD7" s="24" t="s">
        <v>101</v>
      </c>
      <c r="AE7" s="24">
        <v>103.78</v>
      </c>
      <c r="AF7" s="24">
        <v>103.57</v>
      </c>
      <c r="AG7" s="24">
        <v>102.34</v>
      </c>
      <c r="AH7" s="24">
        <v>104.17</v>
      </c>
      <c r="AI7" s="24">
        <v>105.91</v>
      </c>
      <c r="AJ7" s="24" t="s">
        <v>101</v>
      </c>
      <c r="AK7" s="24">
        <v>1.55</v>
      </c>
      <c r="AL7" s="24">
        <v>11.05</v>
      </c>
      <c r="AM7" s="24">
        <v>23.56</v>
      </c>
      <c r="AN7" s="24">
        <v>26.97</v>
      </c>
      <c r="AO7" s="24" t="s">
        <v>101</v>
      </c>
      <c r="AP7" s="24">
        <v>19.829999999999998</v>
      </c>
      <c r="AQ7" s="24">
        <v>21.3</v>
      </c>
      <c r="AR7" s="24">
        <v>39.799999999999997</v>
      </c>
      <c r="AS7" s="24">
        <v>20.04</v>
      </c>
      <c r="AT7" s="24">
        <v>3.03</v>
      </c>
      <c r="AU7" s="24" t="s">
        <v>101</v>
      </c>
      <c r="AV7" s="24">
        <v>20.74</v>
      </c>
      <c r="AW7" s="24">
        <v>43.67</v>
      </c>
      <c r="AX7" s="24">
        <v>40.479999999999997</v>
      </c>
      <c r="AY7" s="24">
        <v>34.06</v>
      </c>
      <c r="AZ7" s="24" t="s">
        <v>101</v>
      </c>
      <c r="BA7" s="24">
        <v>54.3</v>
      </c>
      <c r="BB7" s="24">
        <v>57.92</v>
      </c>
      <c r="BC7" s="24">
        <v>63.17</v>
      </c>
      <c r="BD7" s="24">
        <v>69.150000000000006</v>
      </c>
      <c r="BE7" s="24">
        <v>78.430000000000007</v>
      </c>
      <c r="BF7" s="24" t="s">
        <v>101</v>
      </c>
      <c r="BG7" s="24">
        <v>1273.75</v>
      </c>
      <c r="BH7" s="24">
        <v>1236.47</v>
      </c>
      <c r="BI7" s="24">
        <v>1369.27</v>
      </c>
      <c r="BJ7" s="24">
        <v>1340.12</v>
      </c>
      <c r="BK7" s="24" t="s">
        <v>101</v>
      </c>
      <c r="BL7" s="24">
        <v>856.88</v>
      </c>
      <c r="BM7" s="24">
        <v>799.49</v>
      </c>
      <c r="BN7" s="24">
        <v>863.92</v>
      </c>
      <c r="BO7" s="24">
        <v>793.41</v>
      </c>
      <c r="BP7" s="24">
        <v>630.82000000000005</v>
      </c>
      <c r="BQ7" s="24" t="s">
        <v>101</v>
      </c>
      <c r="BR7" s="24">
        <v>72.55</v>
      </c>
      <c r="BS7" s="24">
        <v>80.14</v>
      </c>
      <c r="BT7" s="24">
        <v>79.33</v>
      </c>
      <c r="BU7" s="24">
        <v>72.64</v>
      </c>
      <c r="BV7" s="24" t="s">
        <v>101</v>
      </c>
      <c r="BW7" s="24">
        <v>89.01</v>
      </c>
      <c r="BX7" s="24">
        <v>89.09</v>
      </c>
      <c r="BY7" s="24">
        <v>87.28</v>
      </c>
      <c r="BZ7" s="24">
        <v>84.86</v>
      </c>
      <c r="CA7" s="24">
        <v>97.81</v>
      </c>
      <c r="CB7" s="24" t="s">
        <v>101</v>
      </c>
      <c r="CC7" s="24">
        <v>163.83000000000001</v>
      </c>
      <c r="CD7" s="24">
        <v>150</v>
      </c>
      <c r="CE7" s="24">
        <v>150</v>
      </c>
      <c r="CF7" s="24">
        <v>150</v>
      </c>
      <c r="CG7" s="24" t="s">
        <v>101</v>
      </c>
      <c r="CH7" s="24">
        <v>147.08000000000001</v>
      </c>
      <c r="CI7" s="24">
        <v>142.76</v>
      </c>
      <c r="CJ7" s="24">
        <v>145.58000000000001</v>
      </c>
      <c r="CK7" s="24">
        <v>147.69</v>
      </c>
      <c r="CL7" s="24">
        <v>138.75</v>
      </c>
      <c r="CM7" s="24" t="s">
        <v>101</v>
      </c>
      <c r="CN7" s="24">
        <v>53.46</v>
      </c>
      <c r="CO7" s="24">
        <v>58.84</v>
      </c>
      <c r="CP7" s="24">
        <v>63.66</v>
      </c>
      <c r="CQ7" s="24">
        <v>66.16</v>
      </c>
      <c r="CR7" s="24" t="s">
        <v>101</v>
      </c>
      <c r="CS7" s="24">
        <v>58.12</v>
      </c>
      <c r="CT7" s="24">
        <v>58.14</v>
      </c>
      <c r="CU7" s="24">
        <v>58.55</v>
      </c>
      <c r="CV7" s="24">
        <v>59.45</v>
      </c>
      <c r="CW7" s="24">
        <v>58.94</v>
      </c>
      <c r="CX7" s="24" t="s">
        <v>101</v>
      </c>
      <c r="CY7" s="24">
        <v>98.31</v>
      </c>
      <c r="CZ7" s="24">
        <v>98.12</v>
      </c>
      <c r="DA7" s="24">
        <v>98.13</v>
      </c>
      <c r="DB7" s="24">
        <v>98.19</v>
      </c>
      <c r="DC7" s="24" t="s">
        <v>101</v>
      </c>
      <c r="DD7" s="24">
        <v>92.55</v>
      </c>
      <c r="DE7" s="24">
        <v>92.44</v>
      </c>
      <c r="DF7" s="24">
        <v>91.97</v>
      </c>
      <c r="DG7" s="24">
        <v>91.93</v>
      </c>
      <c r="DH7" s="24">
        <v>95.91</v>
      </c>
      <c r="DI7" s="24" t="s">
        <v>101</v>
      </c>
      <c r="DJ7" s="24">
        <v>3.8</v>
      </c>
      <c r="DK7" s="24">
        <v>7.62</v>
      </c>
      <c r="DL7" s="24">
        <v>11.35</v>
      </c>
      <c r="DM7" s="24">
        <v>14.81</v>
      </c>
      <c r="DN7" s="24" t="s">
        <v>101</v>
      </c>
      <c r="DO7" s="24">
        <v>18.829999999999998</v>
      </c>
      <c r="DP7" s="24">
        <v>23.14</v>
      </c>
      <c r="DQ7" s="24">
        <v>23.95</v>
      </c>
      <c r="DR7" s="24">
        <v>25.32</v>
      </c>
      <c r="DS7" s="24">
        <v>41.09</v>
      </c>
      <c r="DT7" s="24" t="s">
        <v>101</v>
      </c>
      <c r="DU7" s="24">
        <v>0</v>
      </c>
      <c r="DV7" s="24">
        <v>0</v>
      </c>
      <c r="DW7" s="24">
        <v>0</v>
      </c>
      <c r="DX7" s="24">
        <v>0.06</v>
      </c>
      <c r="DY7" s="24" t="s">
        <v>101</v>
      </c>
      <c r="DZ7" s="24">
        <v>0.56999999999999995</v>
      </c>
      <c r="EA7" s="24">
        <v>0.55000000000000004</v>
      </c>
      <c r="EB7" s="24">
        <v>0.78</v>
      </c>
      <c r="EC7" s="24">
        <v>0.91</v>
      </c>
      <c r="ED7" s="24">
        <v>8.68</v>
      </c>
      <c r="EE7" s="24" t="s">
        <v>101</v>
      </c>
      <c r="EF7" s="24">
        <v>0</v>
      </c>
      <c r="EG7" s="24">
        <v>0</v>
      </c>
      <c r="EH7" s="24">
        <v>0</v>
      </c>
      <c r="EI7" s="24">
        <v>0.28000000000000003</v>
      </c>
      <c r="EJ7" s="24" t="s">
        <v>101</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上下水道課</cp:lastModifiedBy>
  <dcterms:created xsi:type="dcterms:W3CDTF">2025-01-24T07:01:40Z</dcterms:created>
  <dcterms:modified xsi:type="dcterms:W3CDTF">2025-01-31T07:57:49Z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2025-01-31T07:13:47Z</vt:filetime>
  </property>
</Properties>
</file>