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GJrTQaTp7TbmsG4vTCjGHCwA69hVfHqBLd5zsZhVQI7Le+CAOGu/qpq8UO+CpnuCW6t1UiWw8hmCfgYIj4PkQ==" workbookSaltValue="5WZrleupxsq1UdpCaGBeaA==" workbookSpinCount="100000"/>
  <bookViews>
    <workbookView xWindow="0" yWindow="0" windowWidth="20490" windowHeight="745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<sst xmlns="http://schemas.openxmlformats.org/spreadsheetml/2006/main" xmlns:r="http://schemas.openxmlformats.org/officeDocument/2006/relationships" count="111" uniqueCount="111">
  <si>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</si>
  <si>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</si>
  <si>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</si>
  <si>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</si>
  <si>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</si>
  <si>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</si>
  <si>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</si>
  <si>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1⑤</t>
  </si>
  <si>
    <t>全体総括</t>
    <rPh sb="0" eb="2">
      <t>ゼンタイ</t>
    </rPh>
    <rPh sb="2" eb="4">
      <t>ソウカツ</t>
    </rPh>
    <phoneticPr fontId="1"/>
  </si>
  <si>
    <t xml:space="preserve"> 本年度、経常収支比率が100％を下回った。今後も事務経費の増加や人口減少等による給水収益の減少が予想されることから、経営状態はさらに厳しくなると思われる。
そのため、料金の適正化に向けた検討を早期に実施し、安定した収入の確保に向けて経営の健全化に取り組む必要がある。　
 また、施設の老朽化が進んでおり、経営戦略に基づいた計画的な施設の更新と経営の健全性の確保の両立を図っていく必要がある。
　そのほか、令和6年1月1日に発生した能登半島地震の被害が多大であったため、管路の復旧を図るとともに、復旧の状況等を注視していく必要がある。</t>
    <rPh sb="25" eb="27">
      <t>ジム</t>
    </rPh>
    <rPh sb="27" eb="29">
      <t>ケイヒ</t>
    </rPh>
    <rPh sb="30" eb="32">
      <t>ゾウカ</t>
    </rPh>
    <rPh sb="37" eb="38">
      <t>トウ</t>
    </rPh>
    <rPh sb="97" eb="99">
      <t>ソウキ</t>
    </rPh>
    <rPh sb="111" eb="113">
      <t>カクホ</t>
    </rPh>
    <rPh sb="114" eb="115">
      <t>ム</t>
    </rPh>
    <rPh sb="117" eb="119">
      <t>ケイエイ</t>
    </rPh>
    <rPh sb="120" eb="122">
      <t>ケンゼン</t>
    </rPh>
    <rPh sb="122" eb="123">
      <t>カ</t>
    </rPh>
    <rPh sb="124" eb="125">
      <t>ト</t>
    </rPh>
    <rPh sb="126" eb="127">
      <t>ク</t>
    </rPh>
    <rPh sb="128" eb="130">
      <t>ヒツヨウ</t>
    </rPh>
    <rPh sb="140" eb="142">
      <t>シセツ</t>
    </rPh>
    <rPh sb="143" eb="146">
      <t>ロウキュウカ</t>
    </rPh>
    <rPh sb="147" eb="148">
      <t>スス</t>
    </rPh>
    <rPh sb="153" eb="155">
      <t>ケイエイ</t>
    </rPh>
    <rPh sb="155" eb="157">
      <t>センリャク</t>
    </rPh>
    <rPh sb="158" eb="159">
      <t>モト</t>
    </rPh>
    <rPh sb="162" eb="164">
      <t>ケイカク</t>
    </rPh>
    <rPh sb="164" eb="165">
      <t>テキ</t>
    </rPh>
    <rPh sb="166" eb="168">
      <t>シセツ</t>
    </rPh>
    <rPh sb="169" eb="171">
      <t>コウシン</t>
    </rPh>
    <rPh sb="172" eb="174">
      <t>ケイエイ</t>
    </rPh>
    <rPh sb="175" eb="178">
      <t>ケンゼンセイ</t>
    </rPh>
    <rPh sb="179" eb="181">
      <t>カクホ</t>
    </rPh>
    <rPh sb="182" eb="184">
      <t>リョウリツ</t>
    </rPh>
    <rPh sb="185" eb="186">
      <t>ハカ</t>
    </rPh>
    <rPh sb="190" eb="192">
      <t>ヒツヨウ</t>
    </rPh>
    <rPh sb="203" eb="205">
      <t>レイワ</t>
    </rPh>
    <rPh sb="206" eb="207">
      <t>ネン</t>
    </rPh>
    <rPh sb="208" eb="209">
      <t>ガツ</t>
    </rPh>
    <rPh sb="210" eb="211">
      <t>ニチ</t>
    </rPh>
    <rPh sb="212" eb="214">
      <t>ハッセイ</t>
    </rPh>
    <rPh sb="216" eb="218">
      <t>ノト</t>
    </rPh>
    <rPh sb="218" eb="220">
      <t>ハントウ</t>
    </rPh>
    <rPh sb="220" eb="222">
      <t>ジシン</t>
    </rPh>
    <rPh sb="223" eb="225">
      <t>ヒガイ</t>
    </rPh>
    <rPh sb="226" eb="228">
      <t>タダイ</t>
    </rPh>
    <rPh sb="235" eb="237">
      <t>カンロ</t>
    </rPh>
    <rPh sb="238" eb="240">
      <t>フッキュウ</t>
    </rPh>
    <rPh sb="241" eb="242">
      <t>ハカ</t>
    </rPh>
    <phoneticPr fontId="1"/>
  </si>
  <si>
    <t>2. 老朽化の状況</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</si>
  <si>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</si>
  <si>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</si>
  <si>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</si>
  <si>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</si>
  <si>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</si>
  <si>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</si>
  <si>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</si>
  <si>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</si>
  <si>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</si>
  <si>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</si>
  <si>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</si>
  <si>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</si>
  <si>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</si>
  <si>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</si>
  <si>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</si>
  <si>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</si>
  <si>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</si>
  <si>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</si>
  <si>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</si>
  <si>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</si>
  <si>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</si>
  <si>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</si>
  <si>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</si>
  <si>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</si>
  <si>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</si>
  <si>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</si>
  <si>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</si>
  <si>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</si>
  <si>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</si>
  <si>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</si>
  <si>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</si>
  <si>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</si>
  <si>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</si>
  <si>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</si>
  <si>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</si>
  <si>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</si>
  <si>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</si>
  <si>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</si>
  <si>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</si>
  <si>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</si>
  <si>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</si>
  <si>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</si>
  <si>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</si>
  <si>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</si>
  <si>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</si>
  <si>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</si>
  <si>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</si>
  <si>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</si>
  <si>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</si>
  <si>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</si>
  <si>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</si>
  <si>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</si>
  <si>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</si>
  <si>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</si>
  <si>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</si>
  <si>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</si>
  <si>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</si>
  <si>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</si>
  <si>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</si>
  <si>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</si>
  <si>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</si>
  <si>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</si>
  <si>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</si>
  <si>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</si>
  <si>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</si>
  <si>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</si>
  <si>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</si>
  <si>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</si>
  <si>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</si>
  <si>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</si>
  <si>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</si>
  <si>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</si>
  <si>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</si>
  <si>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</si>
  <si>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</si>
  <si>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</si>
  <si>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</si>
  <si>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</si>
  <si>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</si>
  <si>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</si>
  <si>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</si>
  <si>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</si>
  <si>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</si>
  <si>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石川県　内灘町</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</si>
  <si>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</si>
  <si>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</si>
  <si>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</si>
  <si>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</si>
  <si>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</si>
  <si>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</si>
  <si>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</si>
  <si>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</si>
  <si>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</si>
  <si>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</si>
  <si>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</si>
  <si>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</si>
  <si>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</si>
  <si>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</si>
  <si>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令和５年度の経常収支比率は、事業経営にかかるコストの上昇や給水量の低下等により99.94％と前年より低下し、黒字を示す100％を下回った。
　また、料金回収率も83.10％と前年度を大きく下回った。これは令和6年1月1日に発生した能登半島地震により、全世帯で2ヶ月、被害地域で最大6ヶ月の
水道料金の免除を行ったことによるものである。
　また、地震に伴い、管路の破損による漏水が多発したため有収率が減少となった。
　なお、施設の効率性については、給水原価は類似団体平均値を下回り、施設利用率は平均値を上回っていることから、比較的良好と判断される。</t>
    <rPh sb="1" eb="3">
      <t>レイワ</t>
    </rPh>
    <rPh sb="4" eb="6">
      <t>ネンド</t>
    </rPh>
    <rPh sb="7" eb="11">
      <t>ケイジョウシュウシ</t>
    </rPh>
    <rPh sb="11" eb="13">
      <t>ヒリツ</t>
    </rPh>
    <rPh sb="30" eb="33">
      <t>キュウスイリョウ</t>
    </rPh>
    <rPh sb="34" eb="36">
      <t>テイカ</t>
    </rPh>
    <rPh sb="36" eb="37">
      <t>トウ</t>
    </rPh>
    <rPh sb="47" eb="49">
      <t>ゼンネン</t>
    </rPh>
    <rPh sb="51" eb="53">
      <t>テイカ</t>
    </rPh>
    <rPh sb="55" eb="57">
      <t>クロジ</t>
    </rPh>
    <rPh sb="58" eb="59">
      <t>シメ</t>
    </rPh>
    <rPh sb="65" eb="67">
      <t>シタマワ</t>
    </rPh>
    <rPh sb="75" eb="77">
      <t>リョウキン</t>
    </rPh>
    <rPh sb="77" eb="80">
      <t>カイシュウリツ</t>
    </rPh>
    <rPh sb="88" eb="90">
      <t>ゼンネン</t>
    </rPh>
    <rPh sb="90" eb="91">
      <t>ド</t>
    </rPh>
    <rPh sb="92" eb="93">
      <t>オオ</t>
    </rPh>
    <rPh sb="95" eb="97">
      <t>シタマワ</t>
    </rPh>
    <rPh sb="103" eb="105">
      <t>レイワ</t>
    </rPh>
    <rPh sb="106" eb="107">
      <t>ネン</t>
    </rPh>
    <rPh sb="108" eb="109">
      <t>ガツ</t>
    </rPh>
    <rPh sb="110" eb="111">
      <t>ニチ</t>
    </rPh>
    <rPh sb="112" eb="114">
      <t>ハッセイ</t>
    </rPh>
    <rPh sb="116" eb="118">
      <t>ノト</t>
    </rPh>
    <rPh sb="118" eb="120">
      <t>ハントウ</t>
    </rPh>
    <rPh sb="120" eb="122">
      <t>ジシン</t>
    </rPh>
    <rPh sb="126" eb="129">
      <t>ゼンセタイ</t>
    </rPh>
    <rPh sb="132" eb="133">
      <t>ゲツ</t>
    </rPh>
    <rPh sb="134" eb="136">
      <t>ヒガイ</t>
    </rPh>
    <rPh sb="136" eb="138">
      <t>チイキ</t>
    </rPh>
    <rPh sb="139" eb="141">
      <t>サイダイ</t>
    </rPh>
    <rPh sb="143" eb="144">
      <t>ツキ</t>
    </rPh>
    <rPh sb="146" eb="148">
      <t>スイドウ</t>
    </rPh>
    <rPh sb="148" eb="150">
      <t>リョウキン</t>
    </rPh>
    <rPh sb="151" eb="153">
      <t>メンジョ</t>
    </rPh>
    <rPh sb="154" eb="155">
      <t>オコナ</t>
    </rPh>
    <rPh sb="173" eb="175">
      <t>ジシン</t>
    </rPh>
    <rPh sb="176" eb="177">
      <t>トモナ</t>
    </rPh>
    <rPh sb="179" eb="181">
      <t>カンロ</t>
    </rPh>
    <rPh sb="182" eb="184">
      <t>ハソン</t>
    </rPh>
    <rPh sb="187" eb="189">
      <t>ロウスイ</t>
    </rPh>
    <rPh sb="190" eb="192">
      <t>タハツ</t>
    </rPh>
    <rPh sb="196" eb="199">
      <t>ユウシュウリツ</t>
    </rPh>
    <rPh sb="200" eb="202">
      <t>ゲンショウ</t>
    </rPh>
    <rPh sb="212" eb="214">
      <t>シセツ</t>
    </rPh>
    <rPh sb="215" eb="218">
      <t>コウリツセイ</t>
    </rPh>
    <phoneticPr fontId="1"/>
  </si>
  <si>
    <t xml:space="preserve">　有形固定資産減価償却率は、平均値を上回っており施設の老朽化が進んでいると判断される。
　一方で、管路経年化率は平均値を下回り、管路更新率(R5の管路更新率は4.96→0.50)は平均値を上回っていることから、計画的に管路の更新及び耐震化が行われているといえる。
　今後もアセットマネジメントに基づき、適切に施設の更新事業を実施する必要がある。
</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</si>
</sst>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8" formatCode="&quot;R&quot;yy"/>
    <numFmt numFmtId="180" formatCode="#,##0.00;&quot;△ &quot;#,##0.00"/>
    <numFmt numFmtId="176" formatCode="#,##0.00;&quot;△&quot;#,##0.00"/>
    <numFmt numFmtId="179"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0.73</c:v>
                </c:pt>
                <c:pt idx="1">
                  <c:v>0.9</c:v>
                </c:pt>
                <c:pt idx="2">
                  <c:v>0.81</c:v>
                </c:pt>
                <c:pt idx="3">
                  <c:v>0.81</c:v>
                </c:pt>
                <c:pt idx="4">
                  <c:v>4.96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0.52</c:v>
                </c:pt>
                <c:pt idx="1">
                  <c:v>0.53</c:v>
                </c:pt>
                <c:pt idx="2">
                  <c:v>0.48</c:v>
                </c:pt>
                <c:pt idx="3">
                  <c:v>0.5</c:v>
                </c:pt>
                <c:pt idx="4">
                  <c:v>0.41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63.94</c:v>
                </c:pt>
                <c:pt idx="1">
                  <c:v>64.61</c:v>
                </c:pt>
                <c:pt idx="2">
                  <c:v>63.87</c:v>
                </c:pt>
                <c:pt idx="3">
                  <c:v>62.78</c:v>
                </c:pt>
                <c:pt idx="4">
                  <c:v>62.06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55.14</c:v>
                </c:pt>
                <c:pt idx="1">
                  <c:v>55.89</c:v>
                </c:pt>
                <c:pt idx="2">
                  <c:v>55.72</c:v>
                </c:pt>
                <c:pt idx="3">
                  <c:v>55.31</c:v>
                </c:pt>
                <c:pt idx="4">
                  <c:v>55.14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98.67</c:v>
                </c:pt>
                <c:pt idx="1">
                  <c:v>99.63</c:v>
                </c:pt>
                <c:pt idx="2">
                  <c:v>99.2</c:v>
                </c:pt>
                <c:pt idx="3">
                  <c:v>99.33</c:v>
                </c:pt>
                <c:pt idx="4">
                  <c:v>97.61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81.39</c:v>
                </c:pt>
                <c:pt idx="1">
                  <c:v>81.27</c:v>
                </c:pt>
                <c:pt idx="2">
                  <c:v>81.260000000000005</c:v>
                </c:pt>
                <c:pt idx="3">
                  <c:v>80.36</c:v>
                </c:pt>
                <c:pt idx="4">
                  <c:v>80.13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105.43</c:v>
                </c:pt>
                <c:pt idx="1">
                  <c:v>104.34</c:v>
                </c:pt>
                <c:pt idx="2">
                  <c:v>107.33</c:v>
                </c:pt>
                <c:pt idx="3">
                  <c:v>101.52</c:v>
                </c:pt>
                <c:pt idx="4">
                  <c:v>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108.61</c:v>
                </c:pt>
                <c:pt idx="1">
                  <c:v>108.35</c:v>
                </c:pt>
                <c:pt idx="2">
                  <c:v>108.84</c:v>
                </c:pt>
                <c:pt idx="3">
                  <c:v>105.92</c:v>
                </c:pt>
                <c:pt idx="4">
                  <c:v>106.01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56.8</c:v>
                </c:pt>
                <c:pt idx="1">
                  <c:v>57.68</c:v>
                </c:pt>
                <c:pt idx="2">
                  <c:v>58.15</c:v>
                </c:pt>
                <c:pt idx="3">
                  <c:v>58.2</c:v>
                </c:pt>
                <c:pt idx="4">
                  <c:v>58.98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49.92</c:v>
                </c:pt>
                <c:pt idx="1">
                  <c:v>50.63</c:v>
                </c:pt>
                <c:pt idx="2">
                  <c:v>51.29</c:v>
                </c:pt>
                <c:pt idx="3">
                  <c:v>52.2</c:v>
                </c:pt>
                <c:pt idx="4">
                  <c:v>52.7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13.01</c:v>
                </c:pt>
                <c:pt idx="1">
                  <c:v>11.93</c:v>
                </c:pt>
                <c:pt idx="2">
                  <c:v>9.68</c:v>
                </c:pt>
                <c:pt idx="3">
                  <c:v>9.68</c:v>
                </c:pt>
                <c:pt idx="4">
                  <c:v>11.11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16.88</c:v>
                </c:pt>
                <c:pt idx="1">
                  <c:v>18.28</c:v>
                </c:pt>
                <c:pt idx="2">
                  <c:v>19.61</c:v>
                </c:pt>
                <c:pt idx="3">
                  <c:v>20.73</c:v>
                </c:pt>
                <c:pt idx="4">
                  <c:v>22.86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3.59</c:v>
                </c:pt>
                <c:pt idx="1">
                  <c:v>3.98</c:v>
                </c:pt>
                <c:pt idx="2">
                  <c:v>6.02</c:v>
                </c:pt>
                <c:pt idx="3">
                  <c:v>7.78</c:v>
                </c:pt>
                <c:pt idx="4">
                  <c:v>9.59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488.92</c:v>
                </c:pt>
                <c:pt idx="1">
                  <c:v>444.72</c:v>
                </c:pt>
                <c:pt idx="2">
                  <c:v>550.58000000000004</c:v>
                </c:pt>
                <c:pt idx="3">
                  <c:v>368.71</c:v>
                </c:pt>
                <c:pt idx="4">
                  <c:v>416.07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379.08</c:v>
                </c:pt>
                <c:pt idx="1">
                  <c:v>367.55</c:v>
                </c:pt>
                <c:pt idx="2">
                  <c:v>378.56</c:v>
                </c:pt>
                <c:pt idx="3">
                  <c:v>364.46</c:v>
                </c:pt>
                <c:pt idx="4">
                  <c:v>338.89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243.48</c:v>
                </c:pt>
                <c:pt idx="1">
                  <c:v>279.64</c:v>
                </c:pt>
                <c:pt idx="2">
                  <c:v>270.20999999999998</c:v>
                </c:pt>
                <c:pt idx="3">
                  <c:v>311.87</c:v>
                </c:pt>
                <c:pt idx="4">
                  <c:v>359.08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398.98</c:v>
                </c:pt>
                <c:pt idx="1">
                  <c:v>418.68</c:v>
                </c:pt>
                <c:pt idx="2">
                  <c:v>395.68</c:v>
                </c:pt>
                <c:pt idx="3">
                  <c:v>403.72</c:v>
                </c:pt>
                <c:pt idx="4">
                  <c:v>400.21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100.84</c:v>
                </c:pt>
                <c:pt idx="1">
                  <c:v>86.51</c:v>
                </c:pt>
                <c:pt idx="2">
                  <c:v>101.45</c:v>
                </c:pt>
                <c:pt idx="3">
                  <c:v>96.1</c:v>
                </c:pt>
                <c:pt idx="4">
                  <c:v>83.1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98.64</c:v>
                </c:pt>
                <c:pt idx="1">
                  <c:v>94.78</c:v>
                </c:pt>
                <c:pt idx="2">
                  <c:v>97.59</c:v>
                </c:pt>
                <c:pt idx="3">
                  <c:v>92.17</c:v>
                </c:pt>
                <c:pt idx="4">
                  <c:v>92.83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149.81</c:v>
                </c:pt>
                <c:pt idx="1">
                  <c:v>154.94</c:v>
                </c:pt>
                <c:pt idx="2">
                  <c:v>149.56</c:v>
                </c:pt>
                <c:pt idx="3">
                  <c:v>153.16999999999999</c:v>
                </c:pt>
                <c:pt idx="4">
                  <c:v>161.81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178.92</c:v>
                </c:pt>
                <c:pt idx="1">
                  <c:v>181.3</c:v>
                </c:pt>
                <c:pt idx="2">
                  <c:v>181.71</c:v>
                </c:pt>
                <c:pt idx="3">
                  <c:v>188.51</c:v>
                </c:pt>
                <c:pt idx="4">
                  <c:v>189.43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1076305" y="6743700"/>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V46" workbookViewId="0">
      <selection activeCell="BL47" sqref="BL47:BZ63"/>
    </sheetView>
  </sheetViews>
  <sheetFormatPr defaultColWidth="2.625" defaultRowHeight="13.2"/>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内灘町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11</v>
      </c>
      <c r="J7" s="13"/>
      <c r="K7" s="13"/>
      <c r="L7" s="13"/>
      <c r="M7" s="13"/>
      <c r="N7" s="13"/>
      <c r="O7" s="22"/>
      <c r="P7" s="25" t="s">
        <v>2</v>
      </c>
      <c r="Q7" s="25"/>
      <c r="R7" s="25"/>
      <c r="S7" s="25"/>
      <c r="T7" s="25"/>
      <c r="U7" s="25"/>
      <c r="V7" s="25"/>
      <c r="W7" s="25" t="s">
        <v>13</v>
      </c>
      <c r="X7" s="25"/>
      <c r="Y7" s="25"/>
      <c r="Z7" s="25"/>
      <c r="AA7" s="25"/>
      <c r="AB7" s="25"/>
      <c r="AC7" s="25"/>
      <c r="AD7" s="25" t="s">
        <v>5</v>
      </c>
      <c r="AE7" s="25"/>
      <c r="AF7" s="25"/>
      <c r="AG7" s="25"/>
      <c r="AH7" s="25"/>
      <c r="AI7" s="25"/>
      <c r="AJ7" s="25"/>
      <c r="AK7" s="2"/>
      <c r="AL7" s="25" t="s">
        <v>14</v>
      </c>
      <c r="AM7" s="25"/>
      <c r="AN7" s="25"/>
      <c r="AO7" s="25"/>
      <c r="AP7" s="25"/>
      <c r="AQ7" s="25"/>
      <c r="AR7" s="25"/>
      <c r="AS7" s="25"/>
      <c r="AT7" s="5" t="s">
        <v>6</v>
      </c>
      <c r="AU7" s="13"/>
      <c r="AV7" s="13"/>
      <c r="AW7" s="13"/>
      <c r="AX7" s="13"/>
      <c r="AY7" s="13"/>
      <c r="AZ7" s="13"/>
      <c r="BA7" s="13"/>
      <c r="BB7" s="25" t="s">
        <v>17</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A6</v>
      </c>
      <c r="X8" s="26"/>
      <c r="Y8" s="26"/>
      <c r="Z8" s="26"/>
      <c r="AA8" s="26"/>
      <c r="AB8" s="26"/>
      <c r="AC8" s="26"/>
      <c r="AD8" s="26" t="str">
        <f>データ!$M$6</f>
        <v>非設置</v>
      </c>
      <c r="AE8" s="26"/>
      <c r="AF8" s="26"/>
      <c r="AG8" s="26"/>
      <c r="AH8" s="26"/>
      <c r="AI8" s="26"/>
      <c r="AJ8" s="26"/>
      <c r="AK8" s="2"/>
      <c r="AL8" s="29">
        <f>データ!$R$6</f>
        <v>26030</v>
      </c>
      <c r="AM8" s="29"/>
      <c r="AN8" s="29"/>
      <c r="AO8" s="29"/>
      <c r="AP8" s="29"/>
      <c r="AQ8" s="29"/>
      <c r="AR8" s="29"/>
      <c r="AS8" s="29"/>
      <c r="AT8" s="7">
        <f>データ!$S$6</f>
        <v>20.329999999999998</v>
      </c>
      <c r="AU8" s="15"/>
      <c r="AV8" s="15"/>
      <c r="AW8" s="15"/>
      <c r="AX8" s="15"/>
      <c r="AY8" s="15"/>
      <c r="AZ8" s="15"/>
      <c r="BA8" s="15"/>
      <c r="BB8" s="27">
        <f>データ!$T$6</f>
        <v>1280.3699999999999</v>
      </c>
      <c r="BC8" s="27"/>
      <c r="BD8" s="27"/>
      <c r="BE8" s="27"/>
      <c r="BF8" s="27"/>
      <c r="BG8" s="27"/>
      <c r="BH8" s="27"/>
      <c r="BI8" s="27"/>
      <c r="BJ8" s="3"/>
      <c r="BK8" s="3"/>
      <c r="BL8" s="36" t="s">
        <v>12</v>
      </c>
      <c r="BM8" s="46"/>
      <c r="BN8" s="53" t="s">
        <v>20</v>
      </c>
      <c r="BO8" s="53"/>
      <c r="BP8" s="53"/>
      <c r="BQ8" s="53"/>
      <c r="BR8" s="53"/>
      <c r="BS8" s="53"/>
      <c r="BT8" s="53"/>
      <c r="BU8" s="53"/>
      <c r="BV8" s="53"/>
      <c r="BW8" s="53"/>
      <c r="BX8" s="53"/>
      <c r="BY8" s="57"/>
    </row>
    <row r="9" spans="1:78" ht="18.75" customHeight="1">
      <c r="A9" s="2"/>
      <c r="B9" s="5" t="s">
        <v>21</v>
      </c>
      <c r="C9" s="13"/>
      <c r="D9" s="13"/>
      <c r="E9" s="13"/>
      <c r="F9" s="13"/>
      <c r="G9" s="13"/>
      <c r="H9" s="13"/>
      <c r="I9" s="5" t="s">
        <v>23</v>
      </c>
      <c r="J9" s="13"/>
      <c r="K9" s="13"/>
      <c r="L9" s="13"/>
      <c r="M9" s="13"/>
      <c r="N9" s="13"/>
      <c r="O9" s="22"/>
      <c r="P9" s="25" t="s">
        <v>24</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29</v>
      </c>
      <c r="AU9" s="13"/>
      <c r="AV9" s="13"/>
      <c r="AW9" s="13"/>
      <c r="AX9" s="13"/>
      <c r="AY9" s="13"/>
      <c r="AZ9" s="13"/>
      <c r="BA9" s="13"/>
      <c r="BB9" s="25" t="s">
        <v>16</v>
      </c>
      <c r="BC9" s="25"/>
      <c r="BD9" s="25"/>
      <c r="BE9" s="25"/>
      <c r="BF9" s="25"/>
      <c r="BG9" s="25"/>
      <c r="BH9" s="25"/>
      <c r="BI9" s="25"/>
      <c r="BJ9" s="3"/>
      <c r="BK9" s="3"/>
      <c r="BL9" s="37" t="s">
        <v>31</v>
      </c>
      <c r="BM9" s="47"/>
      <c r="BN9" s="54" t="s">
        <v>32</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59.36</v>
      </c>
      <c r="J10" s="15"/>
      <c r="K10" s="15"/>
      <c r="L10" s="15"/>
      <c r="M10" s="15"/>
      <c r="N10" s="15"/>
      <c r="O10" s="24"/>
      <c r="P10" s="27">
        <f>データ!$P$6</f>
        <v>99.11</v>
      </c>
      <c r="Q10" s="27"/>
      <c r="R10" s="27"/>
      <c r="S10" s="27"/>
      <c r="T10" s="27"/>
      <c r="U10" s="27"/>
      <c r="V10" s="27"/>
      <c r="W10" s="29">
        <f>データ!$Q$6</f>
        <v>2662</v>
      </c>
      <c r="X10" s="29"/>
      <c r="Y10" s="29"/>
      <c r="Z10" s="29"/>
      <c r="AA10" s="29"/>
      <c r="AB10" s="29"/>
      <c r="AC10" s="29"/>
      <c r="AD10" s="2"/>
      <c r="AE10" s="2"/>
      <c r="AF10" s="2"/>
      <c r="AG10" s="2"/>
      <c r="AH10" s="2"/>
      <c r="AI10" s="2"/>
      <c r="AJ10" s="2"/>
      <c r="AK10" s="2"/>
      <c r="AL10" s="29">
        <f>データ!$U$6</f>
        <v>25651</v>
      </c>
      <c r="AM10" s="29"/>
      <c r="AN10" s="29"/>
      <c r="AO10" s="29"/>
      <c r="AP10" s="29"/>
      <c r="AQ10" s="29"/>
      <c r="AR10" s="29"/>
      <c r="AS10" s="29"/>
      <c r="AT10" s="7">
        <f>データ!$V$6</f>
        <v>6.66</v>
      </c>
      <c r="AU10" s="15"/>
      <c r="AV10" s="15"/>
      <c r="AW10" s="15"/>
      <c r="AX10" s="15"/>
      <c r="AY10" s="15"/>
      <c r="AZ10" s="15"/>
      <c r="BA10" s="15"/>
      <c r="BB10" s="27">
        <f>データ!$W$6</f>
        <v>3851.5</v>
      </c>
      <c r="BC10" s="27"/>
      <c r="BD10" s="27"/>
      <c r="BE10" s="27"/>
      <c r="BF10" s="27"/>
      <c r="BG10" s="27"/>
      <c r="BH10" s="27"/>
      <c r="BI10" s="27"/>
      <c r="BJ10" s="2"/>
      <c r="BK10" s="2"/>
      <c r="BL10" s="38" t="s">
        <v>34</v>
      </c>
      <c r="BM10" s="48"/>
      <c r="BN10" s="55" t="s">
        <v>36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8</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9</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44</v>
      </c>
      <c r="F84" s="12" t="s">
        <v>46</v>
      </c>
      <c r="G84" s="12" t="s">
        <v>48</v>
      </c>
      <c r="H84" s="12" t="s">
        <v>42</v>
      </c>
      <c r="I84" s="12" t="s">
        <v>7</v>
      </c>
      <c r="J84" s="12" t="s">
        <v>26</v>
      </c>
      <c r="K84" s="12" t="s">
        <v>49</v>
      </c>
      <c r="L84" s="12" t="s">
        <v>50</v>
      </c>
      <c r="M84" s="12" t="s">
        <v>33</v>
      </c>
      <c r="N84" s="12" t="s">
        <v>52</v>
      </c>
      <c r="O84" s="12" t="s">
        <v>54</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IZWV9uRLoy8OnVq5eK625hnM1Dc0etWTpEJnCynrLoBDUtcNGAvpqAzn17z4rIZgFUEAb21casNRUjslA6/vzQ==" saltValue="8lOnznY6IqtYZhb3+9aWO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73"/>
      <c r="F1" s="73"/>
      <c r="G1" s="73"/>
      <c r="H1" s="73"/>
      <c r="I1" s="73"/>
      <c r="J1" s="73"/>
      <c r="K1" s="73"/>
      <c r="L1" s="73"/>
      <c r="M1" s="73"/>
      <c r="N1" s="73"/>
      <c r="O1" s="73"/>
      <c r="P1" s="73"/>
      <c r="Q1" s="73"/>
      <c r="R1" s="73"/>
      <c r="S1" s="73"/>
      <c r="T1" s="73"/>
      <c r="U1" s="73"/>
      <c r="V1" s="73"/>
      <c r="W1" s="73"/>
      <c r="X1" s="73">
        <v>1</v>
      </c>
      <c r="Y1" s="73">
        <v>1</v>
      </c>
      <c r="Z1" s="73">
        <v>1</v>
      </c>
      <c r="AA1" s="73">
        <v>1</v>
      </c>
      <c r="AB1" s="73">
        <v>1</v>
      </c>
      <c r="AC1" s="73">
        <v>1</v>
      </c>
      <c r="AD1" s="73">
        <v>1</v>
      </c>
      <c r="AE1" s="73">
        <v>1</v>
      </c>
      <c r="AF1" s="73">
        <v>1</v>
      </c>
      <c r="AG1" s="73">
        <v>1</v>
      </c>
      <c r="AH1" s="73"/>
      <c r="AI1" s="73">
        <v>1</v>
      </c>
      <c r="AJ1" s="73">
        <v>1</v>
      </c>
      <c r="AK1" s="73">
        <v>1</v>
      </c>
      <c r="AL1" s="73">
        <v>1</v>
      </c>
      <c r="AM1" s="73">
        <v>1</v>
      </c>
      <c r="AN1" s="73">
        <v>1</v>
      </c>
      <c r="AO1" s="73">
        <v>1</v>
      </c>
      <c r="AP1" s="73">
        <v>1</v>
      </c>
      <c r="AQ1" s="73">
        <v>1</v>
      </c>
      <c r="AR1" s="73">
        <v>1</v>
      </c>
      <c r="AS1" s="73"/>
      <c r="AT1" s="73">
        <v>1</v>
      </c>
      <c r="AU1" s="73">
        <v>1</v>
      </c>
      <c r="AV1" s="73">
        <v>1</v>
      </c>
      <c r="AW1" s="73">
        <v>1</v>
      </c>
      <c r="AX1" s="73">
        <v>1</v>
      </c>
      <c r="AY1" s="73">
        <v>1</v>
      </c>
      <c r="AZ1" s="73">
        <v>1</v>
      </c>
      <c r="BA1" s="73">
        <v>1</v>
      </c>
      <c r="BB1" s="73">
        <v>1</v>
      </c>
      <c r="BC1" s="73">
        <v>1</v>
      </c>
      <c r="BD1" s="73"/>
      <c r="BE1" s="73">
        <v>1</v>
      </c>
      <c r="BF1" s="73">
        <v>1</v>
      </c>
      <c r="BG1" s="73">
        <v>1</v>
      </c>
      <c r="BH1" s="73">
        <v>1</v>
      </c>
      <c r="BI1" s="73">
        <v>1</v>
      </c>
      <c r="BJ1" s="73">
        <v>1</v>
      </c>
      <c r="BK1" s="73">
        <v>1</v>
      </c>
      <c r="BL1" s="73">
        <v>1</v>
      </c>
      <c r="BM1" s="73">
        <v>1</v>
      </c>
      <c r="BN1" s="73">
        <v>1</v>
      </c>
      <c r="BO1" s="73"/>
      <c r="BP1" s="73">
        <v>1</v>
      </c>
      <c r="BQ1" s="73">
        <v>1</v>
      </c>
      <c r="BR1" s="73">
        <v>1</v>
      </c>
      <c r="BS1" s="73">
        <v>1</v>
      </c>
      <c r="BT1" s="73">
        <v>1</v>
      </c>
      <c r="BU1" s="73">
        <v>1</v>
      </c>
      <c r="BV1" s="73">
        <v>1</v>
      </c>
      <c r="BW1" s="73">
        <v>1</v>
      </c>
      <c r="BX1" s="73">
        <v>1</v>
      </c>
      <c r="BY1" s="73">
        <v>1</v>
      </c>
      <c r="BZ1" s="73"/>
      <c r="CA1" s="73">
        <v>1</v>
      </c>
      <c r="CB1" s="73">
        <v>1</v>
      </c>
      <c r="CC1" s="73">
        <v>1</v>
      </c>
      <c r="CD1" s="73">
        <v>1</v>
      </c>
      <c r="CE1" s="73">
        <v>1</v>
      </c>
      <c r="CF1" s="73">
        <v>1</v>
      </c>
      <c r="CG1" s="73">
        <v>1</v>
      </c>
      <c r="CH1" s="73">
        <v>1</v>
      </c>
      <c r="CI1" s="73">
        <v>1</v>
      </c>
      <c r="CJ1" s="73">
        <v>1</v>
      </c>
      <c r="CK1" s="73"/>
      <c r="CL1" s="73">
        <v>1</v>
      </c>
      <c r="CM1" s="73">
        <v>1</v>
      </c>
      <c r="CN1" s="73">
        <v>1</v>
      </c>
      <c r="CO1" s="73">
        <v>1</v>
      </c>
      <c r="CP1" s="73">
        <v>1</v>
      </c>
      <c r="CQ1" s="73">
        <v>1</v>
      </c>
      <c r="CR1" s="73">
        <v>1</v>
      </c>
      <c r="CS1" s="73">
        <v>1</v>
      </c>
      <c r="CT1" s="73">
        <v>1</v>
      </c>
      <c r="CU1" s="73">
        <v>1</v>
      </c>
      <c r="CV1" s="73"/>
      <c r="CW1" s="73">
        <v>1</v>
      </c>
      <c r="CX1" s="73">
        <v>1</v>
      </c>
      <c r="CY1" s="73">
        <v>1</v>
      </c>
      <c r="CZ1" s="73">
        <v>1</v>
      </c>
      <c r="DA1" s="73">
        <v>1</v>
      </c>
      <c r="DB1" s="73">
        <v>1</v>
      </c>
      <c r="DC1" s="73">
        <v>1</v>
      </c>
      <c r="DD1" s="73">
        <v>1</v>
      </c>
      <c r="DE1" s="73">
        <v>1</v>
      </c>
      <c r="DF1" s="73">
        <v>1</v>
      </c>
      <c r="DG1" s="73"/>
      <c r="DH1" s="73">
        <v>1</v>
      </c>
      <c r="DI1" s="73">
        <v>1</v>
      </c>
      <c r="DJ1" s="73">
        <v>1</v>
      </c>
      <c r="DK1" s="73">
        <v>1</v>
      </c>
      <c r="DL1" s="73">
        <v>1</v>
      </c>
      <c r="DM1" s="73">
        <v>1</v>
      </c>
      <c r="DN1" s="73">
        <v>1</v>
      </c>
      <c r="DO1" s="73">
        <v>1</v>
      </c>
      <c r="DP1" s="73">
        <v>1</v>
      </c>
      <c r="DQ1" s="73">
        <v>1</v>
      </c>
      <c r="DR1" s="73"/>
      <c r="DS1" s="73">
        <v>1</v>
      </c>
      <c r="DT1" s="73">
        <v>1</v>
      </c>
      <c r="DU1" s="73">
        <v>1</v>
      </c>
      <c r="DV1" s="73">
        <v>1</v>
      </c>
      <c r="DW1" s="73">
        <v>1</v>
      </c>
      <c r="DX1" s="73">
        <v>1</v>
      </c>
      <c r="DY1" s="73">
        <v>1</v>
      </c>
      <c r="DZ1" s="73">
        <v>1</v>
      </c>
      <c r="EA1" s="73">
        <v>1</v>
      </c>
      <c r="EB1" s="73">
        <v>1</v>
      </c>
      <c r="EC1" s="73"/>
      <c r="ED1" s="73">
        <v>1</v>
      </c>
      <c r="EE1" s="73">
        <v>1</v>
      </c>
      <c r="EF1" s="73">
        <v>1</v>
      </c>
      <c r="EG1" s="73">
        <v>1</v>
      </c>
      <c r="EH1" s="73">
        <v>1</v>
      </c>
      <c r="EI1" s="73">
        <v>1</v>
      </c>
      <c r="EJ1" s="73">
        <v>1</v>
      </c>
      <c r="EK1" s="73">
        <v>1</v>
      </c>
      <c r="EL1" s="73">
        <v>1</v>
      </c>
      <c r="EM1" s="73">
        <v>1</v>
      </c>
      <c r="EN1" s="73"/>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51</v>
      </c>
      <c r="C3" s="67" t="s">
        <v>58</v>
      </c>
      <c r="D3" s="67" t="s">
        <v>59</v>
      </c>
      <c r="E3" s="67" t="s">
        <v>4</v>
      </c>
      <c r="F3" s="67" t="s">
        <v>3</v>
      </c>
      <c r="G3" s="67" t="s">
        <v>25</v>
      </c>
      <c r="H3" s="74" t="s">
        <v>30</v>
      </c>
      <c r="I3" s="77"/>
      <c r="J3" s="77"/>
      <c r="K3" s="77"/>
      <c r="L3" s="77"/>
      <c r="M3" s="77"/>
      <c r="N3" s="77"/>
      <c r="O3" s="77"/>
      <c r="P3" s="77"/>
      <c r="Q3" s="77"/>
      <c r="R3" s="77"/>
      <c r="S3" s="77"/>
      <c r="T3" s="77"/>
      <c r="U3" s="77"/>
      <c r="V3" s="77"/>
      <c r="W3" s="81"/>
      <c r="X3" s="83" t="s">
        <v>55</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10</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65" t="s">
        <v>60</v>
      </c>
      <c r="B4" s="68"/>
      <c r="C4" s="68"/>
      <c r="D4" s="68"/>
      <c r="E4" s="68"/>
      <c r="F4" s="68"/>
      <c r="G4" s="68"/>
      <c r="H4" s="75"/>
      <c r="I4" s="78"/>
      <c r="J4" s="78"/>
      <c r="K4" s="78"/>
      <c r="L4" s="78"/>
      <c r="M4" s="78"/>
      <c r="N4" s="78"/>
      <c r="O4" s="78"/>
      <c r="P4" s="78"/>
      <c r="Q4" s="78"/>
      <c r="R4" s="78"/>
      <c r="S4" s="78"/>
      <c r="T4" s="78"/>
      <c r="U4" s="78"/>
      <c r="V4" s="78"/>
      <c r="W4" s="82"/>
      <c r="X4" s="84" t="s">
        <v>53</v>
      </c>
      <c r="Y4" s="84"/>
      <c r="Z4" s="84"/>
      <c r="AA4" s="84"/>
      <c r="AB4" s="84"/>
      <c r="AC4" s="84"/>
      <c r="AD4" s="84"/>
      <c r="AE4" s="84"/>
      <c r="AF4" s="84"/>
      <c r="AG4" s="84"/>
      <c r="AH4" s="84"/>
      <c r="AI4" s="84" t="s">
        <v>45</v>
      </c>
      <c r="AJ4" s="84"/>
      <c r="AK4" s="84"/>
      <c r="AL4" s="84"/>
      <c r="AM4" s="84"/>
      <c r="AN4" s="84"/>
      <c r="AO4" s="84"/>
      <c r="AP4" s="84"/>
      <c r="AQ4" s="84"/>
      <c r="AR4" s="84"/>
      <c r="AS4" s="84"/>
      <c r="AT4" s="84" t="s">
        <v>39</v>
      </c>
      <c r="AU4" s="84"/>
      <c r="AV4" s="84"/>
      <c r="AW4" s="84"/>
      <c r="AX4" s="84"/>
      <c r="AY4" s="84"/>
      <c r="AZ4" s="84"/>
      <c r="BA4" s="84"/>
      <c r="BB4" s="84"/>
      <c r="BC4" s="84"/>
      <c r="BD4" s="84"/>
      <c r="BE4" s="84" t="s">
        <v>61</v>
      </c>
      <c r="BF4" s="84"/>
      <c r="BG4" s="84"/>
      <c r="BH4" s="84"/>
      <c r="BI4" s="84"/>
      <c r="BJ4" s="84"/>
      <c r="BK4" s="84"/>
      <c r="BL4" s="84"/>
      <c r="BM4" s="84"/>
      <c r="BN4" s="84"/>
      <c r="BO4" s="84"/>
      <c r="BP4" s="84" t="s">
        <v>35</v>
      </c>
      <c r="BQ4" s="84"/>
      <c r="BR4" s="84"/>
      <c r="BS4" s="84"/>
      <c r="BT4" s="84"/>
      <c r="BU4" s="84"/>
      <c r="BV4" s="84"/>
      <c r="BW4" s="84"/>
      <c r="BX4" s="84"/>
      <c r="BY4" s="84"/>
      <c r="BZ4" s="84"/>
      <c r="CA4" s="84" t="s">
        <v>63</v>
      </c>
      <c r="CB4" s="84"/>
      <c r="CC4" s="84"/>
      <c r="CD4" s="84"/>
      <c r="CE4" s="84"/>
      <c r="CF4" s="84"/>
      <c r="CG4" s="84"/>
      <c r="CH4" s="84"/>
      <c r="CI4" s="84"/>
      <c r="CJ4" s="84"/>
      <c r="CK4" s="84"/>
      <c r="CL4" s="84" t="s">
        <v>65</v>
      </c>
      <c r="CM4" s="84"/>
      <c r="CN4" s="84"/>
      <c r="CO4" s="84"/>
      <c r="CP4" s="84"/>
      <c r="CQ4" s="84"/>
      <c r="CR4" s="84"/>
      <c r="CS4" s="84"/>
      <c r="CT4" s="84"/>
      <c r="CU4" s="84"/>
      <c r="CV4" s="84"/>
      <c r="CW4" s="84" t="s">
        <v>66</v>
      </c>
      <c r="CX4" s="84"/>
      <c r="CY4" s="84"/>
      <c r="CZ4" s="84"/>
      <c r="DA4" s="84"/>
      <c r="DB4" s="84"/>
      <c r="DC4" s="84"/>
      <c r="DD4" s="84"/>
      <c r="DE4" s="84"/>
      <c r="DF4" s="84"/>
      <c r="DG4" s="84"/>
      <c r="DH4" s="84" t="s">
        <v>67</v>
      </c>
      <c r="DI4" s="84"/>
      <c r="DJ4" s="84"/>
      <c r="DK4" s="84"/>
      <c r="DL4" s="84"/>
      <c r="DM4" s="84"/>
      <c r="DN4" s="84"/>
      <c r="DO4" s="84"/>
      <c r="DP4" s="84"/>
      <c r="DQ4" s="84"/>
      <c r="DR4" s="84"/>
      <c r="DS4" s="84" t="s">
        <v>62</v>
      </c>
      <c r="DT4" s="84"/>
      <c r="DU4" s="84"/>
      <c r="DV4" s="84"/>
      <c r="DW4" s="84"/>
      <c r="DX4" s="84"/>
      <c r="DY4" s="84"/>
      <c r="DZ4" s="84"/>
      <c r="EA4" s="84"/>
      <c r="EB4" s="84"/>
      <c r="EC4" s="84"/>
      <c r="ED4" s="84" t="s">
        <v>68</v>
      </c>
      <c r="EE4" s="84"/>
      <c r="EF4" s="84"/>
      <c r="EG4" s="84"/>
      <c r="EH4" s="84"/>
      <c r="EI4" s="84"/>
      <c r="EJ4" s="84"/>
      <c r="EK4" s="84"/>
      <c r="EL4" s="84"/>
      <c r="EM4" s="84"/>
      <c r="EN4" s="84"/>
    </row>
    <row r="5" spans="1:144">
      <c r="A5" s="65" t="s">
        <v>28</v>
      </c>
      <c r="B5" s="69"/>
      <c r="C5" s="69"/>
      <c r="D5" s="69"/>
      <c r="E5" s="69"/>
      <c r="F5" s="69"/>
      <c r="G5" s="69"/>
      <c r="H5" s="76" t="s">
        <v>57</v>
      </c>
      <c r="I5" s="76" t="s">
        <v>69</v>
      </c>
      <c r="J5" s="76" t="s">
        <v>70</v>
      </c>
      <c r="K5" s="76" t="s">
        <v>71</v>
      </c>
      <c r="L5" s="76" t="s">
        <v>72</v>
      </c>
      <c r="M5" s="76" t="s">
        <v>5</v>
      </c>
      <c r="N5" s="76" t="s">
        <v>73</v>
      </c>
      <c r="O5" s="76" t="s">
        <v>74</v>
      </c>
      <c r="P5" s="76" t="s">
        <v>75</v>
      </c>
      <c r="Q5" s="76" t="s">
        <v>76</v>
      </c>
      <c r="R5" s="76" t="s">
        <v>77</v>
      </c>
      <c r="S5" s="76" t="s">
        <v>78</v>
      </c>
      <c r="T5" s="76" t="s">
        <v>64</v>
      </c>
      <c r="U5" s="76" t="s">
        <v>79</v>
      </c>
      <c r="V5" s="76" t="s">
        <v>80</v>
      </c>
      <c r="W5" s="76" t="s">
        <v>81</v>
      </c>
      <c r="X5" s="76" t="s">
        <v>82</v>
      </c>
      <c r="Y5" s="76" t="s">
        <v>83</v>
      </c>
      <c r="Z5" s="76" t="s">
        <v>84</v>
      </c>
      <c r="AA5" s="76" t="s">
        <v>85</v>
      </c>
      <c r="AB5" s="76" t="s">
        <v>86</v>
      </c>
      <c r="AC5" s="76" t="s">
        <v>87</v>
      </c>
      <c r="AD5" s="76" t="s">
        <v>89</v>
      </c>
      <c r="AE5" s="76" t="s">
        <v>90</v>
      </c>
      <c r="AF5" s="76" t="s">
        <v>91</v>
      </c>
      <c r="AG5" s="76" t="s">
        <v>92</v>
      </c>
      <c r="AH5" s="76" t="s">
        <v>43</v>
      </c>
      <c r="AI5" s="76" t="s">
        <v>82</v>
      </c>
      <c r="AJ5" s="76" t="s">
        <v>83</v>
      </c>
      <c r="AK5" s="76" t="s">
        <v>84</v>
      </c>
      <c r="AL5" s="76" t="s">
        <v>85</v>
      </c>
      <c r="AM5" s="76" t="s">
        <v>86</v>
      </c>
      <c r="AN5" s="76" t="s">
        <v>87</v>
      </c>
      <c r="AO5" s="76" t="s">
        <v>89</v>
      </c>
      <c r="AP5" s="76" t="s">
        <v>90</v>
      </c>
      <c r="AQ5" s="76" t="s">
        <v>91</v>
      </c>
      <c r="AR5" s="76" t="s">
        <v>92</v>
      </c>
      <c r="AS5" s="76" t="s">
        <v>88</v>
      </c>
      <c r="AT5" s="76" t="s">
        <v>82</v>
      </c>
      <c r="AU5" s="76" t="s">
        <v>83</v>
      </c>
      <c r="AV5" s="76" t="s">
        <v>84</v>
      </c>
      <c r="AW5" s="76" t="s">
        <v>85</v>
      </c>
      <c r="AX5" s="76" t="s">
        <v>86</v>
      </c>
      <c r="AY5" s="76" t="s">
        <v>87</v>
      </c>
      <c r="AZ5" s="76" t="s">
        <v>89</v>
      </c>
      <c r="BA5" s="76" t="s">
        <v>90</v>
      </c>
      <c r="BB5" s="76" t="s">
        <v>91</v>
      </c>
      <c r="BC5" s="76" t="s">
        <v>92</v>
      </c>
      <c r="BD5" s="76" t="s">
        <v>88</v>
      </c>
      <c r="BE5" s="76" t="s">
        <v>82</v>
      </c>
      <c r="BF5" s="76" t="s">
        <v>83</v>
      </c>
      <c r="BG5" s="76" t="s">
        <v>84</v>
      </c>
      <c r="BH5" s="76" t="s">
        <v>85</v>
      </c>
      <c r="BI5" s="76" t="s">
        <v>86</v>
      </c>
      <c r="BJ5" s="76" t="s">
        <v>87</v>
      </c>
      <c r="BK5" s="76" t="s">
        <v>89</v>
      </c>
      <c r="BL5" s="76" t="s">
        <v>90</v>
      </c>
      <c r="BM5" s="76" t="s">
        <v>91</v>
      </c>
      <c r="BN5" s="76" t="s">
        <v>92</v>
      </c>
      <c r="BO5" s="76" t="s">
        <v>88</v>
      </c>
      <c r="BP5" s="76" t="s">
        <v>82</v>
      </c>
      <c r="BQ5" s="76" t="s">
        <v>83</v>
      </c>
      <c r="BR5" s="76" t="s">
        <v>84</v>
      </c>
      <c r="BS5" s="76" t="s">
        <v>85</v>
      </c>
      <c r="BT5" s="76" t="s">
        <v>86</v>
      </c>
      <c r="BU5" s="76" t="s">
        <v>87</v>
      </c>
      <c r="BV5" s="76" t="s">
        <v>89</v>
      </c>
      <c r="BW5" s="76" t="s">
        <v>90</v>
      </c>
      <c r="BX5" s="76" t="s">
        <v>91</v>
      </c>
      <c r="BY5" s="76" t="s">
        <v>92</v>
      </c>
      <c r="BZ5" s="76" t="s">
        <v>88</v>
      </c>
      <c r="CA5" s="76" t="s">
        <v>82</v>
      </c>
      <c r="CB5" s="76" t="s">
        <v>83</v>
      </c>
      <c r="CC5" s="76" t="s">
        <v>84</v>
      </c>
      <c r="CD5" s="76" t="s">
        <v>85</v>
      </c>
      <c r="CE5" s="76" t="s">
        <v>86</v>
      </c>
      <c r="CF5" s="76" t="s">
        <v>87</v>
      </c>
      <c r="CG5" s="76" t="s">
        <v>89</v>
      </c>
      <c r="CH5" s="76" t="s">
        <v>90</v>
      </c>
      <c r="CI5" s="76" t="s">
        <v>91</v>
      </c>
      <c r="CJ5" s="76" t="s">
        <v>92</v>
      </c>
      <c r="CK5" s="76" t="s">
        <v>88</v>
      </c>
      <c r="CL5" s="76" t="s">
        <v>82</v>
      </c>
      <c r="CM5" s="76" t="s">
        <v>83</v>
      </c>
      <c r="CN5" s="76" t="s">
        <v>84</v>
      </c>
      <c r="CO5" s="76" t="s">
        <v>85</v>
      </c>
      <c r="CP5" s="76" t="s">
        <v>86</v>
      </c>
      <c r="CQ5" s="76" t="s">
        <v>87</v>
      </c>
      <c r="CR5" s="76" t="s">
        <v>89</v>
      </c>
      <c r="CS5" s="76" t="s">
        <v>90</v>
      </c>
      <c r="CT5" s="76" t="s">
        <v>91</v>
      </c>
      <c r="CU5" s="76" t="s">
        <v>92</v>
      </c>
      <c r="CV5" s="76" t="s">
        <v>88</v>
      </c>
      <c r="CW5" s="76" t="s">
        <v>82</v>
      </c>
      <c r="CX5" s="76" t="s">
        <v>83</v>
      </c>
      <c r="CY5" s="76" t="s">
        <v>84</v>
      </c>
      <c r="CZ5" s="76" t="s">
        <v>85</v>
      </c>
      <c r="DA5" s="76" t="s">
        <v>86</v>
      </c>
      <c r="DB5" s="76" t="s">
        <v>87</v>
      </c>
      <c r="DC5" s="76" t="s">
        <v>89</v>
      </c>
      <c r="DD5" s="76" t="s">
        <v>90</v>
      </c>
      <c r="DE5" s="76" t="s">
        <v>91</v>
      </c>
      <c r="DF5" s="76" t="s">
        <v>92</v>
      </c>
      <c r="DG5" s="76" t="s">
        <v>88</v>
      </c>
      <c r="DH5" s="76" t="s">
        <v>82</v>
      </c>
      <c r="DI5" s="76" t="s">
        <v>83</v>
      </c>
      <c r="DJ5" s="76" t="s">
        <v>84</v>
      </c>
      <c r="DK5" s="76" t="s">
        <v>85</v>
      </c>
      <c r="DL5" s="76" t="s">
        <v>86</v>
      </c>
      <c r="DM5" s="76" t="s">
        <v>87</v>
      </c>
      <c r="DN5" s="76" t="s">
        <v>89</v>
      </c>
      <c r="DO5" s="76" t="s">
        <v>90</v>
      </c>
      <c r="DP5" s="76" t="s">
        <v>91</v>
      </c>
      <c r="DQ5" s="76" t="s">
        <v>92</v>
      </c>
      <c r="DR5" s="76" t="s">
        <v>88</v>
      </c>
      <c r="DS5" s="76" t="s">
        <v>82</v>
      </c>
      <c r="DT5" s="76" t="s">
        <v>83</v>
      </c>
      <c r="DU5" s="76" t="s">
        <v>84</v>
      </c>
      <c r="DV5" s="76" t="s">
        <v>85</v>
      </c>
      <c r="DW5" s="76" t="s">
        <v>86</v>
      </c>
      <c r="DX5" s="76" t="s">
        <v>87</v>
      </c>
      <c r="DY5" s="76" t="s">
        <v>89</v>
      </c>
      <c r="DZ5" s="76" t="s">
        <v>90</v>
      </c>
      <c r="EA5" s="76" t="s">
        <v>91</v>
      </c>
      <c r="EB5" s="76" t="s">
        <v>92</v>
      </c>
      <c r="EC5" s="76" t="s">
        <v>88</v>
      </c>
      <c r="ED5" s="76" t="s">
        <v>82</v>
      </c>
      <c r="EE5" s="76" t="s">
        <v>83</v>
      </c>
      <c r="EF5" s="76" t="s">
        <v>84</v>
      </c>
      <c r="EG5" s="76" t="s">
        <v>85</v>
      </c>
      <c r="EH5" s="76" t="s">
        <v>86</v>
      </c>
      <c r="EI5" s="76" t="s">
        <v>87</v>
      </c>
      <c r="EJ5" s="76" t="s">
        <v>89</v>
      </c>
      <c r="EK5" s="76" t="s">
        <v>90</v>
      </c>
      <c r="EL5" s="76" t="s">
        <v>91</v>
      </c>
      <c r="EM5" s="76" t="s">
        <v>92</v>
      </c>
      <c r="EN5" s="76" t="s">
        <v>88</v>
      </c>
    </row>
    <row r="6" spans="1:144" s="64" customFormat="1">
      <c r="A6" s="65" t="s">
        <v>93</v>
      </c>
      <c r="B6" s="70">
        <f t="shared" ref="B6:W6" si="1">B7</f>
        <v>2023</v>
      </c>
      <c r="C6" s="70">
        <f t="shared" si="1"/>
        <v>173657</v>
      </c>
      <c r="D6" s="70">
        <f t="shared" si="1"/>
        <v>46</v>
      </c>
      <c r="E6" s="70">
        <f t="shared" si="1"/>
        <v>1</v>
      </c>
      <c r="F6" s="70">
        <f t="shared" si="1"/>
        <v>0</v>
      </c>
      <c r="G6" s="70">
        <f t="shared" si="1"/>
        <v>1</v>
      </c>
      <c r="H6" s="70" t="str">
        <f t="shared" si="1"/>
        <v>石川県　内灘町</v>
      </c>
      <c r="I6" s="70" t="str">
        <f t="shared" si="1"/>
        <v>法適用</v>
      </c>
      <c r="J6" s="70" t="str">
        <f t="shared" si="1"/>
        <v>水道事業</v>
      </c>
      <c r="K6" s="70" t="str">
        <f t="shared" si="1"/>
        <v>末端給水事業</v>
      </c>
      <c r="L6" s="70" t="str">
        <f t="shared" si="1"/>
        <v>A6</v>
      </c>
      <c r="M6" s="70" t="str">
        <f t="shared" si="1"/>
        <v>非設置</v>
      </c>
      <c r="N6" s="79" t="str">
        <f t="shared" si="1"/>
        <v>-</v>
      </c>
      <c r="O6" s="79">
        <f t="shared" si="1"/>
        <v>59.36</v>
      </c>
      <c r="P6" s="79">
        <f t="shared" si="1"/>
        <v>99.11</v>
      </c>
      <c r="Q6" s="79">
        <f t="shared" si="1"/>
        <v>2662</v>
      </c>
      <c r="R6" s="79">
        <f t="shared" si="1"/>
        <v>26030</v>
      </c>
      <c r="S6" s="79">
        <f t="shared" si="1"/>
        <v>20.329999999999998</v>
      </c>
      <c r="T6" s="79">
        <f t="shared" si="1"/>
        <v>1280.3699999999999</v>
      </c>
      <c r="U6" s="79">
        <f t="shared" si="1"/>
        <v>25651</v>
      </c>
      <c r="V6" s="79">
        <f t="shared" si="1"/>
        <v>6.66</v>
      </c>
      <c r="W6" s="79">
        <f t="shared" si="1"/>
        <v>3851.5</v>
      </c>
      <c r="X6" s="85">
        <f t="shared" ref="X6:AG6" si="2">IF(X7="",NA(),X7)</f>
        <v>105.43</v>
      </c>
      <c r="Y6" s="85">
        <f t="shared" si="2"/>
        <v>104.34</v>
      </c>
      <c r="Z6" s="85">
        <f t="shared" si="2"/>
        <v>107.33</v>
      </c>
      <c r="AA6" s="85">
        <f t="shared" si="2"/>
        <v>101.52</v>
      </c>
      <c r="AB6" s="85">
        <f t="shared" si="2"/>
        <v>99.94</v>
      </c>
      <c r="AC6" s="85">
        <f t="shared" si="2"/>
        <v>108.61</v>
      </c>
      <c r="AD6" s="85">
        <f t="shared" si="2"/>
        <v>108.35</v>
      </c>
      <c r="AE6" s="85">
        <f t="shared" si="2"/>
        <v>108.84</v>
      </c>
      <c r="AF6" s="85">
        <f t="shared" si="2"/>
        <v>105.92</v>
      </c>
      <c r="AG6" s="85">
        <f t="shared" si="2"/>
        <v>106.01</v>
      </c>
      <c r="AH6" s="79" t="str">
        <f>IF(AH7="","",IF(AH7="-","【-】","【"&amp;SUBSTITUTE(TEXT(AH7,"#,##0.00"),"-","△")&amp;"】"))</f>
        <v>【108.24】</v>
      </c>
      <c r="AI6" s="79">
        <f t="shared" ref="AI6:AR6" si="3">IF(AI7="",NA(),AI7)</f>
        <v>0</v>
      </c>
      <c r="AJ6" s="79">
        <f t="shared" si="3"/>
        <v>0</v>
      </c>
      <c r="AK6" s="79">
        <f t="shared" si="3"/>
        <v>0</v>
      </c>
      <c r="AL6" s="79">
        <f t="shared" si="3"/>
        <v>0</v>
      </c>
      <c r="AM6" s="79">
        <f t="shared" si="3"/>
        <v>0</v>
      </c>
      <c r="AN6" s="85">
        <f t="shared" si="3"/>
        <v>3.59</v>
      </c>
      <c r="AO6" s="85">
        <f t="shared" si="3"/>
        <v>3.98</v>
      </c>
      <c r="AP6" s="85">
        <f t="shared" si="3"/>
        <v>6.02</v>
      </c>
      <c r="AQ6" s="85">
        <f t="shared" si="3"/>
        <v>7.78</v>
      </c>
      <c r="AR6" s="85">
        <f t="shared" si="3"/>
        <v>9.59</v>
      </c>
      <c r="AS6" s="79" t="str">
        <f>IF(AS7="","",IF(AS7="-","【-】","【"&amp;SUBSTITUTE(TEXT(AS7,"#,##0.00"),"-","△")&amp;"】"))</f>
        <v>【1.50】</v>
      </c>
      <c r="AT6" s="85">
        <f t="shared" ref="AT6:BC6" si="4">IF(AT7="",NA(),AT7)</f>
        <v>488.92</v>
      </c>
      <c r="AU6" s="85">
        <f t="shared" si="4"/>
        <v>444.72</v>
      </c>
      <c r="AV6" s="85">
        <f t="shared" si="4"/>
        <v>550.58000000000004</v>
      </c>
      <c r="AW6" s="85">
        <f t="shared" si="4"/>
        <v>368.71</v>
      </c>
      <c r="AX6" s="85">
        <f t="shared" si="4"/>
        <v>416.07</v>
      </c>
      <c r="AY6" s="85">
        <f t="shared" si="4"/>
        <v>379.08</v>
      </c>
      <c r="AZ6" s="85">
        <f t="shared" si="4"/>
        <v>367.55</v>
      </c>
      <c r="BA6" s="85">
        <f t="shared" si="4"/>
        <v>378.56</v>
      </c>
      <c r="BB6" s="85">
        <f t="shared" si="4"/>
        <v>364.46</v>
      </c>
      <c r="BC6" s="85">
        <f t="shared" si="4"/>
        <v>338.89</v>
      </c>
      <c r="BD6" s="79" t="str">
        <f>IF(BD7="","",IF(BD7="-","【-】","【"&amp;SUBSTITUTE(TEXT(BD7,"#,##0.00"),"-","△")&amp;"】"))</f>
        <v>【243.36】</v>
      </c>
      <c r="BE6" s="85">
        <f t="shared" ref="BE6:BN6" si="5">IF(BE7="",NA(),BE7)</f>
        <v>243.48</v>
      </c>
      <c r="BF6" s="85">
        <f t="shared" si="5"/>
        <v>279.64</v>
      </c>
      <c r="BG6" s="85">
        <f t="shared" si="5"/>
        <v>270.20999999999998</v>
      </c>
      <c r="BH6" s="85">
        <f t="shared" si="5"/>
        <v>311.87</v>
      </c>
      <c r="BI6" s="85">
        <f t="shared" si="5"/>
        <v>359.08</v>
      </c>
      <c r="BJ6" s="85">
        <f t="shared" si="5"/>
        <v>398.98</v>
      </c>
      <c r="BK6" s="85">
        <f t="shared" si="5"/>
        <v>418.68</v>
      </c>
      <c r="BL6" s="85">
        <f t="shared" si="5"/>
        <v>395.68</v>
      </c>
      <c r="BM6" s="85">
        <f t="shared" si="5"/>
        <v>403.72</v>
      </c>
      <c r="BN6" s="85">
        <f t="shared" si="5"/>
        <v>400.21</v>
      </c>
      <c r="BO6" s="79" t="str">
        <f>IF(BO7="","",IF(BO7="-","【-】","【"&amp;SUBSTITUTE(TEXT(BO7,"#,##0.00"),"-","△")&amp;"】"))</f>
        <v>【265.93】</v>
      </c>
      <c r="BP6" s="85">
        <f t="shared" ref="BP6:BY6" si="6">IF(BP7="",NA(),BP7)</f>
        <v>100.84</v>
      </c>
      <c r="BQ6" s="85">
        <f t="shared" si="6"/>
        <v>86.51</v>
      </c>
      <c r="BR6" s="85">
        <f t="shared" si="6"/>
        <v>101.45</v>
      </c>
      <c r="BS6" s="85">
        <f t="shared" si="6"/>
        <v>96.1</v>
      </c>
      <c r="BT6" s="85">
        <f t="shared" si="6"/>
        <v>83.1</v>
      </c>
      <c r="BU6" s="85">
        <f t="shared" si="6"/>
        <v>98.64</v>
      </c>
      <c r="BV6" s="85">
        <f t="shared" si="6"/>
        <v>94.78</v>
      </c>
      <c r="BW6" s="85">
        <f t="shared" si="6"/>
        <v>97.59</v>
      </c>
      <c r="BX6" s="85">
        <f t="shared" si="6"/>
        <v>92.17</v>
      </c>
      <c r="BY6" s="85">
        <f t="shared" si="6"/>
        <v>92.83</v>
      </c>
      <c r="BZ6" s="79" t="str">
        <f>IF(BZ7="","",IF(BZ7="-","【-】","【"&amp;SUBSTITUTE(TEXT(BZ7,"#,##0.00"),"-","△")&amp;"】"))</f>
        <v>【97.82】</v>
      </c>
      <c r="CA6" s="85">
        <f t="shared" ref="CA6:CJ6" si="7">IF(CA7="",NA(),CA7)</f>
        <v>149.81</v>
      </c>
      <c r="CB6" s="85">
        <f t="shared" si="7"/>
        <v>154.94</v>
      </c>
      <c r="CC6" s="85">
        <f t="shared" si="7"/>
        <v>149.56</v>
      </c>
      <c r="CD6" s="85">
        <f t="shared" si="7"/>
        <v>153.16999999999999</v>
      </c>
      <c r="CE6" s="85">
        <f t="shared" si="7"/>
        <v>161.81</v>
      </c>
      <c r="CF6" s="85">
        <f t="shared" si="7"/>
        <v>178.92</v>
      </c>
      <c r="CG6" s="85">
        <f t="shared" si="7"/>
        <v>181.3</v>
      </c>
      <c r="CH6" s="85">
        <f t="shared" si="7"/>
        <v>181.71</v>
      </c>
      <c r="CI6" s="85">
        <f t="shared" si="7"/>
        <v>188.51</v>
      </c>
      <c r="CJ6" s="85">
        <f t="shared" si="7"/>
        <v>189.43</v>
      </c>
      <c r="CK6" s="79" t="str">
        <f>IF(CK7="","",IF(CK7="-","【-】","【"&amp;SUBSTITUTE(TEXT(CK7,"#,##0.00"),"-","△")&amp;"】"))</f>
        <v>【177.56】</v>
      </c>
      <c r="CL6" s="85">
        <f t="shared" ref="CL6:CU6" si="8">IF(CL7="",NA(),CL7)</f>
        <v>63.94</v>
      </c>
      <c r="CM6" s="85">
        <f t="shared" si="8"/>
        <v>64.61</v>
      </c>
      <c r="CN6" s="85">
        <f t="shared" si="8"/>
        <v>63.87</v>
      </c>
      <c r="CO6" s="85">
        <f t="shared" si="8"/>
        <v>62.78</v>
      </c>
      <c r="CP6" s="85">
        <f t="shared" si="8"/>
        <v>62.06</v>
      </c>
      <c r="CQ6" s="85">
        <f t="shared" si="8"/>
        <v>55.14</v>
      </c>
      <c r="CR6" s="85">
        <f t="shared" si="8"/>
        <v>55.89</v>
      </c>
      <c r="CS6" s="85">
        <f t="shared" si="8"/>
        <v>55.72</v>
      </c>
      <c r="CT6" s="85">
        <f t="shared" si="8"/>
        <v>55.31</v>
      </c>
      <c r="CU6" s="85">
        <f t="shared" si="8"/>
        <v>55.14</v>
      </c>
      <c r="CV6" s="79" t="str">
        <f>IF(CV7="","",IF(CV7="-","【-】","【"&amp;SUBSTITUTE(TEXT(CV7,"#,##0.00"),"-","△")&amp;"】"))</f>
        <v>【59.81】</v>
      </c>
      <c r="CW6" s="85">
        <f t="shared" ref="CW6:DF6" si="9">IF(CW7="",NA(),CW7)</f>
        <v>98.67</v>
      </c>
      <c r="CX6" s="85">
        <f t="shared" si="9"/>
        <v>99.63</v>
      </c>
      <c r="CY6" s="85">
        <f t="shared" si="9"/>
        <v>99.2</v>
      </c>
      <c r="CZ6" s="85">
        <f t="shared" si="9"/>
        <v>99.33</v>
      </c>
      <c r="DA6" s="85">
        <f t="shared" si="9"/>
        <v>97.61</v>
      </c>
      <c r="DB6" s="85">
        <f t="shared" si="9"/>
        <v>81.39</v>
      </c>
      <c r="DC6" s="85">
        <f t="shared" si="9"/>
        <v>81.27</v>
      </c>
      <c r="DD6" s="85">
        <f t="shared" si="9"/>
        <v>81.260000000000005</v>
      </c>
      <c r="DE6" s="85">
        <f t="shared" si="9"/>
        <v>80.36</v>
      </c>
      <c r="DF6" s="85">
        <f t="shared" si="9"/>
        <v>80.13</v>
      </c>
      <c r="DG6" s="79" t="str">
        <f>IF(DG7="","",IF(DG7="-","【-】","【"&amp;SUBSTITUTE(TEXT(DG7,"#,##0.00"),"-","△")&amp;"】"))</f>
        <v>【89.42】</v>
      </c>
      <c r="DH6" s="85">
        <f t="shared" ref="DH6:DQ6" si="10">IF(DH7="",NA(),DH7)</f>
        <v>56.8</v>
      </c>
      <c r="DI6" s="85">
        <f t="shared" si="10"/>
        <v>57.68</v>
      </c>
      <c r="DJ6" s="85">
        <f t="shared" si="10"/>
        <v>58.15</v>
      </c>
      <c r="DK6" s="85">
        <f t="shared" si="10"/>
        <v>58.2</v>
      </c>
      <c r="DL6" s="85">
        <f t="shared" si="10"/>
        <v>58.98</v>
      </c>
      <c r="DM6" s="85">
        <f t="shared" si="10"/>
        <v>49.92</v>
      </c>
      <c r="DN6" s="85">
        <f t="shared" si="10"/>
        <v>50.63</v>
      </c>
      <c r="DO6" s="85">
        <f t="shared" si="10"/>
        <v>51.29</v>
      </c>
      <c r="DP6" s="85">
        <f t="shared" si="10"/>
        <v>52.2</v>
      </c>
      <c r="DQ6" s="85">
        <f t="shared" si="10"/>
        <v>52.7</v>
      </c>
      <c r="DR6" s="79" t="str">
        <f>IF(DR7="","",IF(DR7="-","【-】","【"&amp;SUBSTITUTE(TEXT(DR7,"#,##0.00"),"-","△")&amp;"】"))</f>
        <v>【52.02】</v>
      </c>
      <c r="DS6" s="85">
        <f t="shared" ref="DS6:EB6" si="11">IF(DS7="",NA(),DS7)</f>
        <v>13.01</v>
      </c>
      <c r="DT6" s="85">
        <f t="shared" si="11"/>
        <v>11.93</v>
      </c>
      <c r="DU6" s="85">
        <f t="shared" si="11"/>
        <v>9.68</v>
      </c>
      <c r="DV6" s="85">
        <f t="shared" si="11"/>
        <v>9.68</v>
      </c>
      <c r="DW6" s="85">
        <f t="shared" si="11"/>
        <v>11.11</v>
      </c>
      <c r="DX6" s="85">
        <f t="shared" si="11"/>
        <v>16.88</v>
      </c>
      <c r="DY6" s="85">
        <f t="shared" si="11"/>
        <v>18.28</v>
      </c>
      <c r="DZ6" s="85">
        <f t="shared" si="11"/>
        <v>19.61</v>
      </c>
      <c r="EA6" s="85">
        <f t="shared" si="11"/>
        <v>20.73</v>
      </c>
      <c r="EB6" s="85">
        <f t="shared" si="11"/>
        <v>22.86</v>
      </c>
      <c r="EC6" s="79" t="str">
        <f>IF(EC7="","",IF(EC7="-","【-】","【"&amp;SUBSTITUTE(TEXT(EC7,"#,##0.00"),"-","△")&amp;"】"))</f>
        <v>【25.37】</v>
      </c>
      <c r="ED6" s="85">
        <f t="shared" ref="ED6:EM6" si="12">IF(ED7="",NA(),ED7)</f>
        <v>0.73</v>
      </c>
      <c r="EE6" s="85">
        <f t="shared" si="12"/>
        <v>0.9</v>
      </c>
      <c r="EF6" s="85">
        <f t="shared" si="12"/>
        <v>0.81</v>
      </c>
      <c r="EG6" s="85">
        <f t="shared" si="12"/>
        <v>0.81</v>
      </c>
      <c r="EH6" s="85">
        <f t="shared" si="12"/>
        <v>4.96</v>
      </c>
      <c r="EI6" s="85">
        <f t="shared" si="12"/>
        <v>0.52</v>
      </c>
      <c r="EJ6" s="85">
        <f t="shared" si="12"/>
        <v>0.53</v>
      </c>
      <c r="EK6" s="85">
        <f t="shared" si="12"/>
        <v>0.48</v>
      </c>
      <c r="EL6" s="85">
        <f t="shared" si="12"/>
        <v>0.5</v>
      </c>
      <c r="EM6" s="85">
        <f t="shared" si="12"/>
        <v>0.41</v>
      </c>
      <c r="EN6" s="79" t="str">
        <f>IF(EN7="","",IF(EN7="-","【-】","【"&amp;SUBSTITUTE(TEXT(EN7,"#,##0.00"),"-","△")&amp;"】"))</f>
        <v>【0.62】</v>
      </c>
    </row>
    <row r="7" spans="1:144" s="64" customFormat="1">
      <c r="A7" s="65"/>
      <c r="B7" s="71">
        <v>2023</v>
      </c>
      <c r="C7" s="71">
        <v>173657</v>
      </c>
      <c r="D7" s="71">
        <v>46</v>
      </c>
      <c r="E7" s="71">
        <v>1</v>
      </c>
      <c r="F7" s="71">
        <v>0</v>
      </c>
      <c r="G7" s="71">
        <v>1</v>
      </c>
      <c r="H7" s="71" t="s">
        <v>94</v>
      </c>
      <c r="I7" s="71" t="s">
        <v>95</v>
      </c>
      <c r="J7" s="71" t="s">
        <v>96</v>
      </c>
      <c r="K7" s="71" t="s">
        <v>97</v>
      </c>
      <c r="L7" s="71" t="s">
        <v>98</v>
      </c>
      <c r="M7" s="71" t="s">
        <v>15</v>
      </c>
      <c r="N7" s="80" t="s">
        <v>99</v>
      </c>
      <c r="O7" s="80">
        <v>59.36</v>
      </c>
      <c r="P7" s="80">
        <v>99.11</v>
      </c>
      <c r="Q7" s="80">
        <v>2662</v>
      </c>
      <c r="R7" s="80">
        <v>26030</v>
      </c>
      <c r="S7" s="80">
        <v>20.329999999999998</v>
      </c>
      <c r="T7" s="80">
        <v>1280.3699999999999</v>
      </c>
      <c r="U7" s="80">
        <v>25651</v>
      </c>
      <c r="V7" s="80">
        <v>6.66</v>
      </c>
      <c r="W7" s="80">
        <v>3851.5</v>
      </c>
      <c r="X7" s="80">
        <v>105.43</v>
      </c>
      <c r="Y7" s="80">
        <v>104.34</v>
      </c>
      <c r="Z7" s="80">
        <v>107.33</v>
      </c>
      <c r="AA7" s="80">
        <v>101.52</v>
      </c>
      <c r="AB7" s="80">
        <v>99.94</v>
      </c>
      <c r="AC7" s="80">
        <v>108.61</v>
      </c>
      <c r="AD7" s="80">
        <v>108.35</v>
      </c>
      <c r="AE7" s="80">
        <v>108.84</v>
      </c>
      <c r="AF7" s="80">
        <v>105.92</v>
      </c>
      <c r="AG7" s="80">
        <v>106.01</v>
      </c>
      <c r="AH7" s="80">
        <v>108.24</v>
      </c>
      <c r="AI7" s="80">
        <v>0</v>
      </c>
      <c r="AJ7" s="80">
        <v>0</v>
      </c>
      <c r="AK7" s="80">
        <v>0</v>
      </c>
      <c r="AL7" s="80">
        <v>0</v>
      </c>
      <c r="AM7" s="80">
        <v>0</v>
      </c>
      <c r="AN7" s="80">
        <v>3.59</v>
      </c>
      <c r="AO7" s="80">
        <v>3.98</v>
      </c>
      <c r="AP7" s="80">
        <v>6.02</v>
      </c>
      <c r="AQ7" s="80">
        <v>7.78</v>
      </c>
      <c r="AR7" s="80">
        <v>9.59</v>
      </c>
      <c r="AS7" s="80">
        <v>1.5</v>
      </c>
      <c r="AT7" s="80">
        <v>488.92</v>
      </c>
      <c r="AU7" s="80">
        <v>444.72</v>
      </c>
      <c r="AV7" s="80">
        <v>550.58000000000004</v>
      </c>
      <c r="AW7" s="80">
        <v>368.71</v>
      </c>
      <c r="AX7" s="80">
        <v>416.07</v>
      </c>
      <c r="AY7" s="80">
        <v>379.08</v>
      </c>
      <c r="AZ7" s="80">
        <v>367.55</v>
      </c>
      <c r="BA7" s="80">
        <v>378.56</v>
      </c>
      <c r="BB7" s="80">
        <v>364.46</v>
      </c>
      <c r="BC7" s="80">
        <v>338.89</v>
      </c>
      <c r="BD7" s="80">
        <v>243.36</v>
      </c>
      <c r="BE7" s="80">
        <v>243.48</v>
      </c>
      <c r="BF7" s="80">
        <v>279.64</v>
      </c>
      <c r="BG7" s="80">
        <v>270.20999999999998</v>
      </c>
      <c r="BH7" s="80">
        <v>311.87</v>
      </c>
      <c r="BI7" s="80">
        <v>359.08</v>
      </c>
      <c r="BJ7" s="80">
        <v>398.98</v>
      </c>
      <c r="BK7" s="80">
        <v>418.68</v>
      </c>
      <c r="BL7" s="80">
        <v>395.68</v>
      </c>
      <c r="BM7" s="80">
        <v>403.72</v>
      </c>
      <c r="BN7" s="80">
        <v>400.21</v>
      </c>
      <c r="BO7" s="80">
        <v>265.93</v>
      </c>
      <c r="BP7" s="80">
        <v>100.84</v>
      </c>
      <c r="BQ7" s="80">
        <v>86.51</v>
      </c>
      <c r="BR7" s="80">
        <v>101.45</v>
      </c>
      <c r="BS7" s="80">
        <v>96.1</v>
      </c>
      <c r="BT7" s="80">
        <v>83.1</v>
      </c>
      <c r="BU7" s="80">
        <v>98.64</v>
      </c>
      <c r="BV7" s="80">
        <v>94.78</v>
      </c>
      <c r="BW7" s="80">
        <v>97.59</v>
      </c>
      <c r="BX7" s="80">
        <v>92.17</v>
      </c>
      <c r="BY7" s="80">
        <v>92.83</v>
      </c>
      <c r="BZ7" s="80">
        <v>97.82</v>
      </c>
      <c r="CA7" s="80">
        <v>149.81</v>
      </c>
      <c r="CB7" s="80">
        <v>154.94</v>
      </c>
      <c r="CC7" s="80">
        <v>149.56</v>
      </c>
      <c r="CD7" s="80">
        <v>153.16999999999999</v>
      </c>
      <c r="CE7" s="80">
        <v>161.81</v>
      </c>
      <c r="CF7" s="80">
        <v>178.92</v>
      </c>
      <c r="CG7" s="80">
        <v>181.3</v>
      </c>
      <c r="CH7" s="80">
        <v>181.71</v>
      </c>
      <c r="CI7" s="80">
        <v>188.51</v>
      </c>
      <c r="CJ7" s="80">
        <v>189.43</v>
      </c>
      <c r="CK7" s="80">
        <v>177.56</v>
      </c>
      <c r="CL7" s="80">
        <v>63.94</v>
      </c>
      <c r="CM7" s="80">
        <v>64.61</v>
      </c>
      <c r="CN7" s="80">
        <v>63.87</v>
      </c>
      <c r="CO7" s="80">
        <v>62.78</v>
      </c>
      <c r="CP7" s="80">
        <v>62.06</v>
      </c>
      <c r="CQ7" s="80">
        <v>55.14</v>
      </c>
      <c r="CR7" s="80">
        <v>55.89</v>
      </c>
      <c r="CS7" s="80">
        <v>55.72</v>
      </c>
      <c r="CT7" s="80">
        <v>55.31</v>
      </c>
      <c r="CU7" s="80">
        <v>55.14</v>
      </c>
      <c r="CV7" s="80">
        <v>59.81</v>
      </c>
      <c r="CW7" s="80">
        <v>98.67</v>
      </c>
      <c r="CX7" s="80">
        <v>99.63</v>
      </c>
      <c r="CY7" s="80">
        <v>99.2</v>
      </c>
      <c r="CZ7" s="80">
        <v>99.33</v>
      </c>
      <c r="DA7" s="80">
        <v>97.61</v>
      </c>
      <c r="DB7" s="80">
        <v>81.39</v>
      </c>
      <c r="DC7" s="80">
        <v>81.27</v>
      </c>
      <c r="DD7" s="80">
        <v>81.260000000000005</v>
      </c>
      <c r="DE7" s="80">
        <v>80.36</v>
      </c>
      <c r="DF7" s="80">
        <v>80.13</v>
      </c>
      <c r="DG7" s="80">
        <v>89.42</v>
      </c>
      <c r="DH7" s="80">
        <v>56.8</v>
      </c>
      <c r="DI7" s="80">
        <v>57.68</v>
      </c>
      <c r="DJ7" s="80">
        <v>58.15</v>
      </c>
      <c r="DK7" s="80">
        <v>58.2</v>
      </c>
      <c r="DL7" s="80">
        <v>58.98</v>
      </c>
      <c r="DM7" s="80">
        <v>49.92</v>
      </c>
      <c r="DN7" s="80">
        <v>50.63</v>
      </c>
      <c r="DO7" s="80">
        <v>51.29</v>
      </c>
      <c r="DP7" s="80">
        <v>52.2</v>
      </c>
      <c r="DQ7" s="80">
        <v>52.7</v>
      </c>
      <c r="DR7" s="80">
        <v>52.02</v>
      </c>
      <c r="DS7" s="80">
        <v>13.01</v>
      </c>
      <c r="DT7" s="80">
        <v>11.93</v>
      </c>
      <c r="DU7" s="80">
        <v>9.68</v>
      </c>
      <c r="DV7" s="80">
        <v>9.68</v>
      </c>
      <c r="DW7" s="80">
        <v>11.11</v>
      </c>
      <c r="DX7" s="80">
        <v>16.88</v>
      </c>
      <c r="DY7" s="80">
        <v>18.28</v>
      </c>
      <c r="DZ7" s="80">
        <v>19.61</v>
      </c>
      <c r="EA7" s="80">
        <v>20.73</v>
      </c>
      <c r="EB7" s="80">
        <v>22.86</v>
      </c>
      <c r="EC7" s="80">
        <v>25.37</v>
      </c>
      <c r="ED7" s="80">
        <v>0.73</v>
      </c>
      <c r="EE7" s="80">
        <v>0.9</v>
      </c>
      <c r="EF7" s="80">
        <v>0.81</v>
      </c>
      <c r="EG7" s="80">
        <v>0.81</v>
      </c>
      <c r="EH7" s="80">
        <v>4.96</v>
      </c>
      <c r="EI7" s="80">
        <v>0.52</v>
      </c>
      <c r="EJ7" s="80">
        <v>0.53</v>
      </c>
      <c r="EK7" s="80">
        <v>0.48</v>
      </c>
      <c r="EL7" s="80">
        <v>0.5</v>
      </c>
      <c r="EM7" s="80">
        <v>0.41</v>
      </c>
      <c r="EN7" s="80">
        <v>0.62</v>
      </c>
    </row>
    <row r="8" spans="1:144">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c r="AY8" s="86"/>
      <c r="AZ8" s="86"/>
      <c r="BA8" s="86"/>
      <c r="BB8" s="86"/>
      <c r="BC8" s="86"/>
      <c r="BD8" s="87"/>
      <c r="BE8" s="86"/>
      <c r="BF8" s="86"/>
      <c r="BG8" s="86"/>
      <c r="BH8" s="86"/>
      <c r="BI8" s="86"/>
      <c r="BJ8" s="86"/>
      <c r="BK8" s="86"/>
      <c r="BL8" s="86"/>
      <c r="BM8" s="86"/>
      <c r="BN8" s="86"/>
      <c r="BO8" s="87"/>
      <c r="BP8" s="86"/>
      <c r="BQ8" s="86"/>
      <c r="BR8" s="86"/>
      <c r="BS8" s="86"/>
      <c r="BT8" s="86"/>
      <c r="BU8" s="86"/>
      <c r="BV8" s="86"/>
      <c r="BW8" s="86"/>
      <c r="BX8" s="86"/>
      <c r="BY8" s="86"/>
      <c r="BZ8" s="87"/>
      <c r="CA8" s="86"/>
      <c r="CB8" s="86"/>
      <c r="CC8" s="86"/>
      <c r="CD8" s="86"/>
      <c r="CE8" s="86"/>
      <c r="CF8" s="86"/>
      <c r="CG8" s="86"/>
      <c r="CH8" s="86"/>
      <c r="CI8" s="86"/>
      <c r="CJ8" s="86"/>
      <c r="CK8" s="87"/>
      <c r="CL8" s="86"/>
      <c r="CM8" s="86"/>
      <c r="CN8" s="86"/>
      <c r="CO8" s="86"/>
      <c r="CP8" s="86"/>
      <c r="CQ8" s="86"/>
      <c r="CR8" s="86"/>
      <c r="CS8" s="86"/>
      <c r="CT8" s="86"/>
      <c r="CU8" s="86"/>
      <c r="CV8" s="87"/>
      <c r="CW8" s="86"/>
      <c r="CX8" s="86"/>
      <c r="CY8" s="86"/>
      <c r="CZ8" s="86"/>
      <c r="DA8" s="86"/>
      <c r="DB8" s="86"/>
      <c r="DC8" s="86"/>
      <c r="DD8" s="86"/>
      <c r="DE8" s="86"/>
      <c r="DF8" s="86"/>
      <c r="DG8" s="87"/>
      <c r="DH8" s="86"/>
      <c r="DI8" s="86"/>
      <c r="DJ8" s="86"/>
      <c r="DK8" s="86"/>
      <c r="DL8" s="86"/>
      <c r="DM8" s="86"/>
      <c r="DN8" s="86"/>
      <c r="DO8" s="86"/>
      <c r="DP8" s="86"/>
      <c r="DQ8" s="86"/>
      <c r="DR8" s="87"/>
      <c r="DS8" s="86"/>
      <c r="DT8" s="86"/>
      <c r="DU8" s="86"/>
      <c r="DV8" s="86"/>
      <c r="DW8" s="86"/>
      <c r="DX8" s="86"/>
      <c r="DY8" s="86"/>
      <c r="DZ8" s="86"/>
      <c r="EA8" s="86"/>
      <c r="EB8" s="86"/>
      <c r="EC8" s="87"/>
      <c r="ED8" s="86"/>
      <c r="EE8" s="86"/>
      <c r="EF8" s="86"/>
      <c r="EG8" s="86"/>
      <c r="EH8" s="86"/>
      <c r="EI8" s="86"/>
      <c r="EJ8" s="86"/>
      <c r="EK8" s="86"/>
      <c r="EL8" s="86"/>
      <c r="EM8" s="86"/>
      <c r="EN8" s="87"/>
    </row>
    <row r="9" spans="1:144">
      <c r="A9" s="66"/>
      <c r="B9" s="66" t="s">
        <v>100</v>
      </c>
      <c r="C9" s="66" t="s">
        <v>101</v>
      </c>
      <c r="D9" s="66" t="s">
        <v>102</v>
      </c>
      <c r="E9" s="66" t="s">
        <v>103</v>
      </c>
      <c r="F9" s="66" t="s">
        <v>104</v>
      </c>
      <c r="X9" s="86"/>
      <c r="Y9" s="86"/>
      <c r="Z9" s="86"/>
      <c r="AA9" s="86"/>
      <c r="AB9" s="86"/>
      <c r="AC9" s="86"/>
      <c r="AD9" s="86"/>
      <c r="AE9" s="86"/>
      <c r="AF9" s="86"/>
      <c r="AG9" s="86"/>
      <c r="AI9" s="86"/>
      <c r="AJ9" s="86"/>
      <c r="AK9" s="86"/>
      <c r="AL9" s="86"/>
      <c r="AM9" s="86"/>
      <c r="AN9" s="86"/>
      <c r="AO9" s="86"/>
      <c r="AP9" s="86"/>
      <c r="AQ9" s="86"/>
      <c r="AR9" s="86"/>
      <c r="AT9" s="86"/>
      <c r="AU9" s="86"/>
      <c r="AV9" s="86"/>
      <c r="AW9" s="86"/>
      <c r="AX9" s="86"/>
      <c r="AY9" s="86"/>
      <c r="AZ9" s="86"/>
      <c r="BA9" s="86"/>
      <c r="BB9" s="86"/>
      <c r="BC9" s="86"/>
      <c r="BE9" s="86"/>
      <c r="BF9" s="86"/>
      <c r="BG9" s="86"/>
      <c r="BH9" s="86"/>
      <c r="BI9" s="86"/>
      <c r="BJ9" s="86"/>
      <c r="BK9" s="86"/>
      <c r="BL9" s="86"/>
      <c r="BM9" s="86"/>
      <c r="BN9" s="86"/>
      <c r="BP9" s="86"/>
      <c r="BQ9" s="86"/>
      <c r="BR9" s="86"/>
      <c r="BS9" s="86"/>
      <c r="BT9" s="86"/>
      <c r="BU9" s="86"/>
      <c r="BV9" s="86"/>
      <c r="BW9" s="86"/>
      <c r="BX9" s="86"/>
      <c r="BY9" s="86"/>
      <c r="CA9" s="86"/>
      <c r="CB9" s="86"/>
      <c r="CC9" s="86"/>
      <c r="CD9" s="86"/>
      <c r="CE9" s="86"/>
      <c r="CF9" s="86"/>
      <c r="CG9" s="86"/>
      <c r="CH9" s="86"/>
      <c r="CI9" s="86"/>
      <c r="CJ9" s="86"/>
      <c r="CL9" s="86"/>
      <c r="CM9" s="86"/>
      <c r="CN9" s="86"/>
      <c r="CO9" s="86"/>
      <c r="CP9" s="86"/>
      <c r="CQ9" s="86"/>
      <c r="CR9" s="86"/>
      <c r="CS9" s="86"/>
      <c r="CT9" s="86"/>
      <c r="CU9" s="86"/>
      <c r="CW9" s="86"/>
      <c r="CX9" s="86"/>
      <c r="CY9" s="86"/>
      <c r="CZ9" s="86"/>
      <c r="DA9" s="86"/>
      <c r="DB9" s="86"/>
      <c r="DC9" s="86"/>
      <c r="DD9" s="86"/>
      <c r="DE9" s="86"/>
      <c r="DF9" s="86"/>
      <c r="DH9" s="86"/>
      <c r="DI9" s="86"/>
      <c r="DJ9" s="86"/>
      <c r="DK9" s="86"/>
      <c r="DL9" s="86"/>
      <c r="DM9" s="86"/>
      <c r="DN9" s="86"/>
      <c r="DO9" s="86"/>
      <c r="DP9" s="86"/>
      <c r="DQ9" s="86"/>
      <c r="DS9" s="86"/>
      <c r="DT9" s="86"/>
      <c r="DU9" s="86"/>
      <c r="DV9" s="86"/>
      <c r="DW9" s="86"/>
      <c r="DX9" s="86"/>
      <c r="DY9" s="86"/>
      <c r="DZ9" s="86"/>
      <c r="EA9" s="86"/>
      <c r="EB9" s="86"/>
      <c r="ED9" s="86"/>
      <c r="EE9" s="86"/>
      <c r="EF9" s="86"/>
      <c r="EG9" s="86"/>
      <c r="EH9" s="86"/>
      <c r="EI9" s="86"/>
      <c r="EJ9" s="86"/>
      <c r="EK9" s="86"/>
      <c r="EL9" s="86"/>
      <c r="EM9" s="86"/>
    </row>
    <row r="10" spans="1:144">
      <c r="A10" s="66" t="s">
        <v>51</v>
      </c>
      <c r="B10" s="72">
        <f>DATEVALUE($B7-B11&amp;"/1/"&amp;B12)</f>
        <v>36892</v>
      </c>
      <c r="C10" s="72">
        <f>DATEVALUE($B7-C11&amp;"/1/"&amp;C12)</f>
        <v>37257</v>
      </c>
      <c r="D10" s="72">
        <f>DATEVALUE($B7-D11&amp;"/1/"&amp;D12)</f>
        <v>37622</v>
      </c>
      <c r="E10" s="72">
        <f>DATEVALUE($B7-E11&amp;"/1/"&amp;E12)</f>
        <v>37987</v>
      </c>
      <c r="F10" s="72">
        <f>DATEVALUE($B7-F11&amp;"/1/"&amp;F12)</f>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cp:lastPrinted>2025-01-31T00:24:08Z</cp:lastPrinted>
  <dcterms:created xsi:type="dcterms:W3CDTF">2025-01-24T06:48:25Z</dcterms:created>
  <dcterms:modified xsi:type="dcterms:W3CDTF">2025-02-21T02:22:28Z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2025-02-21T02:22:28Z</vt:filetime>
  </property>
</Properties>
</file>