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\\Flsvr02\data\04.産業建設部\03.上下水道課\20.経営係\経営分析比較表\R05経営比較分析表\"/>
    </mc:Choice>
  </mc:AlternateContent>
  <xr:revisionPtr revIDLastSave="0" documentId="13_ncr:1_{C18C6985-3E77-4D2F-B7DF-218F7A8568CA}" xr6:coauthVersionLast="47" xr6:coauthVersionMax="47" xr10:uidLastSave="{00000000-0000-0000-0000-000000000000}"/>
  <workbookProtection workbookAlgorithmName="SHA-512" workbookHashValue="MWLihFVr2P3cM6pHmnyR6ipUGlV59hHLYvjMWs+TDa/q+QqsJDwefyGaljdefOwRbGJUQN7UFt3A4Jqs8Zeszw==" workbookSaltValue="Do4bq0KBfAMkvO+nNY5Uig==" workbookSpinCount="100000" lockStructure="1"/>
  <bookViews>
    <workbookView xWindow="-103" yWindow="497" windowWidth="33120" windowHeight="1812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T8" i="4" s="1"/>
  <c r="R6" i="5"/>
  <c r="AL8" i="4" s="1"/>
  <c r="Q6" i="5"/>
  <c r="P6" i="5"/>
  <c r="P10" i="4" s="1"/>
  <c r="O6" i="5"/>
  <c r="N6" i="5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H85" i="4"/>
  <c r="F85" i="4"/>
  <c r="BB10" i="4"/>
  <c r="AT10" i="4"/>
  <c r="AL10" i="4"/>
  <c r="W10" i="4"/>
  <c r="I10" i="4"/>
  <c r="B10" i="4"/>
  <c r="BB8" i="4"/>
  <c r="AD8" i="4"/>
  <c r="W8" i="4"/>
  <c r="B8" i="4"/>
  <c r="B6" i="4"/>
</calcChain>
</file>

<file path=xl/sharedStrings.xml><?xml version="1.0" encoding="utf-8"?>
<sst xmlns="http://schemas.openxmlformats.org/spreadsheetml/2006/main" count="294" uniqueCount="113">
  <si>
    <t>経営比較分析表（令和5年度決算）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</si>
  <si>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</si>
  <si>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</si>
  <si>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</si>
  <si>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</si>
  <si>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</si>
  <si>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</si>
  <si>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</si>
  <si>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</si>
  <si>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</si>
  <si>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</si>
  <si>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</si>
  <si>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</si>
  <si>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</si>
  <si>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</si>
  <si>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</si>
  <si>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</si>
  <si>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</si>
  <si>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</si>
  <si>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</si>
  <si>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</si>
  <si>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</si>
  <si>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</si>
  <si>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</si>
  <si>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</si>
  <si>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</si>
  <si>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</si>
  <si>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</si>
  <si>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</si>
  <si>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</si>
  <si>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</si>
  <si>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</si>
  <si>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</si>
  <si>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</si>
  <si>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</si>
  <si>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</si>
  <si>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</si>
  <si>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</si>
  <si>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</si>
  <si>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</si>
  <si>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</si>
  <si>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</si>
  <si>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</si>
  <si>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</si>
  <si>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</si>
  <si>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</si>
  <si>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</si>
  <si>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</si>
  <si>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</si>
  <si>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</si>
  <si>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</si>
  <si>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</si>
  <si>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</si>
  <si>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</si>
  <si>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</si>
  <si>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</si>
  <si>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</si>
  <si>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</si>
  <si>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</si>
  <si>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</si>
  <si>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</si>
  <si>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</si>
  <si>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</si>
  <si>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</si>
  <si>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</si>
  <si>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</si>
  <si>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</si>
  <si>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</si>
  <si>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</si>
  <si>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</si>
  <si>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</si>
  <si>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</si>
  <si>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</si>
  <si>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</si>
  <si>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</si>
  <si>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</si>
  <si>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</si>
  <si>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</si>
  <si>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</si>
  <si>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</si>
  <si>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</si>
  <si>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</si>
  <si>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</si>
  <si>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</si>
  <si>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</si>
  <si>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</si>
  <si>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</si>
  <si>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</si>
  <si>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</si>
  <si>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</si>
  <si>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</si>
  <si>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</si>
  <si>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</si>
  <si>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石川県　津幡町</t>
  </si>
  <si>
    <t>法適用</t>
  </si>
  <si>
    <t>水道事業</t>
  </si>
  <si>
    <t>簡易水道事業</t>
  </si>
  <si>
    <t>C4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</si>
  <si>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</si>
  <si>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</si>
  <si>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</si>
  <si>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</si>
  <si>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</si>
  <si>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</si>
  <si>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</si>
  <si>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</si>
  <si>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</si>
  <si>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</si>
  <si>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</si>
  <si>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</si>
  <si>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料金回収率は類似団体平均値を上回っているものの１００％を下回っている。これは物価高騰対策として２か月分の基本料金を免除したためであり、経常収支比率は辛うじてではあるが１００％を超えている。
　一方で、給水区域内人口は直近の２５年間で６０％以上減少しており、施設利用率は類似団体平均値の半分以下となっている。</t>
    <phoneticPr fontId="4"/>
  </si>
  <si>
    <t>　農業集落排水事業や農林事業に併せて更新を行ってきたが、管路経年化率は類似団体平均値の３倍以上となっている。</t>
    <phoneticPr fontId="4"/>
  </si>
  <si>
    <t>　給水区域人口の減少による給水収益の減少が見込まれる一方、老朽化した施設の更新に多額の費用が必要となっており、事業の継続が困難となることが予想されるため、令和７年４月１日に津幡町水道事業と経営統合し、経営基盤の安定化を図ることとした。</t>
    <rPh sb="1" eb="7">
      <t>キュウスイクイキジンコウ</t>
    </rPh>
    <rPh sb="8" eb="10">
      <t>ゲンショウ</t>
    </rPh>
    <rPh sb="13" eb="17">
      <t>キュウスイシュウエキ</t>
    </rPh>
    <rPh sb="18" eb="20">
      <t>ゲンショウ</t>
    </rPh>
    <rPh sb="21" eb="23">
      <t>ミコ</t>
    </rPh>
    <rPh sb="26" eb="28">
      <t>イッポウ</t>
    </rPh>
    <rPh sb="29" eb="32">
      <t>ロウキュウカ</t>
    </rPh>
    <rPh sb="34" eb="36">
      <t>シセツ</t>
    </rPh>
    <rPh sb="37" eb="39">
      <t>コウシン</t>
    </rPh>
    <rPh sb="40" eb="42">
      <t>タガク</t>
    </rPh>
    <rPh sb="43" eb="45">
      <t>ヒヨウ</t>
    </rPh>
    <rPh sb="55" eb="57">
      <t>ジギョウ</t>
    </rPh>
    <rPh sb="58" eb="60">
      <t>ケイゾク</t>
    </rPh>
    <rPh sb="61" eb="63">
      <t>コンナン</t>
    </rPh>
    <rPh sb="69" eb="71">
      <t>ヨソウ</t>
    </rPh>
    <rPh sb="77" eb="79">
      <t>レイワ</t>
    </rPh>
    <rPh sb="80" eb="81">
      <t>ネン</t>
    </rPh>
    <rPh sb="82" eb="83">
      <t>ガツ</t>
    </rPh>
    <rPh sb="84" eb="85">
      <t>ニチ</t>
    </rPh>
    <rPh sb="86" eb="93">
      <t>ツバタマチスイドウジギョウ</t>
    </rPh>
    <rPh sb="94" eb="98">
      <t>ケイエイトウゴウ</t>
    </rPh>
    <rPh sb="100" eb="104">
      <t>ケイエイキバン</t>
    </rPh>
    <rPh sb="105" eb="108">
      <t>アンテイカ</t>
    </rPh>
    <rPh sb="109" eb="110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</si>
</sst>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90-4ED6-935F-B3120BF56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0.23</c:v>
                </c:pt>
                <c:pt idx="4">
                  <c:v>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90-4ED6-935F-B3120BF56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28.21</c:v>
                </c:pt>
                <c:pt idx="4">
                  <c:v>24.13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F-4B98-BE4E-5FD5F9FE6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50.95</c:v>
                </c:pt>
                <c:pt idx="4">
                  <c:v>52.39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3F-4B98-BE4E-5FD5F9FE6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91.24</c:v>
                </c:pt>
                <c:pt idx="4">
                  <c:v>92.51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27-4BBB-B862-8B5710A0C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61</c:v>
                </c:pt>
                <c:pt idx="4">
                  <c:v>63.38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27-4BBB-B862-8B5710A0C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112.72</c:v>
                </c:pt>
                <c:pt idx="4">
                  <c:v>102.85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E-474B-93F6-ECB6E6298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101.23</c:v>
                </c:pt>
                <c:pt idx="4">
                  <c:v>103.12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3E-474B-93F6-ECB6E6298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4.78</c:v>
                </c:pt>
                <c:pt idx="4">
                  <c:v>9.92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AC-493A-891E-DB9A5736B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30.82</c:v>
                </c:pt>
                <c:pt idx="4">
                  <c:v>24.27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AC-493A-891E-DB9A5736B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24.09</c:v>
                </c:pt>
                <c:pt idx="4">
                  <c:v>39.47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2B-47FA-9223-370F39C7B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14.28</c:v>
                </c:pt>
                <c:pt idx="4">
                  <c:v>12.77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2B-47FA-9223-370F39C7B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21-440B-B77A-917754DF8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155.18</c:v>
                </c:pt>
                <c:pt idx="4">
                  <c:v>101.46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21-440B-B77A-917754DF8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40983.58</c:v>
                </c:pt>
                <c:pt idx="4">
                  <c:v>21604.55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93-4FFD-81D4-045B756BF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118.28</c:v>
                </c:pt>
                <c:pt idx="4">
                  <c:v>112.37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93-4FFD-81D4-045B756BF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3D-4044-A075-D3B0D7A29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1456.79</c:v>
                </c:pt>
                <c:pt idx="4">
                  <c:v>1364.2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3D-4044-A075-D3B0D7A29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111.21</c:v>
                </c:pt>
                <c:pt idx="4">
                  <c:v>86.97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4F-4AE9-97F3-7F4C1D4CA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35.33</c:v>
                </c:pt>
                <c:pt idx="4">
                  <c:v>38.58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4F-4AE9-97F3-7F4C1D4CA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93.43</c:v>
                </c:pt>
                <c:pt idx="4">
                  <c:v>117.53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4E-4E23-B34A-6D061F8E8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491.45</c:v>
                </c:pt>
                <c:pt idx="4">
                  <c:v>448.81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4E-4E23-B34A-6D061F8E8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【179.30】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【1,042.45】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【285.48】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9140625" defaultRowHeight="13.3" x14ac:dyDescent="0.25"/>
  <cols>
    <col min="1" max="1" width="2.69140625" customWidth="1"/>
    <col min="2" max="62" width="3.765625" customWidth="1"/>
    <col min="64" max="78" width="3.07421875" customWidth="1"/>
    <col min="79" max="79" width="4.4609375" bestFit="1" customWidth="1"/>
    <col min="81" max="82" width="4.4609375" bestFit="1" customWidth="1"/>
  </cols>
  <sheetData>
    <row r="1" spans="1:78" ht="17.2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5">
      <c r="A2" s="2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</row>
    <row r="3" spans="1:78" ht="9.75" customHeight="1" x14ac:dyDescent="0.25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</row>
    <row r="4" spans="1:78" ht="9.75" customHeight="1" x14ac:dyDescent="0.25">
      <c r="A4" s="2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</row>
    <row r="5" spans="1:78" ht="9.75" customHeigh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5">
      <c r="A6" s="2"/>
      <c r="B6" s="31" t="str">
        <f>データ!H6</f>
        <v>石川県　津幡町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2"/>
      <c r="AE6" s="32"/>
      <c r="AF6" s="32"/>
      <c r="AG6" s="3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5">
      <c r="A7" s="2"/>
      <c r="B7" s="33" t="s">
        <v>1</v>
      </c>
      <c r="C7" s="34"/>
      <c r="D7" s="34"/>
      <c r="E7" s="34"/>
      <c r="F7" s="34"/>
      <c r="G7" s="34"/>
      <c r="H7" s="34"/>
      <c r="I7" s="33" t="s">
        <v>2</v>
      </c>
      <c r="J7" s="34"/>
      <c r="K7" s="34"/>
      <c r="L7" s="34"/>
      <c r="M7" s="34"/>
      <c r="N7" s="34"/>
      <c r="O7" s="35"/>
      <c r="P7" s="36" t="s">
        <v>3</v>
      </c>
      <c r="Q7" s="36"/>
      <c r="R7" s="36"/>
      <c r="S7" s="36"/>
      <c r="T7" s="36"/>
      <c r="U7" s="36"/>
      <c r="V7" s="36"/>
      <c r="W7" s="36" t="s">
        <v>4</v>
      </c>
      <c r="X7" s="36"/>
      <c r="Y7" s="36"/>
      <c r="Z7" s="36"/>
      <c r="AA7" s="36"/>
      <c r="AB7" s="36"/>
      <c r="AC7" s="36"/>
      <c r="AD7" s="36" t="s">
        <v>5</v>
      </c>
      <c r="AE7" s="36"/>
      <c r="AF7" s="36"/>
      <c r="AG7" s="36"/>
      <c r="AH7" s="36"/>
      <c r="AI7" s="36"/>
      <c r="AJ7" s="36"/>
      <c r="AK7" s="2"/>
      <c r="AL7" s="36" t="s">
        <v>6</v>
      </c>
      <c r="AM7" s="36"/>
      <c r="AN7" s="36"/>
      <c r="AO7" s="36"/>
      <c r="AP7" s="36"/>
      <c r="AQ7" s="36"/>
      <c r="AR7" s="36"/>
      <c r="AS7" s="36"/>
      <c r="AT7" s="33" t="s">
        <v>7</v>
      </c>
      <c r="AU7" s="34"/>
      <c r="AV7" s="34"/>
      <c r="AW7" s="34"/>
      <c r="AX7" s="34"/>
      <c r="AY7" s="34"/>
      <c r="AZ7" s="34"/>
      <c r="BA7" s="34"/>
      <c r="BB7" s="36" t="s">
        <v>8</v>
      </c>
      <c r="BC7" s="36"/>
      <c r="BD7" s="36"/>
      <c r="BE7" s="36"/>
      <c r="BF7" s="36"/>
      <c r="BG7" s="36"/>
      <c r="BH7" s="36"/>
      <c r="BI7" s="36"/>
      <c r="BJ7" s="3"/>
      <c r="BK7" s="3"/>
      <c r="BL7" s="37" t="s">
        <v>9</v>
      </c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9"/>
    </row>
    <row r="8" spans="1:78" ht="18.75" customHeight="1" x14ac:dyDescent="0.25">
      <c r="A8" s="2"/>
      <c r="B8" s="40" t="str">
        <f>データ!$I$6</f>
        <v>法適用</v>
      </c>
      <c r="C8" s="41"/>
      <c r="D8" s="41"/>
      <c r="E8" s="41"/>
      <c r="F8" s="41"/>
      <c r="G8" s="41"/>
      <c r="H8" s="41"/>
      <c r="I8" s="40" t="str">
        <f>データ!$J$6</f>
        <v>水道事業</v>
      </c>
      <c r="J8" s="41"/>
      <c r="K8" s="41"/>
      <c r="L8" s="41"/>
      <c r="M8" s="41"/>
      <c r="N8" s="41"/>
      <c r="O8" s="42"/>
      <c r="P8" s="43" t="str">
        <f>データ!$K$6</f>
        <v>簡易水道事業</v>
      </c>
      <c r="Q8" s="43"/>
      <c r="R8" s="43"/>
      <c r="S8" s="43"/>
      <c r="T8" s="43"/>
      <c r="U8" s="43"/>
      <c r="V8" s="43"/>
      <c r="W8" s="43" t="str">
        <f>データ!$L$6</f>
        <v>C4</v>
      </c>
      <c r="X8" s="43"/>
      <c r="Y8" s="43"/>
      <c r="Z8" s="43"/>
      <c r="AA8" s="43"/>
      <c r="AB8" s="43"/>
      <c r="AC8" s="43"/>
      <c r="AD8" s="43" t="str">
        <f>データ!$M$6</f>
        <v>非設置</v>
      </c>
      <c r="AE8" s="43"/>
      <c r="AF8" s="43"/>
      <c r="AG8" s="43"/>
      <c r="AH8" s="43"/>
      <c r="AI8" s="43"/>
      <c r="AJ8" s="43"/>
      <c r="AK8" s="2"/>
      <c r="AL8" s="44">
        <f>データ!$R$6</f>
        <v>37457</v>
      </c>
      <c r="AM8" s="44"/>
      <c r="AN8" s="44"/>
      <c r="AO8" s="44"/>
      <c r="AP8" s="44"/>
      <c r="AQ8" s="44"/>
      <c r="AR8" s="44"/>
      <c r="AS8" s="44"/>
      <c r="AT8" s="45">
        <f>データ!$S$6</f>
        <v>110.59</v>
      </c>
      <c r="AU8" s="46"/>
      <c r="AV8" s="46"/>
      <c r="AW8" s="46"/>
      <c r="AX8" s="46"/>
      <c r="AY8" s="46"/>
      <c r="AZ8" s="46"/>
      <c r="BA8" s="46"/>
      <c r="BB8" s="47">
        <f>データ!$T$6</f>
        <v>338.7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10</v>
      </c>
      <c r="BM8" s="49"/>
      <c r="BN8" s="50" t="s">
        <v>11</v>
      </c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1"/>
    </row>
    <row r="9" spans="1:78" ht="18.75" customHeight="1" x14ac:dyDescent="0.25">
      <c r="A9" s="2"/>
      <c r="B9" s="33" t="s">
        <v>12</v>
      </c>
      <c r="C9" s="34"/>
      <c r="D9" s="34"/>
      <c r="E9" s="34"/>
      <c r="F9" s="34"/>
      <c r="G9" s="34"/>
      <c r="H9" s="34"/>
      <c r="I9" s="33" t="s">
        <v>13</v>
      </c>
      <c r="J9" s="34"/>
      <c r="K9" s="34"/>
      <c r="L9" s="34"/>
      <c r="M9" s="34"/>
      <c r="N9" s="34"/>
      <c r="O9" s="35"/>
      <c r="P9" s="36" t="s">
        <v>14</v>
      </c>
      <c r="Q9" s="36"/>
      <c r="R9" s="36"/>
      <c r="S9" s="36"/>
      <c r="T9" s="36"/>
      <c r="U9" s="36"/>
      <c r="V9" s="36"/>
      <c r="W9" s="36" t="s">
        <v>15</v>
      </c>
      <c r="X9" s="36"/>
      <c r="Y9" s="36"/>
      <c r="Z9" s="36"/>
      <c r="AA9" s="36"/>
      <c r="AB9" s="36"/>
      <c r="AC9" s="36"/>
      <c r="AD9" s="2"/>
      <c r="AE9" s="2"/>
      <c r="AF9" s="2"/>
      <c r="AG9" s="2"/>
      <c r="AH9" s="2"/>
      <c r="AI9" s="2"/>
      <c r="AJ9" s="2"/>
      <c r="AK9" s="2"/>
      <c r="AL9" s="36" t="s">
        <v>16</v>
      </c>
      <c r="AM9" s="36"/>
      <c r="AN9" s="36"/>
      <c r="AO9" s="36"/>
      <c r="AP9" s="36"/>
      <c r="AQ9" s="36"/>
      <c r="AR9" s="36"/>
      <c r="AS9" s="36"/>
      <c r="AT9" s="33" t="s">
        <v>17</v>
      </c>
      <c r="AU9" s="34"/>
      <c r="AV9" s="34"/>
      <c r="AW9" s="34"/>
      <c r="AX9" s="34"/>
      <c r="AY9" s="34"/>
      <c r="AZ9" s="34"/>
      <c r="BA9" s="34"/>
      <c r="BB9" s="36" t="s">
        <v>18</v>
      </c>
      <c r="BC9" s="36"/>
      <c r="BD9" s="36"/>
      <c r="BE9" s="36"/>
      <c r="BF9" s="36"/>
      <c r="BG9" s="36"/>
      <c r="BH9" s="36"/>
      <c r="BI9" s="36"/>
      <c r="BJ9" s="3"/>
      <c r="BK9" s="3"/>
      <c r="BL9" s="52" t="s">
        <v>19</v>
      </c>
      <c r="BM9" s="53"/>
      <c r="BN9" s="54" t="s">
        <v>20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25">
      <c r="A10" s="2"/>
      <c r="B10" s="45" t="str">
        <f>データ!$N$6</f>
        <v>-</v>
      </c>
      <c r="C10" s="46"/>
      <c r="D10" s="46"/>
      <c r="E10" s="46"/>
      <c r="F10" s="46"/>
      <c r="G10" s="46"/>
      <c r="H10" s="46"/>
      <c r="I10" s="45">
        <f>データ!$O$6</f>
        <v>99.86</v>
      </c>
      <c r="J10" s="46"/>
      <c r="K10" s="46"/>
      <c r="L10" s="46"/>
      <c r="M10" s="46"/>
      <c r="N10" s="46"/>
      <c r="O10" s="80"/>
      <c r="P10" s="47">
        <f>データ!$P$6</f>
        <v>0.42</v>
      </c>
      <c r="Q10" s="47"/>
      <c r="R10" s="47"/>
      <c r="S10" s="47"/>
      <c r="T10" s="47"/>
      <c r="U10" s="47"/>
      <c r="V10" s="47"/>
      <c r="W10" s="44">
        <f>データ!$Q$6</f>
        <v>2200</v>
      </c>
      <c r="X10" s="44"/>
      <c r="Y10" s="44"/>
      <c r="Z10" s="44"/>
      <c r="AA10" s="44"/>
      <c r="AB10" s="44"/>
      <c r="AC10" s="44"/>
      <c r="AD10" s="2"/>
      <c r="AE10" s="2"/>
      <c r="AF10" s="2"/>
      <c r="AG10" s="2"/>
      <c r="AH10" s="2"/>
      <c r="AI10" s="2"/>
      <c r="AJ10" s="2"/>
      <c r="AK10" s="2"/>
      <c r="AL10" s="44">
        <f>データ!$U$6</f>
        <v>156</v>
      </c>
      <c r="AM10" s="44"/>
      <c r="AN10" s="44"/>
      <c r="AO10" s="44"/>
      <c r="AP10" s="44"/>
      <c r="AQ10" s="44"/>
      <c r="AR10" s="44"/>
      <c r="AS10" s="44"/>
      <c r="AT10" s="45">
        <f>データ!$V$6</f>
        <v>4.92</v>
      </c>
      <c r="AU10" s="46"/>
      <c r="AV10" s="46"/>
      <c r="AW10" s="46"/>
      <c r="AX10" s="46"/>
      <c r="AY10" s="46"/>
      <c r="AZ10" s="46"/>
      <c r="BA10" s="46"/>
      <c r="BB10" s="47">
        <f>データ!$W$6</f>
        <v>31.71</v>
      </c>
      <c r="BC10" s="47"/>
      <c r="BD10" s="47"/>
      <c r="BE10" s="47"/>
      <c r="BF10" s="47"/>
      <c r="BG10" s="47"/>
      <c r="BH10" s="47"/>
      <c r="BI10" s="47"/>
      <c r="BJ10" s="2"/>
      <c r="BK10" s="2"/>
      <c r="BL10" s="62" t="s">
        <v>21</v>
      </c>
      <c r="BM10" s="63"/>
      <c r="BN10" s="64" t="s">
        <v>22</v>
      </c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5"/>
    </row>
    <row r="11" spans="1:78" ht="9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23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 x14ac:dyDescent="0.25">
      <c r="A14" s="2"/>
      <c r="B14" s="68" t="s">
        <v>24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25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 x14ac:dyDescent="0.25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 x14ac:dyDescent="0.2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6" t="s">
        <v>110</v>
      </c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8"/>
    </row>
    <row r="17" spans="1:78" ht="13.5" customHeight="1" x14ac:dyDescent="0.2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6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8"/>
    </row>
    <row r="18" spans="1:78" ht="13.5" customHeight="1" x14ac:dyDescent="0.2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6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8"/>
    </row>
    <row r="19" spans="1:78" ht="13.5" customHeight="1" x14ac:dyDescent="0.2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6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8"/>
    </row>
    <row r="20" spans="1:78" ht="13.5" customHeight="1" x14ac:dyDescent="0.2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6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8"/>
    </row>
    <row r="21" spans="1:78" ht="13.5" customHeight="1" x14ac:dyDescent="0.2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6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8"/>
    </row>
    <row r="22" spans="1:78" ht="13.5" customHeight="1" x14ac:dyDescent="0.2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6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8"/>
    </row>
    <row r="23" spans="1:78" ht="13.5" customHeight="1" x14ac:dyDescent="0.2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6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8"/>
    </row>
    <row r="24" spans="1:78" ht="13.5" customHeight="1" x14ac:dyDescent="0.2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6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8"/>
    </row>
    <row r="25" spans="1:78" ht="13.5" customHeight="1" x14ac:dyDescent="0.2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6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8"/>
    </row>
    <row r="26" spans="1:78" ht="13.5" customHeight="1" x14ac:dyDescent="0.2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6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8"/>
    </row>
    <row r="27" spans="1:78" ht="13.5" customHeight="1" x14ac:dyDescent="0.2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6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8"/>
    </row>
    <row r="28" spans="1:78" ht="13.5" customHeight="1" x14ac:dyDescent="0.2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6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8"/>
    </row>
    <row r="29" spans="1:78" ht="13.5" customHeight="1" x14ac:dyDescent="0.2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6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8"/>
    </row>
    <row r="30" spans="1:78" ht="13.5" customHeight="1" x14ac:dyDescent="0.2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6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8"/>
    </row>
    <row r="31" spans="1:78" ht="13.5" customHeight="1" x14ac:dyDescent="0.2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6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8"/>
    </row>
    <row r="32" spans="1:78" ht="13.5" customHeight="1" x14ac:dyDescent="0.2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6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8"/>
    </row>
    <row r="33" spans="1:78" ht="13.5" customHeight="1" x14ac:dyDescent="0.2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6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8"/>
    </row>
    <row r="34" spans="1:78" ht="13.5" customHeight="1" x14ac:dyDescent="0.2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6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8"/>
    </row>
    <row r="35" spans="1:78" ht="13.5" customHeight="1" x14ac:dyDescent="0.2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6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8"/>
    </row>
    <row r="36" spans="1:78" ht="13.5" customHeight="1" x14ac:dyDescent="0.2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6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8"/>
    </row>
    <row r="37" spans="1:78" ht="13.5" customHeight="1" x14ac:dyDescent="0.2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6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8"/>
    </row>
    <row r="38" spans="1:78" ht="13.5" customHeight="1" x14ac:dyDescent="0.2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6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8"/>
    </row>
    <row r="39" spans="1:78" ht="13.5" customHeight="1" x14ac:dyDescent="0.2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6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8"/>
    </row>
    <row r="40" spans="1:78" ht="13.5" customHeight="1" x14ac:dyDescent="0.2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6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8"/>
    </row>
    <row r="41" spans="1:78" ht="13.5" customHeight="1" x14ac:dyDescent="0.2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6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8"/>
    </row>
    <row r="42" spans="1:78" ht="13.5" customHeight="1" x14ac:dyDescent="0.2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6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8"/>
    </row>
    <row r="43" spans="1:78" ht="13.5" customHeight="1" x14ac:dyDescent="0.2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6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8"/>
    </row>
    <row r="44" spans="1:78" ht="13.5" customHeight="1" x14ac:dyDescent="0.2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2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4" t="s">
        <v>26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 x14ac:dyDescent="0.2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 x14ac:dyDescent="0.2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6" t="s">
        <v>111</v>
      </c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8"/>
    </row>
    <row r="48" spans="1:78" ht="13.5" customHeight="1" x14ac:dyDescent="0.2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6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8"/>
    </row>
    <row r="49" spans="1:78" ht="13.5" customHeight="1" x14ac:dyDescent="0.2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6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8"/>
    </row>
    <row r="50" spans="1:78" ht="13.5" customHeight="1" x14ac:dyDescent="0.2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6"/>
      <c r="BM50" s="57"/>
      <c r="BN50" s="57"/>
      <c r="BO50" s="57"/>
      <c r="BP50" s="57"/>
      <c r="BQ50" s="57"/>
      <c r="BR50" s="57"/>
      <c r="BS50" s="57"/>
      <c r="BT50" s="57"/>
      <c r="BU50" s="57"/>
      <c r="BV50" s="57"/>
      <c r="BW50" s="57"/>
      <c r="BX50" s="57"/>
      <c r="BY50" s="57"/>
      <c r="BZ50" s="58"/>
    </row>
    <row r="51" spans="1:78" ht="13.5" customHeight="1" x14ac:dyDescent="0.2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6"/>
      <c r="BM51" s="57"/>
      <c r="BN51" s="57"/>
      <c r="BO51" s="57"/>
      <c r="BP51" s="57"/>
      <c r="BQ51" s="57"/>
      <c r="BR51" s="57"/>
      <c r="BS51" s="57"/>
      <c r="BT51" s="57"/>
      <c r="BU51" s="57"/>
      <c r="BV51" s="57"/>
      <c r="BW51" s="57"/>
      <c r="BX51" s="57"/>
      <c r="BY51" s="57"/>
      <c r="BZ51" s="58"/>
    </row>
    <row r="52" spans="1:78" ht="13.5" customHeight="1" x14ac:dyDescent="0.2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6"/>
      <c r="BM52" s="57"/>
      <c r="BN52" s="57"/>
      <c r="BO52" s="57"/>
      <c r="BP52" s="57"/>
      <c r="BQ52" s="57"/>
      <c r="BR52" s="57"/>
      <c r="BS52" s="57"/>
      <c r="BT52" s="57"/>
      <c r="BU52" s="57"/>
      <c r="BV52" s="57"/>
      <c r="BW52" s="57"/>
      <c r="BX52" s="57"/>
      <c r="BY52" s="57"/>
      <c r="BZ52" s="58"/>
    </row>
    <row r="53" spans="1:78" ht="13.5" customHeight="1" x14ac:dyDescent="0.2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6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57"/>
      <c r="BZ53" s="58"/>
    </row>
    <row r="54" spans="1:78" ht="13.5" customHeight="1" x14ac:dyDescent="0.2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6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8"/>
    </row>
    <row r="55" spans="1:78" ht="13.5" customHeight="1" x14ac:dyDescent="0.2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6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8"/>
    </row>
    <row r="56" spans="1:78" ht="13.5" customHeight="1" x14ac:dyDescent="0.2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6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8"/>
    </row>
    <row r="57" spans="1:78" ht="13.5" customHeight="1" x14ac:dyDescent="0.2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6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8"/>
    </row>
    <row r="58" spans="1:78" ht="13.5" customHeight="1" x14ac:dyDescent="0.2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6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8"/>
    </row>
    <row r="59" spans="1:78" ht="13.5" customHeight="1" x14ac:dyDescent="0.2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6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8"/>
    </row>
    <row r="60" spans="1:78" ht="13.5" customHeight="1" x14ac:dyDescent="0.25">
      <c r="A60" s="2"/>
      <c r="B60" s="71" t="s">
        <v>27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6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8"/>
    </row>
    <row r="61" spans="1:78" ht="13.5" customHeight="1" x14ac:dyDescent="0.25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6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BZ61" s="58"/>
    </row>
    <row r="62" spans="1:78" ht="13.5" customHeight="1" x14ac:dyDescent="0.2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6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8"/>
    </row>
    <row r="63" spans="1:78" ht="13.5" customHeight="1" x14ac:dyDescent="0.2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2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4" t="s">
        <v>28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 x14ac:dyDescent="0.2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 x14ac:dyDescent="0.2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6" t="s">
        <v>112</v>
      </c>
      <c r="BM66" s="57"/>
      <c r="BN66" s="57"/>
      <c r="BO66" s="57"/>
      <c r="BP66" s="57"/>
      <c r="BQ66" s="57"/>
      <c r="BR66" s="57"/>
      <c r="BS66" s="57"/>
      <c r="BT66" s="57"/>
      <c r="BU66" s="57"/>
      <c r="BV66" s="57"/>
      <c r="BW66" s="57"/>
      <c r="BX66" s="57"/>
      <c r="BY66" s="57"/>
      <c r="BZ66" s="58"/>
    </row>
    <row r="67" spans="1:78" ht="13.5" customHeight="1" x14ac:dyDescent="0.2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6"/>
      <c r="BM67" s="57"/>
      <c r="BN67" s="57"/>
      <c r="BO67" s="57"/>
      <c r="BP67" s="57"/>
      <c r="BQ67" s="57"/>
      <c r="BR67" s="57"/>
      <c r="BS67" s="57"/>
      <c r="BT67" s="57"/>
      <c r="BU67" s="57"/>
      <c r="BV67" s="57"/>
      <c r="BW67" s="57"/>
      <c r="BX67" s="57"/>
      <c r="BY67" s="57"/>
      <c r="BZ67" s="58"/>
    </row>
    <row r="68" spans="1:78" ht="13.5" customHeight="1" x14ac:dyDescent="0.2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6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7"/>
      <c r="BX68" s="57"/>
      <c r="BY68" s="57"/>
      <c r="BZ68" s="58"/>
    </row>
    <row r="69" spans="1:78" ht="13.5" customHeight="1" x14ac:dyDescent="0.2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6"/>
      <c r="BM69" s="57"/>
      <c r="BN69" s="57"/>
      <c r="BO69" s="57"/>
      <c r="BP69" s="57"/>
      <c r="BQ69" s="57"/>
      <c r="BR69" s="57"/>
      <c r="BS69" s="57"/>
      <c r="BT69" s="57"/>
      <c r="BU69" s="57"/>
      <c r="BV69" s="57"/>
      <c r="BW69" s="57"/>
      <c r="BX69" s="57"/>
      <c r="BY69" s="57"/>
      <c r="BZ69" s="58"/>
    </row>
    <row r="70" spans="1:78" ht="13.5" customHeight="1" x14ac:dyDescent="0.2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6"/>
      <c r="BM70" s="57"/>
      <c r="BN70" s="57"/>
      <c r="BO70" s="57"/>
      <c r="BP70" s="57"/>
      <c r="BQ70" s="57"/>
      <c r="BR70" s="57"/>
      <c r="BS70" s="57"/>
      <c r="BT70" s="57"/>
      <c r="BU70" s="57"/>
      <c r="BV70" s="57"/>
      <c r="BW70" s="57"/>
      <c r="BX70" s="57"/>
      <c r="BY70" s="57"/>
      <c r="BZ70" s="58"/>
    </row>
    <row r="71" spans="1:78" ht="13.5" customHeight="1" x14ac:dyDescent="0.2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6"/>
      <c r="BM71" s="57"/>
      <c r="BN71" s="57"/>
      <c r="BO71" s="57"/>
      <c r="BP71" s="57"/>
      <c r="BQ71" s="57"/>
      <c r="BR71" s="57"/>
      <c r="BS71" s="57"/>
      <c r="BT71" s="57"/>
      <c r="BU71" s="57"/>
      <c r="BV71" s="57"/>
      <c r="BW71" s="57"/>
      <c r="BX71" s="57"/>
      <c r="BY71" s="57"/>
      <c r="BZ71" s="58"/>
    </row>
    <row r="72" spans="1:78" ht="13.5" customHeight="1" x14ac:dyDescent="0.2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6"/>
      <c r="BM72" s="57"/>
      <c r="BN72" s="57"/>
      <c r="BO72" s="57"/>
      <c r="BP72" s="57"/>
      <c r="BQ72" s="57"/>
      <c r="BR72" s="57"/>
      <c r="BS72" s="57"/>
      <c r="BT72" s="57"/>
      <c r="BU72" s="57"/>
      <c r="BV72" s="57"/>
      <c r="BW72" s="57"/>
      <c r="BX72" s="57"/>
      <c r="BY72" s="57"/>
      <c r="BZ72" s="58"/>
    </row>
    <row r="73" spans="1:78" ht="13.5" customHeight="1" x14ac:dyDescent="0.2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6"/>
      <c r="BM73" s="57"/>
      <c r="BN73" s="57"/>
      <c r="BO73" s="57"/>
      <c r="BP73" s="57"/>
      <c r="BQ73" s="57"/>
      <c r="BR73" s="57"/>
      <c r="BS73" s="57"/>
      <c r="BT73" s="57"/>
      <c r="BU73" s="57"/>
      <c r="BV73" s="57"/>
      <c r="BW73" s="57"/>
      <c r="BX73" s="57"/>
      <c r="BY73" s="57"/>
      <c r="BZ73" s="58"/>
    </row>
    <row r="74" spans="1:78" ht="13.5" customHeight="1" x14ac:dyDescent="0.2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6"/>
      <c r="BM74" s="57"/>
      <c r="BN74" s="57"/>
      <c r="BO74" s="57"/>
      <c r="BP74" s="57"/>
      <c r="BQ74" s="57"/>
      <c r="BR74" s="57"/>
      <c r="BS74" s="57"/>
      <c r="BT74" s="57"/>
      <c r="BU74" s="57"/>
      <c r="BV74" s="57"/>
      <c r="BW74" s="57"/>
      <c r="BX74" s="57"/>
      <c r="BY74" s="57"/>
      <c r="BZ74" s="58"/>
    </row>
    <row r="75" spans="1:78" ht="13.5" customHeight="1" x14ac:dyDescent="0.2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6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8"/>
    </row>
    <row r="76" spans="1:78" ht="13.5" customHeight="1" x14ac:dyDescent="0.2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6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8"/>
    </row>
    <row r="77" spans="1:78" ht="13.5" customHeight="1" x14ac:dyDescent="0.2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6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8"/>
    </row>
    <row r="78" spans="1:78" ht="13.5" customHeight="1" x14ac:dyDescent="0.2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6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8"/>
    </row>
    <row r="79" spans="1:78" ht="13.5" customHeight="1" x14ac:dyDescent="0.2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6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8"/>
    </row>
    <row r="80" spans="1:78" ht="13.5" customHeight="1" x14ac:dyDescent="0.2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6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8"/>
    </row>
    <row r="81" spans="1:78" ht="13.5" customHeight="1" x14ac:dyDescent="0.2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6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8"/>
    </row>
    <row r="82" spans="1:78" ht="13.5" customHeight="1" x14ac:dyDescent="0.2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9"/>
      <c r="BM82" s="60"/>
      <c r="BN82" s="60"/>
      <c r="BO82" s="60"/>
      <c r="BP82" s="60"/>
      <c r="BQ82" s="60"/>
      <c r="BR82" s="60"/>
      <c r="BS82" s="60"/>
      <c r="BT82" s="60"/>
      <c r="BU82" s="60"/>
      <c r="BV82" s="60"/>
      <c r="BW82" s="60"/>
      <c r="BX82" s="60"/>
      <c r="BY82" s="60"/>
      <c r="BZ82" s="61"/>
    </row>
    <row r="83" spans="1:78" x14ac:dyDescent="0.25">
      <c r="C83" s="12"/>
    </row>
    <row r="84" spans="1:78" hidden="1" x14ac:dyDescent="0.2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5">
      <c r="B85" s="13"/>
      <c r="C85" s="13"/>
      <c r="D85" s="13"/>
      <c r="E85" s="13" t="str">
        <f>データ!AH6</f>
        <v>【103.05】</v>
      </c>
      <c r="F85" s="13" t="str">
        <f>データ!AS6</f>
        <v>【30.22】</v>
      </c>
      <c r="G85" s="13" t="str">
        <f>データ!BD6</f>
        <v>【179.30】</v>
      </c>
      <c r="H85" s="13" t="str">
        <f>データ!BO6</f>
        <v>【1,042.45】</v>
      </c>
      <c r="I85" s="13" t="str">
        <f>データ!BZ6</f>
        <v>【57.74】</v>
      </c>
      <c r="J85" s="13" t="str">
        <f>データ!CK6</f>
        <v>【285.48】</v>
      </c>
      <c r="K85" s="13" t="str">
        <f>データ!CV6</f>
        <v>【53.73】</v>
      </c>
      <c r="L85" s="13" t="str">
        <f>データ!DG6</f>
        <v>【71.52】</v>
      </c>
      <c r="M85" s="13" t="str">
        <f>データ!DR6</f>
        <v>【38.43】</v>
      </c>
      <c r="N85" s="13" t="str">
        <f>データ!EC6</f>
        <v>【19.16】</v>
      </c>
      <c r="O85" s="13" t="str">
        <f>データ!EN6</f>
        <v>【0.49】</v>
      </c>
    </row>
  </sheetData>
  <sheetProtection algorithmName="SHA-512" hashValue="Imb70w0HaUH4hUWNiTnpPjyV3k1CPuLozLLM25lBNnrMoxzmsS1XFpbM3ZByginP92ARxVXFJ/W7/89oDemeVg==" saltValue="shQvl4QX48YcAC2OXqTz1g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3" x14ac:dyDescent="0.25"/>
  <cols>
    <col min="2" max="144" width="11.84375" customWidth="1"/>
  </cols>
  <sheetData>
    <row r="1" spans="1:144" x14ac:dyDescent="0.2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2" t="s">
        <v>50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8" t="s">
        <v>51</v>
      </c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 t="s">
        <v>52</v>
      </c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</row>
    <row r="4" spans="1:144" x14ac:dyDescent="0.25">
      <c r="A4" s="15" t="s">
        <v>53</v>
      </c>
      <c r="B4" s="17"/>
      <c r="C4" s="17"/>
      <c r="D4" s="17"/>
      <c r="E4" s="17"/>
      <c r="F4" s="17"/>
      <c r="G4" s="17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54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 t="s">
        <v>55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 t="s">
        <v>56</v>
      </c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 t="s">
        <v>57</v>
      </c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 t="s">
        <v>58</v>
      </c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 t="s">
        <v>59</v>
      </c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 t="s">
        <v>60</v>
      </c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61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 t="s">
        <v>62</v>
      </c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63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 t="s">
        <v>64</v>
      </c>
      <c r="EE4" s="81"/>
      <c r="EF4" s="81"/>
      <c r="EG4" s="81"/>
      <c r="EH4" s="81"/>
      <c r="EI4" s="81"/>
      <c r="EJ4" s="81"/>
      <c r="EK4" s="81"/>
      <c r="EL4" s="81"/>
      <c r="EM4" s="81"/>
      <c r="EN4" s="81"/>
    </row>
    <row r="5" spans="1:144" x14ac:dyDescent="0.2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25">
      <c r="A6" s="15" t="s">
        <v>92</v>
      </c>
      <c r="B6" s="20">
        <f>B7</f>
        <v>2023</v>
      </c>
      <c r="C6" s="20">
        <f t="shared" ref="C6:W6" si="3">C7</f>
        <v>173614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5</v>
      </c>
      <c r="H6" s="20" t="str">
        <f t="shared" si="3"/>
        <v>石川県　津幡町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C4</v>
      </c>
      <c r="M6" s="20" t="str">
        <f t="shared" si="3"/>
        <v>非設置</v>
      </c>
      <c r="N6" s="21" t="str">
        <f t="shared" si="3"/>
        <v>-</v>
      </c>
      <c r="O6" s="21">
        <f t="shared" si="3"/>
        <v>99.86</v>
      </c>
      <c r="P6" s="21">
        <f t="shared" si="3"/>
        <v>0.42</v>
      </c>
      <c r="Q6" s="21">
        <f t="shared" si="3"/>
        <v>2200</v>
      </c>
      <c r="R6" s="21">
        <f t="shared" si="3"/>
        <v>37457</v>
      </c>
      <c r="S6" s="21">
        <f t="shared" si="3"/>
        <v>110.59</v>
      </c>
      <c r="T6" s="21">
        <f t="shared" si="3"/>
        <v>338.7</v>
      </c>
      <c r="U6" s="21">
        <f t="shared" si="3"/>
        <v>156</v>
      </c>
      <c r="V6" s="21">
        <f t="shared" si="3"/>
        <v>4.92</v>
      </c>
      <c r="W6" s="21">
        <f t="shared" si="3"/>
        <v>31.71</v>
      </c>
      <c r="X6" s="22" t="str">
        <f>IF(X7="",NA(),X7)</f>
        <v>-</v>
      </c>
      <c r="Y6" s="22" t="str">
        <f t="shared" ref="Y6:AG6" si="4">IF(Y7="",NA(),Y7)</f>
        <v>-</v>
      </c>
      <c r="Z6" s="22" t="str">
        <f t="shared" si="4"/>
        <v>-</v>
      </c>
      <c r="AA6" s="22">
        <f t="shared" si="4"/>
        <v>112.72</v>
      </c>
      <c r="AB6" s="22">
        <f t="shared" si="4"/>
        <v>102.85</v>
      </c>
      <c r="AC6" s="22" t="str">
        <f t="shared" si="4"/>
        <v>-</v>
      </c>
      <c r="AD6" s="22" t="str">
        <f t="shared" si="4"/>
        <v>-</v>
      </c>
      <c r="AE6" s="22" t="str">
        <f t="shared" si="4"/>
        <v>-</v>
      </c>
      <c r="AF6" s="22">
        <f t="shared" si="4"/>
        <v>101.23</v>
      </c>
      <c r="AG6" s="22">
        <f t="shared" si="4"/>
        <v>103.12</v>
      </c>
      <c r="AH6" s="21" t="str">
        <f>IF(AH7="","",IF(AH7="-","【-】","【"&amp;SUBSTITUTE(TEXT(AH7,"#,##0.00"),"-","△")&amp;"】"))</f>
        <v>【103.05】</v>
      </c>
      <c r="AI6" s="22" t="str">
        <f>IF(AI7="",NA(),AI7)</f>
        <v>-</v>
      </c>
      <c r="AJ6" s="22" t="str">
        <f t="shared" ref="AJ6:AR6" si="5">IF(AJ7="",NA(),AJ7)</f>
        <v>-</v>
      </c>
      <c r="AK6" s="22" t="str">
        <f t="shared" si="5"/>
        <v>-</v>
      </c>
      <c r="AL6" s="21">
        <f t="shared" si="5"/>
        <v>0</v>
      </c>
      <c r="AM6" s="21">
        <f t="shared" si="5"/>
        <v>0</v>
      </c>
      <c r="AN6" s="22" t="str">
        <f t="shared" si="5"/>
        <v>-</v>
      </c>
      <c r="AO6" s="22" t="str">
        <f t="shared" si="5"/>
        <v>-</v>
      </c>
      <c r="AP6" s="22" t="str">
        <f t="shared" si="5"/>
        <v>-</v>
      </c>
      <c r="AQ6" s="22">
        <f t="shared" si="5"/>
        <v>155.18</v>
      </c>
      <c r="AR6" s="22">
        <f t="shared" si="5"/>
        <v>101.46</v>
      </c>
      <c r="AS6" s="21" t="str">
        <f>IF(AS7="","",IF(AS7="-","【-】","【"&amp;SUBSTITUTE(TEXT(AS7,"#,##0.00"),"-","△")&amp;"】"))</f>
        <v>【30.22】</v>
      </c>
      <c r="AT6" s="22" t="str">
        <f>IF(AT7="",NA(),AT7)</f>
        <v>-</v>
      </c>
      <c r="AU6" s="22" t="str">
        <f t="shared" ref="AU6:BC6" si="6">IF(AU7="",NA(),AU7)</f>
        <v>-</v>
      </c>
      <c r="AV6" s="22" t="str">
        <f t="shared" si="6"/>
        <v>-</v>
      </c>
      <c r="AW6" s="22">
        <f t="shared" si="6"/>
        <v>40983.58</v>
      </c>
      <c r="AX6" s="22">
        <f t="shared" si="6"/>
        <v>21604.55</v>
      </c>
      <c r="AY6" s="22" t="str">
        <f t="shared" si="6"/>
        <v>-</v>
      </c>
      <c r="AZ6" s="22" t="str">
        <f t="shared" si="6"/>
        <v>-</v>
      </c>
      <c r="BA6" s="22" t="str">
        <f t="shared" si="6"/>
        <v>-</v>
      </c>
      <c r="BB6" s="22">
        <f t="shared" si="6"/>
        <v>118.28</v>
      </c>
      <c r="BC6" s="22">
        <f t="shared" si="6"/>
        <v>112.37</v>
      </c>
      <c r="BD6" s="21" t="str">
        <f>IF(BD7="","",IF(BD7="-","【-】","【"&amp;SUBSTITUTE(TEXT(BD7,"#,##0.00"),"-","△")&amp;"】"))</f>
        <v>【179.30】</v>
      </c>
      <c r="BE6" s="22" t="str">
        <f>IF(BE7="",NA(),BE7)</f>
        <v>-</v>
      </c>
      <c r="BF6" s="22" t="str">
        <f t="shared" ref="BF6:BN6" si="7">IF(BF7="",NA(),BF7)</f>
        <v>-</v>
      </c>
      <c r="BG6" s="22" t="str">
        <f t="shared" si="7"/>
        <v>-</v>
      </c>
      <c r="BH6" s="21">
        <f t="shared" si="7"/>
        <v>0</v>
      </c>
      <c r="BI6" s="21">
        <f t="shared" si="7"/>
        <v>0</v>
      </c>
      <c r="BJ6" s="22" t="str">
        <f t="shared" si="7"/>
        <v>-</v>
      </c>
      <c r="BK6" s="22" t="str">
        <f t="shared" si="7"/>
        <v>-</v>
      </c>
      <c r="BL6" s="22" t="str">
        <f t="shared" si="7"/>
        <v>-</v>
      </c>
      <c r="BM6" s="22">
        <f t="shared" si="7"/>
        <v>1456.79</v>
      </c>
      <c r="BN6" s="22">
        <f t="shared" si="7"/>
        <v>1364.2</v>
      </c>
      <c r="BO6" s="21" t="str">
        <f>IF(BO7="","",IF(BO7="-","【-】","【"&amp;SUBSTITUTE(TEXT(BO7,"#,##0.00"),"-","△")&amp;"】"))</f>
        <v>【1,042.45】</v>
      </c>
      <c r="BP6" s="22" t="str">
        <f>IF(BP7="",NA(),BP7)</f>
        <v>-</v>
      </c>
      <c r="BQ6" s="22" t="str">
        <f t="shared" ref="BQ6:BY6" si="8">IF(BQ7="",NA(),BQ7)</f>
        <v>-</v>
      </c>
      <c r="BR6" s="22" t="str">
        <f t="shared" si="8"/>
        <v>-</v>
      </c>
      <c r="BS6" s="22">
        <f t="shared" si="8"/>
        <v>111.21</v>
      </c>
      <c r="BT6" s="22">
        <f t="shared" si="8"/>
        <v>86.97</v>
      </c>
      <c r="BU6" s="22" t="str">
        <f t="shared" si="8"/>
        <v>-</v>
      </c>
      <c r="BV6" s="22" t="str">
        <f t="shared" si="8"/>
        <v>-</v>
      </c>
      <c r="BW6" s="22" t="str">
        <f t="shared" si="8"/>
        <v>-</v>
      </c>
      <c r="BX6" s="22">
        <f t="shared" si="8"/>
        <v>35.33</v>
      </c>
      <c r="BY6" s="22">
        <f t="shared" si="8"/>
        <v>38.58</v>
      </c>
      <c r="BZ6" s="21" t="str">
        <f>IF(BZ7="","",IF(BZ7="-","【-】","【"&amp;SUBSTITUTE(TEXT(BZ7,"#,##0.00"),"-","△")&amp;"】"))</f>
        <v>【57.74】</v>
      </c>
      <c r="CA6" s="22" t="str">
        <f>IF(CA7="",NA(),CA7)</f>
        <v>-</v>
      </c>
      <c r="CB6" s="22" t="str">
        <f t="shared" ref="CB6:CJ6" si="9">IF(CB7="",NA(),CB7)</f>
        <v>-</v>
      </c>
      <c r="CC6" s="22" t="str">
        <f t="shared" si="9"/>
        <v>-</v>
      </c>
      <c r="CD6" s="22">
        <f t="shared" si="9"/>
        <v>93.43</v>
      </c>
      <c r="CE6" s="22">
        <f t="shared" si="9"/>
        <v>117.53</v>
      </c>
      <c r="CF6" s="22" t="str">
        <f t="shared" si="9"/>
        <v>-</v>
      </c>
      <c r="CG6" s="22" t="str">
        <f t="shared" si="9"/>
        <v>-</v>
      </c>
      <c r="CH6" s="22" t="str">
        <f t="shared" si="9"/>
        <v>-</v>
      </c>
      <c r="CI6" s="22">
        <f t="shared" si="9"/>
        <v>491.45</v>
      </c>
      <c r="CJ6" s="22">
        <f t="shared" si="9"/>
        <v>448.81</v>
      </c>
      <c r="CK6" s="21" t="str">
        <f>IF(CK7="","",IF(CK7="-","【-】","【"&amp;SUBSTITUTE(TEXT(CK7,"#,##0.00"),"-","△")&amp;"】"))</f>
        <v>【285.48】</v>
      </c>
      <c r="CL6" s="22" t="str">
        <f>IF(CL7="",NA(),CL7)</f>
        <v>-</v>
      </c>
      <c r="CM6" s="22" t="str">
        <f t="shared" ref="CM6:CU6" si="10">IF(CM7="",NA(),CM7)</f>
        <v>-</v>
      </c>
      <c r="CN6" s="22" t="str">
        <f t="shared" si="10"/>
        <v>-</v>
      </c>
      <c r="CO6" s="22">
        <f t="shared" si="10"/>
        <v>28.21</v>
      </c>
      <c r="CP6" s="22">
        <f t="shared" si="10"/>
        <v>24.13</v>
      </c>
      <c r="CQ6" s="22" t="str">
        <f t="shared" si="10"/>
        <v>-</v>
      </c>
      <c r="CR6" s="22" t="str">
        <f t="shared" si="10"/>
        <v>-</v>
      </c>
      <c r="CS6" s="22" t="str">
        <f t="shared" si="10"/>
        <v>-</v>
      </c>
      <c r="CT6" s="22">
        <f t="shared" si="10"/>
        <v>50.95</v>
      </c>
      <c r="CU6" s="22">
        <f t="shared" si="10"/>
        <v>52.39</v>
      </c>
      <c r="CV6" s="21" t="str">
        <f>IF(CV7="","",IF(CV7="-","【-】","【"&amp;SUBSTITUTE(TEXT(CV7,"#,##0.00"),"-","△")&amp;"】"))</f>
        <v>【53.73】</v>
      </c>
      <c r="CW6" s="22" t="str">
        <f>IF(CW7="",NA(),CW7)</f>
        <v>-</v>
      </c>
      <c r="CX6" s="22" t="str">
        <f t="shared" ref="CX6:DF6" si="11">IF(CX7="",NA(),CX7)</f>
        <v>-</v>
      </c>
      <c r="CY6" s="22" t="str">
        <f t="shared" si="11"/>
        <v>-</v>
      </c>
      <c r="CZ6" s="22">
        <f t="shared" si="11"/>
        <v>91.24</v>
      </c>
      <c r="DA6" s="22">
        <f t="shared" si="11"/>
        <v>92.51</v>
      </c>
      <c r="DB6" s="22" t="str">
        <f t="shared" si="11"/>
        <v>-</v>
      </c>
      <c r="DC6" s="22" t="str">
        <f t="shared" si="11"/>
        <v>-</v>
      </c>
      <c r="DD6" s="22" t="str">
        <f t="shared" si="11"/>
        <v>-</v>
      </c>
      <c r="DE6" s="22">
        <f t="shared" si="11"/>
        <v>61</v>
      </c>
      <c r="DF6" s="22">
        <f t="shared" si="11"/>
        <v>63.38</v>
      </c>
      <c r="DG6" s="21" t="str">
        <f>IF(DG7="","",IF(DG7="-","【-】","【"&amp;SUBSTITUTE(TEXT(DG7,"#,##0.00"),"-","△")&amp;"】"))</f>
        <v>【71.52】</v>
      </c>
      <c r="DH6" s="22" t="str">
        <f>IF(DH7="",NA(),DH7)</f>
        <v>-</v>
      </c>
      <c r="DI6" s="22" t="str">
        <f t="shared" ref="DI6:DQ6" si="12">IF(DI7="",NA(),DI7)</f>
        <v>-</v>
      </c>
      <c r="DJ6" s="22" t="str">
        <f t="shared" si="12"/>
        <v>-</v>
      </c>
      <c r="DK6" s="22">
        <f t="shared" si="12"/>
        <v>4.78</v>
      </c>
      <c r="DL6" s="22">
        <f t="shared" si="12"/>
        <v>9.92</v>
      </c>
      <c r="DM6" s="22" t="str">
        <f t="shared" si="12"/>
        <v>-</v>
      </c>
      <c r="DN6" s="22" t="str">
        <f t="shared" si="12"/>
        <v>-</v>
      </c>
      <c r="DO6" s="22" t="str">
        <f t="shared" si="12"/>
        <v>-</v>
      </c>
      <c r="DP6" s="22">
        <f t="shared" si="12"/>
        <v>30.82</v>
      </c>
      <c r="DQ6" s="22">
        <f t="shared" si="12"/>
        <v>24.27</v>
      </c>
      <c r="DR6" s="21" t="str">
        <f>IF(DR7="","",IF(DR7="-","【-】","【"&amp;SUBSTITUTE(TEXT(DR7,"#,##0.00"),"-","△")&amp;"】"))</f>
        <v>【38.43】</v>
      </c>
      <c r="DS6" s="22" t="str">
        <f>IF(DS7="",NA(),DS7)</f>
        <v>-</v>
      </c>
      <c r="DT6" s="22" t="str">
        <f t="shared" ref="DT6:EB6" si="13">IF(DT7="",NA(),DT7)</f>
        <v>-</v>
      </c>
      <c r="DU6" s="22" t="str">
        <f t="shared" si="13"/>
        <v>-</v>
      </c>
      <c r="DV6" s="22">
        <f t="shared" si="13"/>
        <v>24.09</v>
      </c>
      <c r="DW6" s="22">
        <f t="shared" si="13"/>
        <v>39.47</v>
      </c>
      <c r="DX6" s="22" t="str">
        <f t="shared" si="13"/>
        <v>-</v>
      </c>
      <c r="DY6" s="22" t="str">
        <f t="shared" si="13"/>
        <v>-</v>
      </c>
      <c r="DZ6" s="22" t="str">
        <f t="shared" si="13"/>
        <v>-</v>
      </c>
      <c r="EA6" s="22">
        <f t="shared" si="13"/>
        <v>14.28</v>
      </c>
      <c r="EB6" s="22">
        <f t="shared" si="13"/>
        <v>12.77</v>
      </c>
      <c r="EC6" s="21" t="str">
        <f>IF(EC7="","",IF(EC7="-","【-】","【"&amp;SUBSTITUTE(TEXT(EC7,"#,##0.00"),"-","△")&amp;"】"))</f>
        <v>【19.16】</v>
      </c>
      <c r="ED6" s="22" t="str">
        <f>IF(ED7="",NA(),ED7)</f>
        <v>-</v>
      </c>
      <c r="EE6" s="22" t="str">
        <f t="shared" ref="EE6:EM6" si="14">IF(EE7="",NA(),EE7)</f>
        <v>-</v>
      </c>
      <c r="EF6" s="22" t="str">
        <f t="shared" si="14"/>
        <v>-</v>
      </c>
      <c r="EG6" s="21">
        <f t="shared" si="14"/>
        <v>0</v>
      </c>
      <c r="EH6" s="21">
        <f t="shared" si="14"/>
        <v>0</v>
      </c>
      <c r="EI6" s="22" t="str">
        <f t="shared" si="14"/>
        <v>-</v>
      </c>
      <c r="EJ6" s="22" t="str">
        <f t="shared" si="14"/>
        <v>-</v>
      </c>
      <c r="EK6" s="22" t="str">
        <f t="shared" si="14"/>
        <v>-</v>
      </c>
      <c r="EL6" s="22">
        <f t="shared" si="14"/>
        <v>0.23</v>
      </c>
      <c r="EM6" s="22">
        <f t="shared" si="14"/>
        <v>0.88</v>
      </c>
      <c r="EN6" s="21" t="str">
        <f>IF(EN7="","",IF(EN7="-","【-】","【"&amp;SUBSTITUTE(TEXT(EN7,"#,##0.00"),"-","△")&amp;"】"))</f>
        <v>【0.49】</v>
      </c>
    </row>
    <row r="7" spans="1:144" s="23" customFormat="1" x14ac:dyDescent="0.25">
      <c r="A7" s="15"/>
      <c r="B7" s="24">
        <v>2023</v>
      </c>
      <c r="C7" s="24">
        <v>173614</v>
      </c>
      <c r="D7" s="24">
        <v>46</v>
      </c>
      <c r="E7" s="24">
        <v>1</v>
      </c>
      <c r="F7" s="24">
        <v>0</v>
      </c>
      <c r="G7" s="24">
        <v>5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99.86</v>
      </c>
      <c r="P7" s="25">
        <v>0.42</v>
      </c>
      <c r="Q7" s="25">
        <v>2200</v>
      </c>
      <c r="R7" s="25">
        <v>37457</v>
      </c>
      <c r="S7" s="25">
        <v>110.59</v>
      </c>
      <c r="T7" s="25">
        <v>338.7</v>
      </c>
      <c r="U7" s="25">
        <v>156</v>
      </c>
      <c r="V7" s="25">
        <v>4.92</v>
      </c>
      <c r="W7" s="25">
        <v>31.71</v>
      </c>
      <c r="X7" s="25" t="s">
        <v>99</v>
      </c>
      <c r="Y7" s="25" t="s">
        <v>99</v>
      </c>
      <c r="Z7" s="25" t="s">
        <v>99</v>
      </c>
      <c r="AA7" s="25">
        <v>112.72</v>
      </c>
      <c r="AB7" s="25">
        <v>102.85</v>
      </c>
      <c r="AC7" s="25" t="s">
        <v>99</v>
      </c>
      <c r="AD7" s="25" t="s">
        <v>99</v>
      </c>
      <c r="AE7" s="25" t="s">
        <v>99</v>
      </c>
      <c r="AF7" s="25">
        <v>101.23</v>
      </c>
      <c r="AG7" s="25">
        <v>103.12</v>
      </c>
      <c r="AH7" s="25">
        <v>103.05</v>
      </c>
      <c r="AI7" s="25" t="s">
        <v>99</v>
      </c>
      <c r="AJ7" s="25" t="s">
        <v>99</v>
      </c>
      <c r="AK7" s="25" t="s">
        <v>99</v>
      </c>
      <c r="AL7" s="25">
        <v>0</v>
      </c>
      <c r="AM7" s="25">
        <v>0</v>
      </c>
      <c r="AN7" s="25" t="s">
        <v>99</v>
      </c>
      <c r="AO7" s="25" t="s">
        <v>99</v>
      </c>
      <c r="AP7" s="25" t="s">
        <v>99</v>
      </c>
      <c r="AQ7" s="25">
        <v>155.18</v>
      </c>
      <c r="AR7" s="25">
        <v>101.46</v>
      </c>
      <c r="AS7" s="25">
        <v>30.22</v>
      </c>
      <c r="AT7" s="25" t="s">
        <v>99</v>
      </c>
      <c r="AU7" s="25" t="s">
        <v>99</v>
      </c>
      <c r="AV7" s="25" t="s">
        <v>99</v>
      </c>
      <c r="AW7" s="25">
        <v>40983.58</v>
      </c>
      <c r="AX7" s="25">
        <v>21604.55</v>
      </c>
      <c r="AY7" s="25" t="s">
        <v>99</v>
      </c>
      <c r="AZ7" s="25" t="s">
        <v>99</v>
      </c>
      <c r="BA7" s="25" t="s">
        <v>99</v>
      </c>
      <c r="BB7" s="25">
        <v>118.28</v>
      </c>
      <c r="BC7" s="25">
        <v>112.37</v>
      </c>
      <c r="BD7" s="25">
        <v>179.3</v>
      </c>
      <c r="BE7" s="25" t="s">
        <v>99</v>
      </c>
      <c r="BF7" s="25" t="s">
        <v>99</v>
      </c>
      <c r="BG7" s="25" t="s">
        <v>99</v>
      </c>
      <c r="BH7" s="25">
        <v>0</v>
      </c>
      <c r="BI7" s="25">
        <v>0</v>
      </c>
      <c r="BJ7" s="25" t="s">
        <v>99</v>
      </c>
      <c r="BK7" s="25" t="s">
        <v>99</v>
      </c>
      <c r="BL7" s="25" t="s">
        <v>99</v>
      </c>
      <c r="BM7" s="25">
        <v>1456.79</v>
      </c>
      <c r="BN7" s="25">
        <v>1364.2</v>
      </c>
      <c r="BO7" s="25">
        <v>1042.45</v>
      </c>
      <c r="BP7" s="25" t="s">
        <v>99</v>
      </c>
      <c r="BQ7" s="25" t="s">
        <v>99</v>
      </c>
      <c r="BR7" s="25" t="s">
        <v>99</v>
      </c>
      <c r="BS7" s="25">
        <v>111.21</v>
      </c>
      <c r="BT7" s="25">
        <v>86.97</v>
      </c>
      <c r="BU7" s="25" t="s">
        <v>99</v>
      </c>
      <c r="BV7" s="25" t="s">
        <v>99</v>
      </c>
      <c r="BW7" s="25" t="s">
        <v>99</v>
      </c>
      <c r="BX7" s="25">
        <v>35.33</v>
      </c>
      <c r="BY7" s="25">
        <v>38.58</v>
      </c>
      <c r="BZ7" s="25">
        <v>57.74</v>
      </c>
      <c r="CA7" s="25" t="s">
        <v>99</v>
      </c>
      <c r="CB7" s="25" t="s">
        <v>99</v>
      </c>
      <c r="CC7" s="25" t="s">
        <v>99</v>
      </c>
      <c r="CD7" s="25">
        <v>93.43</v>
      </c>
      <c r="CE7" s="25">
        <v>117.53</v>
      </c>
      <c r="CF7" s="25" t="s">
        <v>99</v>
      </c>
      <c r="CG7" s="25" t="s">
        <v>99</v>
      </c>
      <c r="CH7" s="25" t="s">
        <v>99</v>
      </c>
      <c r="CI7" s="25">
        <v>491.45</v>
      </c>
      <c r="CJ7" s="25">
        <v>448.81</v>
      </c>
      <c r="CK7" s="25">
        <v>285.48</v>
      </c>
      <c r="CL7" s="25" t="s">
        <v>99</v>
      </c>
      <c r="CM7" s="25" t="s">
        <v>99</v>
      </c>
      <c r="CN7" s="25" t="s">
        <v>99</v>
      </c>
      <c r="CO7" s="25">
        <v>28.21</v>
      </c>
      <c r="CP7" s="25">
        <v>24.13</v>
      </c>
      <c r="CQ7" s="25" t="s">
        <v>99</v>
      </c>
      <c r="CR7" s="25" t="s">
        <v>99</v>
      </c>
      <c r="CS7" s="25" t="s">
        <v>99</v>
      </c>
      <c r="CT7" s="25">
        <v>50.95</v>
      </c>
      <c r="CU7" s="25">
        <v>52.39</v>
      </c>
      <c r="CV7" s="25">
        <v>53.73</v>
      </c>
      <c r="CW7" s="25" t="s">
        <v>99</v>
      </c>
      <c r="CX7" s="25" t="s">
        <v>99</v>
      </c>
      <c r="CY7" s="25" t="s">
        <v>99</v>
      </c>
      <c r="CZ7" s="25">
        <v>91.24</v>
      </c>
      <c r="DA7" s="25">
        <v>92.51</v>
      </c>
      <c r="DB7" s="25" t="s">
        <v>99</v>
      </c>
      <c r="DC7" s="25" t="s">
        <v>99</v>
      </c>
      <c r="DD7" s="25" t="s">
        <v>99</v>
      </c>
      <c r="DE7" s="25">
        <v>61</v>
      </c>
      <c r="DF7" s="25">
        <v>63.38</v>
      </c>
      <c r="DG7" s="25">
        <v>71.52</v>
      </c>
      <c r="DH7" s="25" t="s">
        <v>99</v>
      </c>
      <c r="DI7" s="25" t="s">
        <v>99</v>
      </c>
      <c r="DJ7" s="25" t="s">
        <v>99</v>
      </c>
      <c r="DK7" s="25">
        <v>4.78</v>
      </c>
      <c r="DL7" s="25">
        <v>9.92</v>
      </c>
      <c r="DM7" s="25" t="s">
        <v>99</v>
      </c>
      <c r="DN7" s="25" t="s">
        <v>99</v>
      </c>
      <c r="DO7" s="25" t="s">
        <v>99</v>
      </c>
      <c r="DP7" s="25">
        <v>30.82</v>
      </c>
      <c r="DQ7" s="25">
        <v>24.27</v>
      </c>
      <c r="DR7" s="25">
        <v>38.43</v>
      </c>
      <c r="DS7" s="25" t="s">
        <v>99</v>
      </c>
      <c r="DT7" s="25" t="s">
        <v>99</v>
      </c>
      <c r="DU7" s="25" t="s">
        <v>99</v>
      </c>
      <c r="DV7" s="25">
        <v>24.09</v>
      </c>
      <c r="DW7" s="25">
        <v>39.47</v>
      </c>
      <c r="DX7" s="25" t="s">
        <v>99</v>
      </c>
      <c r="DY7" s="25" t="s">
        <v>99</v>
      </c>
      <c r="DZ7" s="25" t="s">
        <v>99</v>
      </c>
      <c r="EA7" s="25">
        <v>14.28</v>
      </c>
      <c r="EB7" s="25">
        <v>12.77</v>
      </c>
      <c r="EC7" s="25">
        <v>19.16</v>
      </c>
      <c r="ED7" s="25" t="s">
        <v>99</v>
      </c>
      <c r="EE7" s="25" t="s">
        <v>99</v>
      </c>
      <c r="EF7" s="25" t="s">
        <v>99</v>
      </c>
      <c r="EG7" s="25">
        <v>0</v>
      </c>
      <c r="EH7" s="25">
        <v>0</v>
      </c>
      <c r="EI7" s="25" t="s">
        <v>99</v>
      </c>
      <c r="EJ7" s="25" t="s">
        <v>99</v>
      </c>
      <c r="EK7" s="25" t="s">
        <v>99</v>
      </c>
      <c r="EL7" s="25">
        <v>0.23</v>
      </c>
      <c r="EM7" s="25">
        <v>0.88</v>
      </c>
      <c r="EN7" s="25">
        <v>0.49</v>
      </c>
    </row>
    <row r="8" spans="1:144" x14ac:dyDescent="0.2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5">
      <c r="A10" s="28" t="s">
        <v>44</v>
      </c>
      <c r="B10" s="29">
        <f>DATEVALUE($B7-B11&amp;"/1/"&amp;B12)</f>
        <v>36892</v>
      </c>
      <c r="C10" s="29">
        <f t="shared" ref="C10:F10" si="15">DATEVALUE($B7-C11&amp;"/1/"&amp;C12)</f>
        <v>37257</v>
      </c>
      <c r="D10" s="29">
        <f t="shared" si="15"/>
        <v>37622</v>
      </c>
      <c r="E10" s="29">
        <f t="shared" si="15"/>
        <v>37987</v>
      </c>
      <c r="F10" s="29">
        <f t="shared" si="15"/>
        <v>38353</v>
      </c>
    </row>
    <row r="11" spans="1:144" x14ac:dyDescent="0.25">
      <c r="B11">
        <v>22</v>
      </c>
      <c r="C11">
        <v>21</v>
      </c>
      <c r="D11">
        <v>20</v>
      </c>
      <c r="E11">
        <v>19</v>
      </c>
      <c r="F11">
        <v>18</v>
      </c>
      <c r="G11" t="s">
        <v>105</v>
      </c>
    </row>
    <row r="12" spans="1:144" x14ac:dyDescent="0.2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25">
      <c r="B13" t="s">
        <v>107</v>
      </c>
      <c r="C13" t="s">
        <v>107</v>
      </c>
      <c r="D13" t="s">
        <v>107</v>
      </c>
      <c r="E13" t="s">
        <v>107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2025-01-24T06:48:25Z</dcterms:created>
  <dcterms:modified xsi:type="dcterms:W3CDTF">2025-01-31T01:22:00Z</dcterms:modified>
  <cp:category/>
</cp:coreProperties>
</file>