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lsv\1113000_市町支援課\14_財政G\R6財政共有\009 地方公営企業\10 経営比較分析\07 HP公表用\01 水道△\修正中\"/>
    </mc:Choice>
  </mc:AlternateContent>
  <xr:revisionPtr revIDLastSave="0" documentId="13_ncr:1_{72A748DF-6792-4070-A9D1-6E4D71269BF3}" xr6:coauthVersionLast="47" xr6:coauthVersionMax="47" xr10:uidLastSave="{00000000-0000-0000-0000-000000000000}"/>
  <workbookProtection workbookAlgorithmName="SHA-512" workbookHashValue="RMhgQ3Jqpe2sGO0bN9LwsZMjfxfGrtk2UE7dW0dtJKFhiHjUD12zO/GNJkX6H9TRUs2vcjn79ErGvfmKhpgqvg==" workbookSaltValue="ElP3g+PZs9XuNPOoDtpJ2A==" workbookSpinCount="100000" lockStructure="1"/>
  <bookViews>
    <workbookView xWindow="768" yWindow="600" windowWidth="20532" windowHeight="123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AT8" i="4" s="1"/>
  <c r="R6" i="5"/>
  <c r="AL8" i="4" s="1"/>
  <c r="Q6" i="5"/>
  <c r="W10" i="4" s="1"/>
  <c r="P6" i="5"/>
  <c r="P10" i="4" s="1"/>
  <c r="O6" i="5"/>
  <c r="I10" i="4" s="1"/>
  <c r="N6" i="5"/>
  <c r="B10" i="4" s="1"/>
  <c r="M6" i="5"/>
  <c r="AD8" i="4" s="1"/>
  <c r="L6" i="5"/>
  <c r="W8" i="4" s="1"/>
  <c r="K6" i="5"/>
  <c r="J6" i="5"/>
  <c r="I8" i="4" s="1"/>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BB10" i="4"/>
  <c r="P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<sst xmlns="http://schemas.openxmlformats.org/spreadsheetml/2006/main" count="228" uniqueCount="112">
  <si>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</si>
  <si>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</si>
  <si>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</si>
  <si>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</si>
  <si>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</si>
  <si>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</si>
  <si>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</si>
  <si>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</si>
  <si>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</si>
  <si>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</si>
  <si>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</si>
  <si>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</si>
  <si>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</si>
  <si>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</si>
  <si>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</si>
  <si>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</si>
  <si>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</si>
  <si>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</si>
  <si>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</si>
  <si>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</si>
  <si>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</si>
  <si>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</si>
  <si>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</si>
  <si>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</si>
  <si>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</si>
  <si>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</si>
  <si>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</si>
  <si>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</si>
  <si>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</si>
  <si>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</si>
  <si>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</si>
  <si>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</si>
  <si>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</si>
  <si>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</si>
  <si>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</si>
  <si>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</si>
  <si>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</si>
  <si>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</si>
  <si>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</si>
  <si>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</si>
  <si>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</si>
  <si>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</si>
  <si>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</si>
  <si>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</si>
  <si>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</si>
  <si>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</si>
  <si>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</si>
  <si>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</si>
  <si>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</si>
  <si>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</si>
  <si>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</si>
  <si>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</si>
  <si>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</si>
  <si>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</si>
  <si>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</si>
  <si>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</si>
  <si>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</si>
  <si>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</si>
  <si>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</si>
  <si>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</si>
  <si>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</si>
  <si>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</si>
  <si>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</si>
  <si>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</si>
  <si>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</si>
  <si>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</si>
  <si>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</si>
  <si>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</si>
  <si>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</si>
  <si>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</si>
  <si>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</si>
  <si>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</si>
  <si>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</si>
  <si>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</si>
  <si>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</si>
  <si>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</si>
  <si>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</si>
  <si>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</si>
  <si>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</si>
  <si>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</si>
  <si>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</si>
  <si>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</si>
  <si>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</si>
  <si>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</si>
  <si>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</si>
  <si>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</si>
  <si>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</si>
  <si>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</si>
  <si>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</si>
  <si>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</si>
  <si>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</si>
  <si>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</si>
  <si>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</si>
  <si>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</si>
  <si>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</si>
  <si>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</si>
  <si>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</si>
  <si>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</si>
  <si>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</si>
  <si>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</si>
  <si>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</si>
  <si>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</si>
  <si>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</si>
  <si>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</si>
  <si>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</si>
  <si>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</si>
  <si>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</si>
  <si>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</si>
  <si>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</si>
  <si>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損益状況は良好であるものの、有形固定資産減価償却率及び管路経年化率は年々上昇してきており、生活に欠くことのできないライフラインの確保のため、健全な経営を維持しつつ管路以外の施設を含め今後も計画的に更新投資を行う。</t>
    <phoneticPr fontId="4"/>
  </si>
  <si>
    <t>　経常収支比率は令和６年能登半島地震に係る修繕費の増加により大幅に低下しているものの、辛うじてではあるが１００％を上回っている。
　料金回収率は１００％を下回っているものの、これは物価高騰対策として２か月分の基本料金を免除したためである。
　その他の指標については類似団体平均とほぼ同じか、より良好な値となっており、経営の健全性は相対的に高いと考えられる。</t>
    <rPh sb="25" eb="27">
      <t>ゾウカ</t>
    </rPh>
    <rPh sb="165" eb="168">
      <t>ソウタイテキ</t>
    </rPh>
    <phoneticPr fontId="4"/>
  </si>
  <si>
    <t>　有形固定資産減価償却率及び管路経年化率は類似団体平均値より高く、管路更新率は類似団体平均値より低い値となっており、老朽管路、施設の更新について、計画的に進めていく必要がある。</t>
    <rPh sb="27" eb="28">
      <t>アタイ</t>
    </rPh>
    <rPh sb="48" eb="49">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</si>
</sst>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0.11</c:v>
                </c:pt>
                <c:pt idx="1">
                  <c:v>0.45</c:v>
                </c:pt>
                <c:pt idx="2">
                  <c:v>0.61</c:v>
                </c:pt>
                <c:pt idx="3">
                  <c:v>0.92</c:v>
                </c:pt>
                <c:pt idx="4">
                  <c:v>0.21</c:v>
                </c:pt>
              </c:numCache>
            </c:numRef>
          </c:val>
          <c:extLst>
            <c:ext xmlns:c16="http://schemas.microsoft.com/office/drawing/2014/chart" uri="{C3380CC4-5D6E-409C-BE32-E72D297353CC}">
              <c16:uniqueId val="{00000000-4B05-4381-82B9-A58F24A7D42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4B05-4381-82B9-A58F24A7D42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117.5</c:v>
                </c:pt>
                <c:pt idx="1">
                  <c:v>118.13</c:v>
                </c:pt>
                <c:pt idx="2">
                  <c:v>118.74</c:v>
                </c:pt>
                <c:pt idx="3">
                  <c:v>114</c:v>
                </c:pt>
                <c:pt idx="4">
                  <c:v>100.42</c:v>
                </c:pt>
              </c:numCache>
            </c:numRef>
          </c:val>
          <c:extLst>
            <c:ext xmlns:c16="http://schemas.microsoft.com/office/drawing/2014/chart" uri="{C3380CC4-5D6E-409C-BE32-E72D297353CC}">
              <c16:uniqueId val="{00000000-A85B-423C-9B38-F32330FED6B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A85B-423C-9B38-F32330FED6B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57.86</c:v>
                </c:pt>
                <c:pt idx="1">
                  <c:v>59.06</c:v>
                </c:pt>
                <c:pt idx="2">
                  <c:v>59.96</c:v>
                </c:pt>
                <c:pt idx="3">
                  <c:v>60.41</c:v>
                </c:pt>
                <c:pt idx="4">
                  <c:v>60.68</c:v>
                </c:pt>
              </c:numCache>
            </c:numRef>
          </c:val>
          <c:extLst>
            <c:ext xmlns:c16="http://schemas.microsoft.com/office/drawing/2014/chart" uri="{C3380CC4-5D6E-409C-BE32-E72D297353CC}">
              <c16:uniqueId val="{00000000-0E6B-4497-A306-912A49FACC7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0E6B-4497-A306-912A49FACC7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16.21</c:v>
                </c:pt>
                <c:pt idx="1">
                  <c:v>19.91</c:v>
                </c:pt>
                <c:pt idx="2">
                  <c:v>24.17</c:v>
                </c:pt>
                <c:pt idx="3">
                  <c:v>28.78</c:v>
                </c:pt>
                <c:pt idx="4">
                  <c:v>27.22</c:v>
                </c:pt>
              </c:numCache>
            </c:numRef>
          </c:val>
          <c:extLst>
            <c:ext xmlns:c16="http://schemas.microsoft.com/office/drawing/2014/chart" uri="{C3380CC4-5D6E-409C-BE32-E72D297353CC}">
              <c16:uniqueId val="{00000000-AE16-4DC7-8908-CBF3B82A90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AE16-4DC7-8908-CBF3B82A90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9A-4246-A2EA-7D55F54B25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379A-4246-A2EA-7D55F54B25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398.17</c:v>
                </c:pt>
                <c:pt idx="1">
                  <c:v>433.05</c:v>
                </c:pt>
                <c:pt idx="2">
                  <c:v>430.72</c:v>
                </c:pt>
                <c:pt idx="3">
                  <c:v>363.63</c:v>
                </c:pt>
                <c:pt idx="4">
                  <c:v>338.83</c:v>
                </c:pt>
              </c:numCache>
            </c:numRef>
          </c:val>
          <c:extLst>
            <c:ext xmlns:c16="http://schemas.microsoft.com/office/drawing/2014/chart" uri="{C3380CC4-5D6E-409C-BE32-E72D297353CC}">
              <c16:uniqueId val="{00000000-2CC4-428A-B406-9F82D5C1193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2CC4-428A-B406-9F82D5C1193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389.03</c:v>
                </c:pt>
                <c:pt idx="1">
                  <c:v>454.55</c:v>
                </c:pt>
                <c:pt idx="2">
                  <c:v>385.78</c:v>
                </c:pt>
                <c:pt idx="3">
                  <c:v>409.95</c:v>
                </c:pt>
                <c:pt idx="4">
                  <c:v>391.97</c:v>
                </c:pt>
              </c:numCache>
            </c:numRef>
          </c:val>
          <c:extLst>
            <c:ext xmlns:c16="http://schemas.microsoft.com/office/drawing/2014/chart" uri="{C3380CC4-5D6E-409C-BE32-E72D297353CC}">
              <c16:uniqueId val="{00000000-DA7B-40CF-A20D-F8586D0089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DA7B-40CF-A20D-F8586D0089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111.33</c:v>
                </c:pt>
                <c:pt idx="1">
                  <c:v>99.09</c:v>
                </c:pt>
                <c:pt idx="2">
                  <c:v>113.4</c:v>
                </c:pt>
                <c:pt idx="3">
                  <c:v>101.85</c:v>
                </c:pt>
                <c:pt idx="4">
                  <c:v>87.97</c:v>
                </c:pt>
              </c:numCache>
            </c:numRef>
          </c:val>
          <c:extLst>
            <c:ext xmlns:c16="http://schemas.microsoft.com/office/drawing/2014/chart" uri="{C3380CC4-5D6E-409C-BE32-E72D297353CC}">
              <c16:uniqueId val="{00000000-F111-437B-80FA-DF03AE8B58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F111-437B-80FA-DF03AE8B58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150.65</c:v>
                </c:pt>
                <c:pt idx="1">
                  <c:v>147.93</c:v>
                </c:pt>
                <c:pt idx="2">
                  <c:v>146.41999999999999</c:v>
                </c:pt>
                <c:pt idx="3">
                  <c:v>153.76</c:v>
                </c:pt>
                <c:pt idx="4">
                  <c:v>178.67</c:v>
                </c:pt>
              </c:numCache>
            </c:numRef>
          </c:val>
          <c:extLst>
            <c:ext xmlns:c16="http://schemas.microsoft.com/office/drawing/2014/chart" uri="{C3380CC4-5D6E-409C-BE32-E72D297353CC}">
              <c16:uniqueId val="{00000000-579B-4B61-9A7B-A6FCD29C4D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579B-4B61-9A7B-A6FCD29C4D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c:v>
                </c:pt>
                <c:pt idx="1">
                  <c:v>70.87</c:v>
                </c:pt>
                <c:pt idx="2">
                  <c:v>70.88</c:v>
                </c:pt>
                <c:pt idx="3">
                  <c:v>69.099999999999994</c:v>
                </c:pt>
                <c:pt idx="4">
                  <c:v>67.12</c:v>
                </c:pt>
              </c:numCache>
            </c:numRef>
          </c:val>
          <c:extLst>
            <c:ext xmlns:c16="http://schemas.microsoft.com/office/drawing/2014/chart" uri="{C3380CC4-5D6E-409C-BE32-E72D297353CC}">
              <c16:uniqueId val="{00000000-F77C-4532-A4CA-AC00A3518A6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F77C-4532-A4CA-AC00A3518A6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89.27</c:v>
                </c:pt>
                <c:pt idx="1">
                  <c:v>90.11</c:v>
                </c:pt>
                <c:pt idx="2">
                  <c:v>91.34</c:v>
                </c:pt>
                <c:pt idx="3">
                  <c:v>91.25</c:v>
                </c:pt>
                <c:pt idx="4">
                  <c:v>92.49</c:v>
                </c:pt>
              </c:numCache>
            </c:numRef>
          </c:val>
          <c:extLst>
            <c:ext xmlns:c16="http://schemas.microsoft.com/office/drawing/2014/chart" uri="{C3380CC4-5D6E-409C-BE32-E72D297353CC}">
              <c16:uniqueId val="{00000000-90E2-4369-B514-3D0D002A962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90E2-4369-B514-3D0D002A962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24" zoomScale="78" zoomScaleNormal="78"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2">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2">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6" t="str">
        <f>データ!H6</f>
        <v>石川県　津幡町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2">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A5</v>
      </c>
      <c r="X8" s="74"/>
      <c r="Y8" s="74"/>
      <c r="Z8" s="74"/>
      <c r="AA8" s="74"/>
      <c r="AB8" s="74"/>
      <c r="AC8" s="74"/>
      <c r="AD8" s="74" t="str">
        <f>データ!$M$6</f>
        <v>非設置</v>
      </c>
      <c r="AE8" s="74"/>
      <c r="AF8" s="74"/>
      <c r="AG8" s="74"/>
      <c r="AH8" s="74"/>
      <c r="AI8" s="74"/>
      <c r="AJ8" s="74"/>
      <c r="AK8" s="2"/>
      <c r="AL8" s="65">
        <f>データ!$R$6</f>
        <v>37457</v>
      </c>
      <c r="AM8" s="65"/>
      <c r="AN8" s="65"/>
      <c r="AO8" s="65"/>
      <c r="AP8" s="65"/>
      <c r="AQ8" s="65"/>
      <c r="AR8" s="65"/>
      <c r="AS8" s="65"/>
      <c r="AT8" s="36">
        <f>データ!$S$6</f>
        <v>110.59</v>
      </c>
      <c r="AU8" s="37"/>
      <c r="AV8" s="37"/>
      <c r="AW8" s="37"/>
      <c r="AX8" s="37"/>
      <c r="AY8" s="37"/>
      <c r="AZ8" s="37"/>
      <c r="BA8" s="37"/>
      <c r="BB8" s="54">
        <f>データ!$T$6</f>
        <v>338.7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2">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2">
      <c r="A10" s="2"/>
      <c r="B10" s="36" t="str">
        <f>データ!$N$6</f>
        <v>-</v>
      </c>
      <c r="C10" s="37"/>
      <c r="D10" s="37"/>
      <c r="E10" s="37"/>
      <c r="F10" s="37"/>
      <c r="G10" s="37"/>
      <c r="H10" s="37"/>
      <c r="I10" s="36">
        <f>データ!$O$6</f>
        <v>65.180000000000007</v>
      </c>
      <c r="J10" s="37"/>
      <c r="K10" s="37"/>
      <c r="L10" s="37"/>
      <c r="M10" s="37"/>
      <c r="N10" s="37"/>
      <c r="O10" s="64"/>
      <c r="P10" s="54">
        <f>データ!$P$6</f>
        <v>98.78</v>
      </c>
      <c r="Q10" s="54"/>
      <c r="R10" s="54"/>
      <c r="S10" s="54"/>
      <c r="T10" s="54"/>
      <c r="U10" s="54"/>
      <c r="V10" s="54"/>
      <c r="W10" s="65">
        <f>データ!$Q$6</f>
        <v>2805</v>
      </c>
      <c r="X10" s="65"/>
      <c r="Y10" s="65"/>
      <c r="Z10" s="65"/>
      <c r="AA10" s="65"/>
      <c r="AB10" s="65"/>
      <c r="AC10" s="65"/>
      <c r="AD10" s="2"/>
      <c r="AE10" s="2"/>
      <c r="AF10" s="2"/>
      <c r="AG10" s="2"/>
      <c r="AH10" s="2"/>
      <c r="AI10" s="2"/>
      <c r="AJ10" s="2"/>
      <c r="AK10" s="2"/>
      <c r="AL10" s="65">
        <f>データ!$U$6</f>
        <v>36947</v>
      </c>
      <c r="AM10" s="65"/>
      <c r="AN10" s="65"/>
      <c r="AO10" s="65"/>
      <c r="AP10" s="65"/>
      <c r="AQ10" s="65"/>
      <c r="AR10" s="65"/>
      <c r="AS10" s="65"/>
      <c r="AT10" s="36">
        <f>データ!$V$6</f>
        <v>74.89</v>
      </c>
      <c r="AU10" s="37"/>
      <c r="AV10" s="37"/>
      <c r="AW10" s="37"/>
      <c r="AX10" s="37"/>
      <c r="AY10" s="37"/>
      <c r="AZ10" s="37"/>
      <c r="BA10" s="37"/>
      <c r="BB10" s="54">
        <f>データ!$W$6</f>
        <v>493.35</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2">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2">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2">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109</v>
      </c>
      <c r="BM66" s="39"/>
      <c r="BN66" s="39"/>
      <c r="BO66" s="39"/>
      <c r="BP66" s="39"/>
      <c r="BQ66" s="39"/>
      <c r="BR66" s="39"/>
      <c r="BS66" s="39"/>
      <c r="BT66" s="39"/>
      <c r="BU66" s="39"/>
      <c r="BV66" s="39"/>
      <c r="BW66" s="39"/>
      <c r="BX66" s="39"/>
      <c r="BY66" s="39"/>
      <c r="BZ66" s="4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i+760xgSp6d/NY8Z85WVyoozZHla0SARdpKHz6mJ2C9QG/aUagLfzck4uYkTK1P8h018KA/4AkvPiovTszRvg==" saltValue="xkdTjFPOd//r4a0Xaghn2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173614</v>
      </c>
      <c r="D6" s="20">
        <f t="shared" si="3"/>
        <v>46</v>
      </c>
      <c r="E6" s="20">
        <f t="shared" si="3"/>
        <v>1</v>
      </c>
      <c r="F6" s="20">
        <f t="shared" si="3"/>
        <v>0</v>
      </c>
      <c r="G6" s="20">
        <f t="shared" si="3"/>
        <v>1</v>
      </c>
      <c r="H6" s="20" t="str">
        <f t="shared" si="3"/>
        <v>石川県　津幡町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65.180000000000007</v>
      </c>
      <c r="P6" s="21">
        <f t="shared" si="3"/>
        <v>98.78</v>
      </c>
      <c r="Q6" s="21">
        <f t="shared" si="3"/>
        <v>2805</v>
      </c>
      <c r="R6" s="21">
        <f t="shared" si="3"/>
        <v>37457</v>
      </c>
      <c r="S6" s="21">
        <f t="shared" si="3"/>
        <v>110.59</v>
      </c>
      <c r="T6" s="21">
        <f t="shared" si="3"/>
        <v>338.7</v>
      </c>
      <c r="U6" s="21">
        <f t="shared" si="3"/>
        <v>36947</v>
      </c>
      <c r="V6" s="21">
        <f t="shared" si="3"/>
        <v>74.89</v>
      </c>
      <c r="W6" s="21">
        <f t="shared" si="3"/>
        <v>493.35</v>
      </c>
      <c r="X6" s="22">
        <f>IF(X7="",NA(),X7)</f>
        <v>117.5</v>
      </c>
      <c r="Y6" s="22">
        <f t="shared" ref="Y6:AG6" si="4">IF(Y7="",NA(),Y7)</f>
        <v>118.13</v>
      </c>
      <c r="Z6" s="22">
        <f t="shared" si="4"/>
        <v>118.74</v>
      </c>
      <c r="AA6" s="22">
        <f t="shared" si="4"/>
        <v>114</v>
      </c>
      <c r="AB6" s="22">
        <f t="shared" si="4"/>
        <v>100.42</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398.17</v>
      </c>
      <c r="AU6" s="22">
        <f t="shared" ref="AU6:BC6" si="6">IF(AU7="",NA(),AU7)</f>
        <v>433.05</v>
      </c>
      <c r="AV6" s="22">
        <f t="shared" si="6"/>
        <v>430.72</v>
      </c>
      <c r="AW6" s="22">
        <f t="shared" si="6"/>
        <v>363.63</v>
      </c>
      <c r="AX6" s="22">
        <f t="shared" si="6"/>
        <v>338.83</v>
      </c>
      <c r="AY6" s="22">
        <f t="shared" si="6"/>
        <v>365.18</v>
      </c>
      <c r="AZ6" s="22">
        <f t="shared" si="6"/>
        <v>327.77</v>
      </c>
      <c r="BA6" s="22">
        <f t="shared" si="6"/>
        <v>338.02</v>
      </c>
      <c r="BB6" s="22">
        <f t="shared" si="6"/>
        <v>345.94</v>
      </c>
      <c r="BC6" s="22">
        <f t="shared" si="6"/>
        <v>329.7</v>
      </c>
      <c r="BD6" s="21" t="str">
        <f>IF(BD7="","",IF(BD7="-","【-】","【"&amp;SUBSTITUTE(TEXT(BD7,"#,##0.00"),"-","△")&amp;"】"))</f>
        <v>【243.36】</v>
      </c>
      <c r="BE6" s="22">
        <f>IF(BE7="",NA(),BE7)</f>
        <v>389.03</v>
      </c>
      <c r="BF6" s="22">
        <f t="shared" ref="BF6:BN6" si="7">IF(BF7="",NA(),BF7)</f>
        <v>454.55</v>
      </c>
      <c r="BG6" s="22">
        <f t="shared" si="7"/>
        <v>385.78</v>
      </c>
      <c r="BH6" s="22">
        <f t="shared" si="7"/>
        <v>409.95</v>
      </c>
      <c r="BI6" s="22">
        <f t="shared" si="7"/>
        <v>391.97</v>
      </c>
      <c r="BJ6" s="22">
        <f t="shared" si="7"/>
        <v>371.65</v>
      </c>
      <c r="BK6" s="22">
        <f t="shared" si="7"/>
        <v>397.1</v>
      </c>
      <c r="BL6" s="22">
        <f t="shared" si="7"/>
        <v>379.91</v>
      </c>
      <c r="BM6" s="22">
        <f t="shared" si="7"/>
        <v>386.61</v>
      </c>
      <c r="BN6" s="22">
        <f t="shared" si="7"/>
        <v>381.56</v>
      </c>
      <c r="BO6" s="21" t="str">
        <f>IF(BO7="","",IF(BO7="-","【-】","【"&amp;SUBSTITUTE(TEXT(BO7,"#,##0.00"),"-","△")&amp;"】"))</f>
        <v>【265.93】</v>
      </c>
      <c r="BP6" s="22">
        <f>IF(BP7="",NA(),BP7)</f>
        <v>111.33</v>
      </c>
      <c r="BQ6" s="22">
        <f t="shared" ref="BQ6:BY6" si="8">IF(BQ7="",NA(),BQ7)</f>
        <v>99.09</v>
      </c>
      <c r="BR6" s="22">
        <f t="shared" si="8"/>
        <v>113.4</v>
      </c>
      <c r="BS6" s="22">
        <f t="shared" si="8"/>
        <v>101.85</v>
      </c>
      <c r="BT6" s="22">
        <f t="shared" si="8"/>
        <v>87.97</v>
      </c>
      <c r="BU6" s="22">
        <f t="shared" si="8"/>
        <v>98.77</v>
      </c>
      <c r="BV6" s="22">
        <f t="shared" si="8"/>
        <v>95.79</v>
      </c>
      <c r="BW6" s="22">
        <f t="shared" si="8"/>
        <v>98.3</v>
      </c>
      <c r="BX6" s="22">
        <f t="shared" si="8"/>
        <v>93.82</v>
      </c>
      <c r="BY6" s="22">
        <f t="shared" si="8"/>
        <v>95.04</v>
      </c>
      <c r="BZ6" s="21" t="str">
        <f>IF(BZ7="","",IF(BZ7="-","【-】","【"&amp;SUBSTITUTE(TEXT(BZ7,"#,##0.00"),"-","△")&amp;"】"))</f>
        <v>【97.82】</v>
      </c>
      <c r="CA6" s="22">
        <f>IF(CA7="",NA(),CA7)</f>
        <v>150.65</v>
      </c>
      <c r="CB6" s="22">
        <f t="shared" ref="CB6:CJ6" si="9">IF(CB7="",NA(),CB7)</f>
        <v>147.93</v>
      </c>
      <c r="CC6" s="22">
        <f t="shared" si="9"/>
        <v>146.41999999999999</v>
      </c>
      <c r="CD6" s="22">
        <f t="shared" si="9"/>
        <v>153.76</v>
      </c>
      <c r="CE6" s="22">
        <f t="shared" si="9"/>
        <v>178.67</v>
      </c>
      <c r="CF6" s="22">
        <f t="shared" si="9"/>
        <v>173.67</v>
      </c>
      <c r="CG6" s="22">
        <f t="shared" si="9"/>
        <v>171.13</v>
      </c>
      <c r="CH6" s="22">
        <f t="shared" si="9"/>
        <v>173.7</v>
      </c>
      <c r="CI6" s="22">
        <f t="shared" si="9"/>
        <v>178.94</v>
      </c>
      <c r="CJ6" s="22">
        <f t="shared" si="9"/>
        <v>180.19</v>
      </c>
      <c r="CK6" s="21" t="str">
        <f>IF(CK7="","",IF(CK7="-","【-】","【"&amp;SUBSTITUTE(TEXT(CK7,"#,##0.00"),"-","△")&amp;"】"))</f>
        <v>【177.56】</v>
      </c>
      <c r="CL6" s="22">
        <f>IF(CL7="",NA(),CL7)</f>
        <v>71</v>
      </c>
      <c r="CM6" s="22">
        <f t="shared" ref="CM6:CU6" si="10">IF(CM7="",NA(),CM7)</f>
        <v>70.87</v>
      </c>
      <c r="CN6" s="22">
        <f t="shared" si="10"/>
        <v>70.88</v>
      </c>
      <c r="CO6" s="22">
        <f t="shared" si="10"/>
        <v>69.099999999999994</v>
      </c>
      <c r="CP6" s="22">
        <f t="shared" si="10"/>
        <v>67.12</v>
      </c>
      <c r="CQ6" s="22">
        <f t="shared" si="10"/>
        <v>59.67</v>
      </c>
      <c r="CR6" s="22">
        <f t="shared" si="10"/>
        <v>60.12</v>
      </c>
      <c r="CS6" s="22">
        <f t="shared" si="10"/>
        <v>60.34</v>
      </c>
      <c r="CT6" s="22">
        <f t="shared" si="10"/>
        <v>59.54</v>
      </c>
      <c r="CU6" s="22">
        <f t="shared" si="10"/>
        <v>59.26</v>
      </c>
      <c r="CV6" s="21" t="str">
        <f>IF(CV7="","",IF(CV7="-","【-】","【"&amp;SUBSTITUTE(TEXT(CV7,"#,##0.00"),"-","△")&amp;"】"))</f>
        <v>【59.81】</v>
      </c>
      <c r="CW6" s="22">
        <f>IF(CW7="",NA(),CW7)</f>
        <v>89.27</v>
      </c>
      <c r="CX6" s="22">
        <f t="shared" ref="CX6:DF6" si="11">IF(CX7="",NA(),CX7)</f>
        <v>90.11</v>
      </c>
      <c r="CY6" s="22">
        <f t="shared" si="11"/>
        <v>91.34</v>
      </c>
      <c r="CZ6" s="22">
        <f t="shared" si="11"/>
        <v>91.25</v>
      </c>
      <c r="DA6" s="22">
        <f t="shared" si="11"/>
        <v>92.49</v>
      </c>
      <c r="DB6" s="22">
        <f t="shared" si="11"/>
        <v>84.6</v>
      </c>
      <c r="DC6" s="22">
        <f t="shared" si="11"/>
        <v>84.24</v>
      </c>
      <c r="DD6" s="22">
        <f t="shared" si="11"/>
        <v>84.19</v>
      </c>
      <c r="DE6" s="22">
        <f t="shared" si="11"/>
        <v>83.93</v>
      </c>
      <c r="DF6" s="22">
        <f t="shared" si="11"/>
        <v>83.84</v>
      </c>
      <c r="DG6" s="21" t="str">
        <f>IF(DG7="","",IF(DG7="-","【-】","【"&amp;SUBSTITUTE(TEXT(DG7,"#,##0.00"),"-","△")&amp;"】"))</f>
        <v>【89.42】</v>
      </c>
      <c r="DH6" s="22">
        <f>IF(DH7="",NA(),DH7)</f>
        <v>57.86</v>
      </c>
      <c r="DI6" s="22">
        <f t="shared" ref="DI6:DQ6" si="12">IF(DI7="",NA(),DI7)</f>
        <v>59.06</v>
      </c>
      <c r="DJ6" s="22">
        <f t="shared" si="12"/>
        <v>59.96</v>
      </c>
      <c r="DK6" s="22">
        <f t="shared" si="12"/>
        <v>60.41</v>
      </c>
      <c r="DL6" s="22">
        <f t="shared" si="12"/>
        <v>60.68</v>
      </c>
      <c r="DM6" s="22">
        <f t="shared" si="12"/>
        <v>48.17</v>
      </c>
      <c r="DN6" s="22">
        <f t="shared" si="12"/>
        <v>48.83</v>
      </c>
      <c r="DO6" s="22">
        <f t="shared" si="12"/>
        <v>49.96</v>
      </c>
      <c r="DP6" s="22">
        <f t="shared" si="12"/>
        <v>50.82</v>
      </c>
      <c r="DQ6" s="22">
        <f t="shared" si="12"/>
        <v>51.82</v>
      </c>
      <c r="DR6" s="21" t="str">
        <f>IF(DR7="","",IF(DR7="-","【-】","【"&amp;SUBSTITUTE(TEXT(DR7,"#,##0.00"),"-","△")&amp;"】"))</f>
        <v>【52.02】</v>
      </c>
      <c r="DS6" s="22">
        <f>IF(DS7="",NA(),DS7)</f>
        <v>16.21</v>
      </c>
      <c r="DT6" s="22">
        <f t="shared" ref="DT6:EB6" si="13">IF(DT7="",NA(),DT7)</f>
        <v>19.91</v>
      </c>
      <c r="DU6" s="22">
        <f t="shared" si="13"/>
        <v>24.17</v>
      </c>
      <c r="DV6" s="22">
        <f t="shared" si="13"/>
        <v>28.78</v>
      </c>
      <c r="DW6" s="22">
        <f t="shared" si="13"/>
        <v>27.22</v>
      </c>
      <c r="DX6" s="22">
        <f t="shared" si="13"/>
        <v>17.12</v>
      </c>
      <c r="DY6" s="22">
        <f t="shared" si="13"/>
        <v>18.18</v>
      </c>
      <c r="DZ6" s="22">
        <f t="shared" si="13"/>
        <v>19.32</v>
      </c>
      <c r="EA6" s="22">
        <f t="shared" si="13"/>
        <v>21.16</v>
      </c>
      <c r="EB6" s="22">
        <f t="shared" si="13"/>
        <v>22.72</v>
      </c>
      <c r="EC6" s="21" t="str">
        <f>IF(EC7="","",IF(EC7="-","【-】","【"&amp;SUBSTITUTE(TEXT(EC7,"#,##0.00"),"-","△")&amp;"】"))</f>
        <v>【25.37】</v>
      </c>
      <c r="ED6" s="22">
        <f>IF(ED7="",NA(),ED7)</f>
        <v>0.11</v>
      </c>
      <c r="EE6" s="22">
        <f t="shared" ref="EE6:EM6" si="14">IF(EE7="",NA(),EE7)</f>
        <v>0.45</v>
      </c>
      <c r="EF6" s="22">
        <f t="shared" si="14"/>
        <v>0.61</v>
      </c>
      <c r="EG6" s="22">
        <f t="shared" si="14"/>
        <v>0.92</v>
      </c>
      <c r="EH6" s="22">
        <f t="shared" si="14"/>
        <v>0.21</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173614</v>
      </c>
      <c r="D7" s="24">
        <v>46</v>
      </c>
      <c r="E7" s="24">
        <v>1</v>
      </c>
      <c r="F7" s="24">
        <v>0</v>
      </c>
      <c r="G7" s="24">
        <v>1</v>
      </c>
      <c r="H7" s="24" t="s">
        <v>93</v>
      </c>
      <c r="I7" s="24" t="s">
        <v>94</v>
      </c>
      <c r="J7" s="24" t="s">
        <v>95</v>
      </c>
      <c r="K7" s="24" t="s">
        <v>96</v>
      </c>
      <c r="L7" s="24" t="s">
        <v>97</v>
      </c>
      <c r="M7" s="24" t="s">
        <v>98</v>
      </c>
      <c r="N7" s="25" t="s">
        <v>99</v>
      </c>
      <c r="O7" s="25">
        <v>65.180000000000007</v>
      </c>
      <c r="P7" s="25">
        <v>98.78</v>
      </c>
      <c r="Q7" s="25">
        <v>2805</v>
      </c>
      <c r="R7" s="25">
        <v>37457</v>
      </c>
      <c r="S7" s="25">
        <v>110.59</v>
      </c>
      <c r="T7" s="25">
        <v>338.7</v>
      </c>
      <c r="U7" s="25">
        <v>36947</v>
      </c>
      <c r="V7" s="25">
        <v>74.89</v>
      </c>
      <c r="W7" s="25">
        <v>493.35</v>
      </c>
      <c r="X7" s="25">
        <v>117.5</v>
      </c>
      <c r="Y7" s="25">
        <v>118.13</v>
      </c>
      <c r="Z7" s="25">
        <v>118.74</v>
      </c>
      <c r="AA7" s="25">
        <v>114</v>
      </c>
      <c r="AB7" s="25">
        <v>100.42</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398.17</v>
      </c>
      <c r="AU7" s="25">
        <v>433.05</v>
      </c>
      <c r="AV7" s="25">
        <v>430.72</v>
      </c>
      <c r="AW7" s="25">
        <v>363.63</v>
      </c>
      <c r="AX7" s="25">
        <v>338.83</v>
      </c>
      <c r="AY7" s="25">
        <v>365.18</v>
      </c>
      <c r="AZ7" s="25">
        <v>327.77</v>
      </c>
      <c r="BA7" s="25">
        <v>338.02</v>
      </c>
      <c r="BB7" s="25">
        <v>345.94</v>
      </c>
      <c r="BC7" s="25">
        <v>329.7</v>
      </c>
      <c r="BD7" s="25">
        <v>243.36</v>
      </c>
      <c r="BE7" s="25">
        <v>389.03</v>
      </c>
      <c r="BF7" s="25">
        <v>454.55</v>
      </c>
      <c r="BG7" s="25">
        <v>385.78</v>
      </c>
      <c r="BH7" s="25">
        <v>409.95</v>
      </c>
      <c r="BI7" s="25">
        <v>391.97</v>
      </c>
      <c r="BJ7" s="25">
        <v>371.65</v>
      </c>
      <c r="BK7" s="25">
        <v>397.1</v>
      </c>
      <c r="BL7" s="25">
        <v>379.91</v>
      </c>
      <c r="BM7" s="25">
        <v>386.61</v>
      </c>
      <c r="BN7" s="25">
        <v>381.56</v>
      </c>
      <c r="BO7" s="25">
        <v>265.93</v>
      </c>
      <c r="BP7" s="25">
        <v>111.33</v>
      </c>
      <c r="BQ7" s="25">
        <v>99.09</v>
      </c>
      <c r="BR7" s="25">
        <v>113.4</v>
      </c>
      <c r="BS7" s="25">
        <v>101.85</v>
      </c>
      <c r="BT7" s="25">
        <v>87.97</v>
      </c>
      <c r="BU7" s="25">
        <v>98.77</v>
      </c>
      <c r="BV7" s="25">
        <v>95.79</v>
      </c>
      <c r="BW7" s="25">
        <v>98.3</v>
      </c>
      <c r="BX7" s="25">
        <v>93.82</v>
      </c>
      <c r="BY7" s="25">
        <v>95.04</v>
      </c>
      <c r="BZ7" s="25">
        <v>97.82</v>
      </c>
      <c r="CA7" s="25">
        <v>150.65</v>
      </c>
      <c r="CB7" s="25">
        <v>147.93</v>
      </c>
      <c r="CC7" s="25">
        <v>146.41999999999999</v>
      </c>
      <c r="CD7" s="25">
        <v>153.76</v>
      </c>
      <c r="CE7" s="25">
        <v>178.67</v>
      </c>
      <c r="CF7" s="25">
        <v>173.67</v>
      </c>
      <c r="CG7" s="25">
        <v>171.13</v>
      </c>
      <c r="CH7" s="25">
        <v>173.7</v>
      </c>
      <c r="CI7" s="25">
        <v>178.94</v>
      </c>
      <c r="CJ7" s="25">
        <v>180.19</v>
      </c>
      <c r="CK7" s="25">
        <v>177.56</v>
      </c>
      <c r="CL7" s="25">
        <v>71</v>
      </c>
      <c r="CM7" s="25">
        <v>70.87</v>
      </c>
      <c r="CN7" s="25">
        <v>70.88</v>
      </c>
      <c r="CO7" s="25">
        <v>69.099999999999994</v>
      </c>
      <c r="CP7" s="25">
        <v>67.12</v>
      </c>
      <c r="CQ7" s="25">
        <v>59.67</v>
      </c>
      <c r="CR7" s="25">
        <v>60.12</v>
      </c>
      <c r="CS7" s="25">
        <v>60.34</v>
      </c>
      <c r="CT7" s="25">
        <v>59.54</v>
      </c>
      <c r="CU7" s="25">
        <v>59.26</v>
      </c>
      <c r="CV7" s="25">
        <v>59.81</v>
      </c>
      <c r="CW7" s="25">
        <v>89.27</v>
      </c>
      <c r="CX7" s="25">
        <v>90.11</v>
      </c>
      <c r="CY7" s="25">
        <v>91.34</v>
      </c>
      <c r="CZ7" s="25">
        <v>91.25</v>
      </c>
      <c r="DA7" s="25">
        <v>92.49</v>
      </c>
      <c r="DB7" s="25">
        <v>84.6</v>
      </c>
      <c r="DC7" s="25">
        <v>84.24</v>
      </c>
      <c r="DD7" s="25">
        <v>84.19</v>
      </c>
      <c r="DE7" s="25">
        <v>83.93</v>
      </c>
      <c r="DF7" s="25">
        <v>83.84</v>
      </c>
      <c r="DG7" s="25">
        <v>89.42</v>
      </c>
      <c r="DH7" s="25">
        <v>57.86</v>
      </c>
      <c r="DI7" s="25">
        <v>59.06</v>
      </c>
      <c r="DJ7" s="25">
        <v>59.96</v>
      </c>
      <c r="DK7" s="25">
        <v>60.41</v>
      </c>
      <c r="DL7" s="25">
        <v>60.68</v>
      </c>
      <c r="DM7" s="25">
        <v>48.17</v>
      </c>
      <c r="DN7" s="25">
        <v>48.83</v>
      </c>
      <c r="DO7" s="25">
        <v>49.96</v>
      </c>
      <c r="DP7" s="25">
        <v>50.82</v>
      </c>
      <c r="DQ7" s="25">
        <v>51.82</v>
      </c>
      <c r="DR7" s="25">
        <v>52.02</v>
      </c>
      <c r="DS7" s="25">
        <v>16.21</v>
      </c>
      <c r="DT7" s="25">
        <v>19.91</v>
      </c>
      <c r="DU7" s="25">
        <v>24.17</v>
      </c>
      <c r="DV7" s="25">
        <v>28.78</v>
      </c>
      <c r="DW7" s="25">
        <v>27.22</v>
      </c>
      <c r="DX7" s="25">
        <v>17.12</v>
      </c>
      <c r="DY7" s="25">
        <v>18.18</v>
      </c>
      <c r="DZ7" s="25">
        <v>19.32</v>
      </c>
      <c r="EA7" s="25">
        <v>21.16</v>
      </c>
      <c r="EB7" s="25">
        <v>22.72</v>
      </c>
      <c r="EC7" s="25">
        <v>25.37</v>
      </c>
      <c r="ED7" s="25">
        <v>0.11</v>
      </c>
      <c r="EE7" s="25">
        <v>0.45</v>
      </c>
      <c r="EF7" s="25">
        <v>0.61</v>
      </c>
      <c r="EG7" s="25">
        <v>0.92</v>
      </c>
      <c r="EH7" s="25">
        <v>0.21</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二角　貴博</cp:lastModifiedBy>
  <dcterms:created xsi:type="dcterms:W3CDTF">2025-01-24T06:48:24Z</dcterms:created>
  <dcterms:modified xsi:type="dcterms:W3CDTF">2025-02-20T06:59:29Z</dcterms:modified>
  <cp:category/>
</cp:coreProperties>
</file>