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51 決算統計\R5年度\経営比較分析表\"/>
    </mc:Choice>
  </mc:AlternateContent>
  <xr:revisionPtr revIDLastSave="0" documentId="8_{274B2982-90EA-43C1-935A-C22F8A41F110}" xr6:coauthVersionLast="44" xr6:coauthVersionMax="44" xr10:uidLastSave="{00000000-0000-0000-0000-000000000000}"/>
  <workbookProtection workbookAlgorithmName="SHA-512" workbookHashValue="KyZAMDthwFC0xtgmewFWqfAGqqY4memXCDxJw7EFPEfpv48VabsQI0uHLaqRAcd58RV8tfHoHOVLZ+wGWRiW7g==" workbookSaltValue="dScjyt49w9caOZd87rHnug==" workbookSpinCount="100000" lockStructure="1"/>
  <bookViews>
    <workbookView xWindow="13020" yWindow="690" windowWidth="14460" windowHeight="144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F85" i="4"/>
  <c r="BB10" i="4"/>
  <c r="AT10" i="4"/>
  <c r="AL10" i="4"/>
  <c r="I10" i="4"/>
  <c r="B10" i="4"/>
  <c r="BB8" i="4"/>
  <c r="AT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<sst xmlns="http://schemas.openxmlformats.org/spreadsheetml/2006/main" count="228" uniqueCount="113">
  <si>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</si>
  <si>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</si>
  <si>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</si>
  <si>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</si>
  <si>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</si>
  <si>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</si>
  <si>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</si>
  <si>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</si>
  <si>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</si>
  <si>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</si>
  <si>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</si>
  <si>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</si>
  <si>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</si>
  <si>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</si>
  <si>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</si>
  <si>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</si>
  <si>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</si>
  <si>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</si>
  <si>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</si>
  <si>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</si>
  <si>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</si>
  <si>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</si>
  <si>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</si>
  <si>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</si>
  <si>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</si>
  <si>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</si>
  <si>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</si>
  <si>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</si>
  <si>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</si>
  <si>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</si>
  <si>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</si>
  <si>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</si>
  <si>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</si>
  <si>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</si>
  <si>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</si>
  <si>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</si>
  <si>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</si>
  <si>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</si>
  <si>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</si>
  <si>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</si>
  <si>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</si>
  <si>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</si>
  <si>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</si>
  <si>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</si>
  <si>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</si>
  <si>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</si>
  <si>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</si>
  <si>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</si>
  <si>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</si>
  <si>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</si>
  <si>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</si>
  <si>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</si>
  <si>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</si>
  <si>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</si>
  <si>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</si>
  <si>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</si>
  <si>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</si>
  <si>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</si>
  <si>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</si>
  <si>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</si>
  <si>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</si>
  <si>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</si>
  <si>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</si>
  <si>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</si>
  <si>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</si>
  <si>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</si>
  <si>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</si>
  <si>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</si>
  <si>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</si>
  <si>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</si>
  <si>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</si>
  <si>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</si>
  <si>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</si>
  <si>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</si>
  <si>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</si>
  <si>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</si>
  <si>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</si>
  <si>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</si>
  <si>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</si>
  <si>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</si>
  <si>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</si>
  <si>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</si>
  <si>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</si>
  <si>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</si>
  <si>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</si>
  <si>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</si>
  <si>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</si>
  <si>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</si>
  <si>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</si>
  <si>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</si>
  <si>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</si>
  <si>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</si>
  <si>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</si>
  <si>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</si>
  <si>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</si>
  <si>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</si>
  <si>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</si>
  <si>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</si>
  <si>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</si>
  <si>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</si>
  <si>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</si>
  <si>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</si>
  <si>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</si>
  <si>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</si>
  <si>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</si>
  <si>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</si>
  <si>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</si>
  <si>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</si>
  <si>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</si>
  <si>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</si>
  <si>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⑤料金回収率は、有収水量の減少に伴う料金収入の減少や、維持管理費用の増加により、前年度より減少し過去５年間で一番低い数値となったが、ともに依然100%を上回っていることから、経営状態は健全性を保っている。
　短期的な支払能力を示す③流動比率は、全国平均や類似団体平均を大きく上回っていることから、災害時や大規模な建設工事にも対応できる流動資産を有している。
　④企業債残高対給水収益比率について、全国平均や類似団体平均を大きく下回っており、企業債への依存度合が低い健全な経営が行えている。</t>
    <rPh sb="57" eb="59">
      <t>カコ</t>
    </rPh>
    <rPh sb="60" eb="62">
      <t>ネンカン</t>
    </rPh>
    <rPh sb="63" eb="65">
      <t>イチバン</t>
    </rPh>
    <rPh sb="65" eb="66">
      <t>ヒク</t>
    </rPh>
    <rPh sb="67" eb="69">
      <t>スウチ</t>
    </rPh>
    <rPh sb="78" eb="80">
      <t>イゼン</t>
    </rPh>
    <rPh sb="113" eb="116">
      <t>タンキテキ</t>
    </rPh>
    <rPh sb="117" eb="119">
      <t>シハラ</t>
    </rPh>
    <rPh sb="119" eb="121">
      <t>ノウリョク</t>
    </rPh>
    <rPh sb="122" eb="123">
      <t>シメ</t>
    </rPh>
    <rPh sb="125" eb="129">
      <t>リュウドウヒリツ</t>
    </rPh>
    <rPh sb="131" eb="135">
      <t>ゼンコクヘイキン</t>
    </rPh>
    <rPh sb="136" eb="140">
      <t>ルイジダンタイ</t>
    </rPh>
    <rPh sb="140" eb="142">
      <t>ヘイキン</t>
    </rPh>
    <rPh sb="143" eb="144">
      <t>オオ</t>
    </rPh>
    <rPh sb="146" eb="148">
      <t>ウワマワ</t>
    </rPh>
    <rPh sb="157" eb="160">
      <t>サイガイジ</t>
    </rPh>
    <rPh sb="171" eb="173">
      <t>タイオウ</t>
    </rPh>
    <rPh sb="176" eb="180">
      <t>リュウドウシサン</t>
    </rPh>
    <rPh sb="181" eb="182">
      <t>ユウ</t>
    </rPh>
    <rPh sb="190" eb="195">
      <t>キギョウサイザンダカ</t>
    </rPh>
    <rPh sb="195" eb="196">
      <t>タイ</t>
    </rPh>
    <rPh sb="196" eb="202">
      <t>キュウスイシュウエキヒリツ</t>
    </rPh>
    <rPh sb="212" eb="216">
      <t>ルイジダンタイ</t>
    </rPh>
    <rPh sb="216" eb="218">
      <t>ヘイキン</t>
    </rPh>
    <rPh sb="219" eb="220">
      <t>オオ</t>
    </rPh>
    <rPh sb="222" eb="223">
      <t>シタ</t>
    </rPh>
    <rPh sb="223" eb="224">
      <t>マワ</t>
    </rPh>
    <rPh sb="229" eb="232">
      <t>キギョウサイ</t>
    </rPh>
    <rPh sb="241" eb="243">
      <t>ケンゼン</t>
    </rPh>
    <rPh sb="244" eb="246">
      <t>ケイエイ</t>
    </rPh>
    <rPh sb="247" eb="248">
      <t>オコナ</t>
    </rPh>
    <phoneticPr fontId="4"/>
  </si>
  <si>
    <t xml:space="preserve"> 「施設全体の減価償却の状況」を示す①有形固定資産減価償却率は類似団体平均より低いものの年々増加しており、今後もさらに増加していく見込みである。
　「管路の更新投資の実施状況」を示す③管路更新率は前年度から半分近くに低下した。これは、「令和６年能登半島地震」の影響により、配水管更新工事が次年度に繰り越されたものが多かったことによるものである。
</t>
    <rPh sb="44" eb="46">
      <t>ネンネン</t>
    </rPh>
    <rPh sb="65" eb="67">
      <t>ミコミ</t>
    </rPh>
    <rPh sb="98" eb="101">
      <t>ゼンネンド</t>
    </rPh>
    <rPh sb="103" eb="106">
      <t>ハンブンチカ</t>
    </rPh>
    <rPh sb="108" eb="110">
      <t>テイカ</t>
    </rPh>
    <rPh sb="118" eb="120">
      <t>レイワ</t>
    </rPh>
    <rPh sb="121" eb="122">
      <t>ネン</t>
    </rPh>
    <rPh sb="122" eb="128">
      <t>ノトハントウジシン</t>
    </rPh>
    <rPh sb="130" eb="132">
      <t>エイキョウ</t>
    </rPh>
    <rPh sb="144" eb="147">
      <t>ジネンド</t>
    </rPh>
    <rPh sb="148" eb="149">
      <t>ク</t>
    </rPh>
    <rPh sb="150" eb="151">
      <t>コ</t>
    </rPh>
    <rPh sb="157" eb="158">
      <t>オオ</t>
    </rPh>
    <phoneticPr fontId="4"/>
  </si>
  <si>
    <t>　現状では、経営状態は概ね健全であるといえるが、老朽化した既存施設の更新、耐震化事業等の実施が必要となる一方で、人件費や物価の高騰、給水収益の伸び悩みにより経常収支が悪化することが想定される。
　今後は、計画的な更新と経営基盤の強化等を図る必要がある。</t>
    <rPh sb="56" eb="59">
      <t>ジンケンヒ</t>
    </rPh>
    <rPh sb="60" eb="62">
      <t>ブッカ</t>
    </rPh>
    <rPh sb="78" eb="82">
      <t>ケイジョウシュウシ</t>
    </rPh>
    <rPh sb="83" eb="85">
      <t>アッカ</t>
    </rPh>
    <rPh sb="90" eb="92">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</si>
</sst>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1.43</c:v>
                </c:pt>
                <c:pt idx="1">
                  <c:v>0.17</c:v>
                </c:pt>
                <c:pt idx="2">
                  <c:v>1.43</c:v>
                </c:pt>
                <c:pt idx="3">
                  <c:v>0.97</c:v>
                </c:pt>
                <c:pt idx="4">
                  <c:v>0.56999999999999995</c:v>
                </c:pt>
              </c:numCache>
            </c:numRef>
          </c:val>
          <c:extLst>
            <c:ext xmlns:c16="http://schemas.microsoft.com/office/drawing/2014/chart" uri="{C3380CC4-5D6E-409C-BE32-E72D297353CC}">
              <c16:uniqueId val="{00000000-C40F-48AA-8AB9-837669C445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40F-48AA-8AB9-837669C445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51.5</c:v>
                </c:pt>
                <c:pt idx="1">
                  <c:v>53.65</c:v>
                </c:pt>
                <c:pt idx="2">
                  <c:v>49.08</c:v>
                </c:pt>
                <c:pt idx="3">
                  <c:v>48.02</c:v>
                </c:pt>
                <c:pt idx="4">
                  <c:v>46.6</c:v>
                </c:pt>
              </c:numCache>
            </c:numRef>
          </c:val>
          <c:extLst>
            <c:ext xmlns:c16="http://schemas.microsoft.com/office/drawing/2014/chart" uri="{C3380CC4-5D6E-409C-BE32-E72D297353CC}">
              <c16:uniqueId val="{00000000-17E3-4F54-BB31-9E4E00D3E6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7E3-4F54-BB31-9E4E00D3E6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97.49</c:v>
                </c:pt>
                <c:pt idx="1">
                  <c:v>97.25</c:v>
                </c:pt>
                <c:pt idx="2">
                  <c:v>97.95</c:v>
                </c:pt>
                <c:pt idx="3">
                  <c:v>98.47</c:v>
                </c:pt>
                <c:pt idx="4">
                  <c:v>99.31</c:v>
                </c:pt>
              </c:numCache>
            </c:numRef>
          </c:val>
          <c:extLst>
            <c:ext xmlns:c16="http://schemas.microsoft.com/office/drawing/2014/chart" uri="{C3380CC4-5D6E-409C-BE32-E72D297353CC}">
              <c16:uniqueId val="{00000000-E8B3-436F-9359-3E8F139B6B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8B3-436F-9359-3E8F139B6B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115.98</c:v>
                </c:pt>
                <c:pt idx="1">
                  <c:v>115.8</c:v>
                </c:pt>
                <c:pt idx="2">
                  <c:v>123.23</c:v>
                </c:pt>
                <c:pt idx="3">
                  <c:v>118.33</c:v>
                </c:pt>
                <c:pt idx="4">
                  <c:v>111.19</c:v>
                </c:pt>
              </c:numCache>
            </c:numRef>
          </c:val>
          <c:extLst>
            <c:ext xmlns:c16="http://schemas.microsoft.com/office/drawing/2014/chart" uri="{C3380CC4-5D6E-409C-BE32-E72D297353CC}">
              <c16:uniqueId val="{00000000-E00E-480D-9722-BEF3BDFE3F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00E-480D-9722-BEF3BDFE3F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46.39</c:v>
                </c:pt>
                <c:pt idx="1">
                  <c:v>47.41</c:v>
                </c:pt>
                <c:pt idx="2">
                  <c:v>48.27</c:v>
                </c:pt>
                <c:pt idx="3">
                  <c:v>48.64</c:v>
                </c:pt>
                <c:pt idx="4">
                  <c:v>50.1</c:v>
                </c:pt>
              </c:numCache>
            </c:numRef>
          </c:val>
          <c:extLst>
            <c:ext xmlns:c16="http://schemas.microsoft.com/office/drawing/2014/chart" uri="{C3380CC4-5D6E-409C-BE32-E72D297353CC}">
              <c16:uniqueId val="{00000000-AD1C-4A3F-A1C1-407B819540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D1C-4A3F-A1C1-407B819540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14.29</c:v>
                </c:pt>
                <c:pt idx="1">
                  <c:v>22.75</c:v>
                </c:pt>
                <c:pt idx="2">
                  <c:v>23.3</c:v>
                </c:pt>
                <c:pt idx="3">
                  <c:v>21.12</c:v>
                </c:pt>
                <c:pt idx="4">
                  <c:v>22.04</c:v>
                </c:pt>
              </c:numCache>
            </c:numRef>
          </c:val>
          <c:extLst>
            <c:ext xmlns:c16="http://schemas.microsoft.com/office/drawing/2014/chart" uri="{C3380CC4-5D6E-409C-BE32-E72D297353CC}">
              <c16:uniqueId val="{00000000-F902-4341-AC0D-D1AC3EC547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F902-4341-AC0D-D1AC3EC547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0A-402A-A86A-20C5A0EEA5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E0A-402A-A86A-20C5A0EEA5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696.41</c:v>
                </c:pt>
                <c:pt idx="1">
                  <c:v>702.77</c:v>
                </c:pt>
                <c:pt idx="2">
                  <c:v>918.53</c:v>
                </c:pt>
                <c:pt idx="3">
                  <c:v>897.51</c:v>
                </c:pt>
                <c:pt idx="4">
                  <c:v>817.96</c:v>
                </c:pt>
              </c:numCache>
            </c:numRef>
          </c:val>
          <c:extLst>
            <c:ext xmlns:c16="http://schemas.microsoft.com/office/drawing/2014/chart" uri="{C3380CC4-5D6E-409C-BE32-E72D297353CC}">
              <c16:uniqueId val="{00000000-AA07-4CDE-98E7-E9DEC94BFF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A07-4CDE-98E7-E9DEC94BFF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168.08</c:v>
                </c:pt>
                <c:pt idx="1">
                  <c:v>163.81</c:v>
                </c:pt>
                <c:pt idx="2">
                  <c:v>150.53</c:v>
                </c:pt>
                <c:pt idx="3">
                  <c:v>151.69</c:v>
                </c:pt>
                <c:pt idx="4">
                  <c:v>140.87</c:v>
                </c:pt>
              </c:numCache>
            </c:numRef>
          </c:val>
          <c:extLst>
            <c:ext xmlns:c16="http://schemas.microsoft.com/office/drawing/2014/chart" uri="{C3380CC4-5D6E-409C-BE32-E72D297353CC}">
              <c16:uniqueId val="{00000000-335A-47F2-BE94-919AE83921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35A-47F2-BE94-919AE83921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118.34</c:v>
                </c:pt>
                <c:pt idx="1">
                  <c:v>117.48</c:v>
                </c:pt>
                <c:pt idx="2">
                  <c:v>127.77</c:v>
                </c:pt>
                <c:pt idx="3">
                  <c:v>120.93</c:v>
                </c:pt>
                <c:pt idx="4">
                  <c:v>111.52</c:v>
                </c:pt>
              </c:numCache>
            </c:numRef>
          </c:val>
          <c:extLst>
            <c:ext xmlns:c16="http://schemas.microsoft.com/office/drawing/2014/chart" uri="{C3380CC4-5D6E-409C-BE32-E72D297353CC}">
              <c16:uniqueId val="{00000000-283F-434F-B1A7-4F3317FB6A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83F-434F-B1A7-4F3317FB6A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95.17</c:v>
                </c:pt>
                <c:pt idx="1">
                  <c:v>89.92</c:v>
                </c:pt>
                <c:pt idx="2">
                  <c:v>88.68</c:v>
                </c:pt>
                <c:pt idx="3">
                  <c:v>93.88</c:v>
                </c:pt>
                <c:pt idx="4">
                  <c:v>101.49</c:v>
                </c:pt>
              </c:numCache>
            </c:numRef>
          </c:val>
          <c:extLst>
            <c:ext xmlns:c16="http://schemas.microsoft.com/office/drawing/2014/chart" uri="{C3380CC4-5D6E-409C-BE32-E72D297353CC}">
              <c16:uniqueId val="{00000000-FC05-4550-910E-C334C70DFB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C05-4550-910E-C334C70DFB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石川県　野々市市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52">
        <f>データ!$R$6</f>
        <v>54163</v>
      </c>
      <c r="AM8" s="52"/>
      <c r="AN8" s="52"/>
      <c r="AO8" s="52"/>
      <c r="AP8" s="52"/>
      <c r="AQ8" s="52"/>
      <c r="AR8" s="52"/>
      <c r="AS8" s="52"/>
      <c r="AT8" s="49">
        <f>データ!$S$6</f>
        <v>13.56</v>
      </c>
      <c r="AU8" s="50"/>
      <c r="AV8" s="50"/>
      <c r="AW8" s="50"/>
      <c r="AX8" s="50"/>
      <c r="AY8" s="50"/>
      <c r="AZ8" s="50"/>
      <c r="BA8" s="50"/>
      <c r="BB8" s="39">
        <f>データ!$T$6</f>
        <v>3994.32</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89.24</v>
      </c>
      <c r="J10" s="50"/>
      <c r="K10" s="50"/>
      <c r="L10" s="50"/>
      <c r="M10" s="50"/>
      <c r="N10" s="50"/>
      <c r="O10" s="51"/>
      <c r="P10" s="39">
        <f>データ!$P$6</f>
        <v>99.03</v>
      </c>
      <c r="Q10" s="39"/>
      <c r="R10" s="39"/>
      <c r="S10" s="39"/>
      <c r="T10" s="39"/>
      <c r="U10" s="39"/>
      <c r="V10" s="39"/>
      <c r="W10" s="52">
        <f>データ!$Q$6</f>
        <v>2123</v>
      </c>
      <c r="X10" s="52"/>
      <c r="Y10" s="52"/>
      <c r="Z10" s="52"/>
      <c r="AA10" s="52"/>
      <c r="AB10" s="52"/>
      <c r="AC10" s="52"/>
      <c r="AD10" s="2"/>
      <c r="AE10" s="2"/>
      <c r="AF10" s="2"/>
      <c r="AG10" s="2"/>
      <c r="AH10" s="2"/>
      <c r="AI10" s="2"/>
      <c r="AJ10" s="2"/>
      <c r="AK10" s="2"/>
      <c r="AL10" s="52">
        <f>データ!$U$6</f>
        <v>53516</v>
      </c>
      <c r="AM10" s="52"/>
      <c r="AN10" s="52"/>
      <c r="AO10" s="52"/>
      <c r="AP10" s="52"/>
      <c r="AQ10" s="52"/>
      <c r="AR10" s="52"/>
      <c r="AS10" s="52"/>
      <c r="AT10" s="49">
        <f>データ!$V$6</f>
        <v>12.15</v>
      </c>
      <c r="AU10" s="50"/>
      <c r="AV10" s="50"/>
      <c r="AW10" s="50"/>
      <c r="AX10" s="50"/>
      <c r="AY10" s="50"/>
      <c r="AZ10" s="50"/>
      <c r="BA10" s="50"/>
      <c r="BB10" s="39">
        <f>データ!$W$6</f>
        <v>4404.6099999999997</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X1AdEUrNc1b6WPBq9KWWUhveTtvNIwul8rtuFeO9m+uNjLvx188mABrZ8qzEr6Jc++PxO916GDCpR+bqerhuQ==" saltValue="maIZNCQJ1WvZBJWvMH6h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172120</v>
      </c>
      <c r="D6" s="20">
        <f t="shared" si="3"/>
        <v>46</v>
      </c>
      <c r="E6" s="20">
        <f t="shared" si="3"/>
        <v>1</v>
      </c>
      <c r="F6" s="20">
        <f t="shared" si="3"/>
        <v>0</v>
      </c>
      <c r="G6" s="20">
        <f t="shared" si="3"/>
        <v>1</v>
      </c>
      <c r="H6" s="20" t="str">
        <f t="shared" si="3"/>
        <v>石川県　野々市市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89.24</v>
      </c>
      <c r="P6" s="21">
        <f t="shared" si="3"/>
        <v>99.03</v>
      </c>
      <c r="Q6" s="21">
        <f t="shared" si="3"/>
        <v>2123</v>
      </c>
      <c r="R6" s="21">
        <f t="shared" si="3"/>
        <v>54163</v>
      </c>
      <c r="S6" s="21">
        <f t="shared" si="3"/>
        <v>13.56</v>
      </c>
      <c r="T6" s="21">
        <f t="shared" si="3"/>
        <v>3994.32</v>
      </c>
      <c r="U6" s="21">
        <f t="shared" si="3"/>
        <v>53516</v>
      </c>
      <c r="V6" s="21">
        <f t="shared" si="3"/>
        <v>12.15</v>
      </c>
      <c r="W6" s="21">
        <f t="shared" si="3"/>
        <v>4404.6099999999997</v>
      </c>
      <c r="X6" s="22">
        <f>IF(X7="",NA(),X7)</f>
        <v>115.98</v>
      </c>
      <c r="Y6" s="22">
        <f t="shared" ref="Y6:AG6" si="4">IF(Y7="",NA(),Y7)</f>
        <v>115.8</v>
      </c>
      <c r="Z6" s="22">
        <f t="shared" si="4"/>
        <v>123.23</v>
      </c>
      <c r="AA6" s="22">
        <f t="shared" si="4"/>
        <v>118.33</v>
      </c>
      <c r="AB6" s="22">
        <f t="shared" si="4"/>
        <v>111.19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696.41</v>
      </c>
      <c r="AU6" s="22">
        <f t="shared" ref="AU6:BC6" si="6">IF(AU7="",NA(),AU7)</f>
        <v>702.77</v>
      </c>
      <c r="AV6" s="22">
        <f t="shared" si="6"/>
        <v>918.53</v>
      </c>
      <c r="AW6" s="22">
        <f t="shared" si="6"/>
        <v>897.51</v>
      </c>
      <c r="AX6" s="22">
        <f t="shared" si="6"/>
        <v>817.96</v>
      </c>
      <c r="AY6" s="22">
        <f t="shared" si="6"/>
        <v>360.86</v>
      </c>
      <c r="AZ6" s="22">
        <f t="shared" si="6"/>
        <v>350.79</v>
      </c>
      <c r="BA6" s="22">
        <f t="shared" si="6"/>
        <v>354.57</v>
      </c>
      <c r="BB6" s="22">
        <f t="shared" si="6"/>
        <v>357.74</v>
      </c>
      <c r="BC6" s="22">
        <f t="shared" si="6"/>
        <v>344.88</v>
      </c>
      <c r="BD6" s="21" t="str">
        <f>IF(BD7="","",IF(BD7="-","【-】","【"&amp;SUBSTITUTE(TEXT(BD7,"#,##0.00"),"-","△")&amp;"】"))</f>
        <v>【243.36】</v>
      </c>
      <c r="BE6" s="22">
        <f>IF(BE7="",NA(),BE7)</f>
        <v>168.08</v>
      </c>
      <c r="BF6" s="22">
        <f t="shared" ref="BF6:BN6" si="7">IF(BF7="",NA(),BF7)</f>
        <v>163.81</v>
      </c>
      <c r="BG6" s="22">
        <f t="shared" si="7"/>
        <v>150.53</v>
      </c>
      <c r="BH6" s="22">
        <f t="shared" si="7"/>
        <v>151.69</v>
      </c>
      <c r="BI6" s="22">
        <f t="shared" si="7"/>
        <v>140.87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118.34</v>
      </c>
      <c r="BQ6" s="22">
        <f t="shared" ref="BQ6:BY6" si="8">IF(BQ7="",NA(),BQ7)</f>
        <v>117.48</v>
      </c>
      <c r="BR6" s="22">
        <f t="shared" si="8"/>
        <v>127.77</v>
      </c>
      <c r="BS6" s="22">
        <f t="shared" si="8"/>
        <v>120.93</v>
      </c>
      <c r="BT6" s="22">
        <f t="shared" si="8"/>
        <v>111.52</v>
      </c>
      <c r="BU6" s="22">
        <f t="shared" si="8"/>
        <v>103.32</v>
      </c>
      <c r="BV6" s="22">
        <f t="shared" si="8"/>
        <v>100.85</v>
      </c>
      <c r="BW6" s="22">
        <f t="shared" si="8"/>
        <v>103.79</v>
      </c>
      <c r="BX6" s="22">
        <f t="shared" si="8"/>
        <v>98.3</v>
      </c>
      <c r="BY6" s="22">
        <f t="shared" si="8"/>
        <v>98.89</v>
      </c>
      <c r="BZ6" s="21" t="str">
        <f>IF(BZ7="","",IF(BZ7="-","【-】","【"&amp;SUBSTITUTE(TEXT(BZ7,"#,##0.00"),"-","△")&amp;"】"))</f>
        <v>【97.82】</v>
      </c>
      <c r="CA6" s="22">
        <f>IF(CA7="",NA(),CA7)</f>
        <v>95.17</v>
      </c>
      <c r="CB6" s="22">
        <f t="shared" ref="CB6:CJ6" si="9">IF(CB7="",NA(),CB7)</f>
        <v>89.92</v>
      </c>
      <c r="CC6" s="22">
        <f t="shared" si="9"/>
        <v>88.68</v>
      </c>
      <c r="CD6" s="22">
        <f t="shared" si="9"/>
        <v>93.88</v>
      </c>
      <c r="CE6" s="22">
        <f t="shared" si="9"/>
        <v>101.49</v>
      </c>
      <c r="CF6" s="22">
        <f t="shared" si="9"/>
        <v>168.56</v>
      </c>
      <c r="CG6" s="22">
        <f t="shared" si="9"/>
        <v>167.1</v>
      </c>
      <c r="CH6" s="22">
        <f t="shared" si="9"/>
        <v>167.86</v>
      </c>
      <c r="CI6" s="22">
        <f t="shared" si="9"/>
        <v>173.68</v>
      </c>
      <c r="CJ6" s="22">
        <f t="shared" si="9"/>
        <v>174.52</v>
      </c>
      <c r="CK6" s="21" t="str">
        <f>IF(CK7="","",IF(CK7="-","【-】","【"&amp;SUBSTITUTE(TEXT(CK7,"#,##0.00"),"-","△")&amp;"】"))</f>
        <v>【177.56】</v>
      </c>
      <c r="CL6" s="22">
        <f>IF(CL7="",NA(),CL7)</f>
        <v>51.5</v>
      </c>
      <c r="CM6" s="22">
        <f t="shared" ref="CM6:CU6" si="10">IF(CM7="",NA(),CM7)</f>
        <v>53.65</v>
      </c>
      <c r="CN6" s="22">
        <f t="shared" si="10"/>
        <v>49.08</v>
      </c>
      <c r="CO6" s="22">
        <f t="shared" si="10"/>
        <v>48.02</v>
      </c>
      <c r="CP6" s="22">
        <f t="shared" si="10"/>
        <v>46.6</v>
      </c>
      <c r="CQ6" s="22">
        <f t="shared" si="10"/>
        <v>59.51</v>
      </c>
      <c r="CR6" s="22">
        <f t="shared" si="10"/>
        <v>59.91</v>
      </c>
      <c r="CS6" s="22">
        <f t="shared" si="10"/>
        <v>59.4</v>
      </c>
      <c r="CT6" s="22">
        <f t="shared" si="10"/>
        <v>59.24</v>
      </c>
      <c r="CU6" s="22">
        <f t="shared" si="10"/>
        <v>58.77</v>
      </c>
      <c r="CV6" s="21" t="str">
        <f>IF(CV7="","",IF(CV7="-","【-】","【"&amp;SUBSTITUTE(TEXT(CV7,"#,##0.00"),"-","△")&amp;"】"))</f>
        <v>【59.81】</v>
      </c>
      <c r="CW6" s="22">
        <f>IF(CW7="",NA(),CW7)</f>
        <v>97.49</v>
      </c>
      <c r="CX6" s="22">
        <f t="shared" ref="CX6:DF6" si="11">IF(CX7="",NA(),CX7)</f>
        <v>97.25</v>
      </c>
      <c r="CY6" s="22">
        <f t="shared" si="11"/>
        <v>97.95</v>
      </c>
      <c r="CZ6" s="22">
        <f t="shared" si="11"/>
        <v>98.47</v>
      </c>
      <c r="DA6" s="22">
        <f t="shared" si="11"/>
        <v>99.31</v>
      </c>
      <c r="DB6" s="22">
        <f t="shared" si="11"/>
        <v>87.08</v>
      </c>
      <c r="DC6" s="22">
        <f t="shared" si="11"/>
        <v>87.26</v>
      </c>
      <c r="DD6" s="22">
        <f t="shared" si="11"/>
        <v>87.57</v>
      </c>
      <c r="DE6" s="22">
        <f t="shared" si="11"/>
        <v>87.26</v>
      </c>
      <c r="DF6" s="22">
        <f t="shared" si="11"/>
        <v>86.95</v>
      </c>
      <c r="DG6" s="21" t="str">
        <f>IF(DG7="","",IF(DG7="-","【-】","【"&amp;SUBSTITUTE(TEXT(DG7,"#,##0.00"),"-","△")&amp;"】"))</f>
        <v>【89.42】</v>
      </c>
      <c r="DH6" s="22">
        <f>IF(DH7="",NA(),DH7)</f>
        <v>46.39</v>
      </c>
      <c r="DI6" s="22">
        <f t="shared" ref="DI6:DQ6" si="12">IF(DI7="",NA(),DI7)</f>
        <v>47.41</v>
      </c>
      <c r="DJ6" s="22">
        <f t="shared" si="12"/>
        <v>48.27</v>
      </c>
      <c r="DK6" s="22">
        <f t="shared" si="12"/>
        <v>48.64</v>
      </c>
      <c r="DL6" s="22">
        <f t="shared" si="12"/>
        <v>50.1</v>
      </c>
      <c r="DM6" s="22">
        <f t="shared" si="12"/>
        <v>48.55</v>
      </c>
      <c r="DN6" s="22">
        <f t="shared" si="12"/>
        <v>49.2</v>
      </c>
      <c r="DO6" s="22">
        <f t="shared" si="12"/>
        <v>50.01</v>
      </c>
      <c r="DP6" s="22">
        <f t="shared" si="12"/>
        <v>50.99</v>
      </c>
      <c r="DQ6" s="22">
        <f t="shared" si="12"/>
        <v>51.79</v>
      </c>
      <c r="DR6" s="21" t="str">
        <f>IF(DR7="","",IF(DR7="-","【-】","【"&amp;SUBSTITUTE(TEXT(DR7,"#,##0.00"),"-","△")&amp;"】"))</f>
        <v>【52.02】</v>
      </c>
      <c r="DS6" s="22">
        <f>IF(DS7="",NA(),DS7)</f>
        <v>14.29</v>
      </c>
      <c r="DT6" s="22">
        <f t="shared" ref="DT6:EB6" si="13">IF(DT7="",NA(),DT7)</f>
        <v>22.75</v>
      </c>
      <c r="DU6" s="22">
        <f t="shared" si="13"/>
        <v>23.3</v>
      </c>
      <c r="DV6" s="22">
        <f t="shared" si="13"/>
        <v>21.12</v>
      </c>
      <c r="DW6" s="22">
        <f t="shared" si="13"/>
        <v>22.04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1.43</v>
      </c>
      <c r="EE6" s="22">
        <f t="shared" ref="EE6:EM6" si="14">IF(EE7="",NA(),EE7)</f>
        <v>0.17</v>
      </c>
      <c r="EF6" s="22">
        <f t="shared" si="14"/>
        <v>1.43</v>
      </c>
      <c r="EG6" s="22">
        <f t="shared" si="14"/>
        <v>0.97</v>
      </c>
      <c r="EH6" s="22">
        <f t="shared" si="14"/>
        <v>0.56999999999999995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172120</v>
      </c>
      <c r="D7" s="24">
        <v>46</v>
      </c>
      <c r="E7" s="24">
        <v>1</v>
      </c>
      <c r="F7" s="24">
        <v>0</v>
      </c>
      <c r="G7" s="24">
        <v>1</v>
      </c>
      <c r="H7" s="24" t="s">
        <v>93</v>
      </c>
      <c r="I7" s="24" t="s">
        <v>94</v>
      </c>
      <c r="J7" s="24" t="s">
        <v>95</v>
      </c>
      <c r="K7" s="24" t="s">
        <v>96</v>
      </c>
      <c r="L7" s="24" t="s">
        <v>97</v>
      </c>
      <c r="M7" s="24" t="s">
        <v>98</v>
      </c>
      <c r="N7" s="25" t="s">
        <v>99</v>
      </c>
      <c r="O7" s="25">
        <v>89.24</v>
      </c>
      <c r="P7" s="25">
        <v>99.03</v>
      </c>
      <c r="Q7" s="25">
        <v>2123</v>
      </c>
      <c r="R7" s="25">
        <v>54163</v>
      </c>
      <c r="S7" s="25">
        <v>13.56</v>
      </c>
      <c r="T7" s="25">
        <v>3994.32</v>
      </c>
      <c r="U7" s="25">
        <v>53516</v>
      </c>
      <c r="V7" s="25">
        <v>12.15</v>
      </c>
      <c r="W7" s="25">
        <v>4404.6099999999997</v>
      </c>
      <c r="X7" s="25">
        <v>115.98</v>
      </c>
      <c r="Y7" s="25">
        <v>115.8</v>
      </c>
      <c r="Z7" s="25">
        <v>123.23</v>
      </c>
      <c r="AA7" s="25">
        <v>118.33</v>
      </c>
      <c r="AB7" s="25">
        <v>111.19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696.41</v>
      </c>
      <c r="AU7" s="25">
        <v>702.77</v>
      </c>
      <c r="AV7" s="25">
        <v>918.53</v>
      </c>
      <c r="AW7" s="25">
        <v>897.51</v>
      </c>
      <c r="AX7" s="25">
        <v>817.96</v>
      </c>
      <c r="AY7" s="25">
        <v>360.86</v>
      </c>
      <c r="AZ7" s="25">
        <v>350.79</v>
      </c>
      <c r="BA7" s="25">
        <v>354.57</v>
      </c>
      <c r="BB7" s="25">
        <v>357.74</v>
      </c>
      <c r="BC7" s="25">
        <v>344.88</v>
      </c>
      <c r="BD7" s="25">
        <v>243.36</v>
      </c>
      <c r="BE7" s="25">
        <v>168.08</v>
      </c>
      <c r="BF7" s="25">
        <v>163.81</v>
      </c>
      <c r="BG7" s="25">
        <v>150.53</v>
      </c>
      <c r="BH7" s="25">
        <v>151.69</v>
      </c>
      <c r="BI7" s="25">
        <v>140.87</v>
      </c>
      <c r="BJ7" s="25">
        <v>309.27999999999997</v>
      </c>
      <c r="BK7" s="25">
        <v>322.92</v>
      </c>
      <c r="BL7" s="25">
        <v>303.45999999999998</v>
      </c>
      <c r="BM7" s="25">
        <v>307.27999999999997</v>
      </c>
      <c r="BN7" s="25">
        <v>304.02</v>
      </c>
      <c r="BO7" s="25">
        <v>265.93</v>
      </c>
      <c r="BP7" s="25">
        <v>118.34</v>
      </c>
      <c r="BQ7" s="25">
        <v>117.48</v>
      </c>
      <c r="BR7" s="25">
        <v>127.77</v>
      </c>
      <c r="BS7" s="25">
        <v>120.93</v>
      </c>
      <c r="BT7" s="25">
        <v>111.52</v>
      </c>
      <c r="BU7" s="25">
        <v>103.32</v>
      </c>
      <c r="BV7" s="25">
        <v>100.85</v>
      </c>
      <c r="BW7" s="25">
        <v>103.79</v>
      </c>
      <c r="BX7" s="25">
        <v>98.3</v>
      </c>
      <c r="BY7" s="25">
        <v>98.89</v>
      </c>
      <c r="BZ7" s="25">
        <v>97.82</v>
      </c>
      <c r="CA7" s="25">
        <v>95.17</v>
      </c>
      <c r="CB7" s="25">
        <v>89.92</v>
      </c>
      <c r="CC7" s="25">
        <v>88.68</v>
      </c>
      <c r="CD7" s="25">
        <v>93.88</v>
      </c>
      <c r="CE7" s="25">
        <v>101.49</v>
      </c>
      <c r="CF7" s="25">
        <v>168.56</v>
      </c>
      <c r="CG7" s="25">
        <v>167.1</v>
      </c>
      <c r="CH7" s="25">
        <v>167.86</v>
      </c>
      <c r="CI7" s="25">
        <v>173.68</v>
      </c>
      <c r="CJ7" s="25">
        <v>174.52</v>
      </c>
      <c r="CK7" s="25">
        <v>177.56</v>
      </c>
      <c r="CL7" s="25">
        <v>51.5</v>
      </c>
      <c r="CM7" s="25">
        <v>53.65</v>
      </c>
      <c r="CN7" s="25">
        <v>49.08</v>
      </c>
      <c r="CO7" s="25">
        <v>48.02</v>
      </c>
      <c r="CP7" s="25">
        <v>46.6</v>
      </c>
      <c r="CQ7" s="25">
        <v>59.51</v>
      </c>
      <c r="CR7" s="25">
        <v>59.91</v>
      </c>
      <c r="CS7" s="25">
        <v>59.4</v>
      </c>
      <c r="CT7" s="25">
        <v>59.24</v>
      </c>
      <c r="CU7" s="25">
        <v>58.77</v>
      </c>
      <c r="CV7" s="25">
        <v>59.81</v>
      </c>
      <c r="CW7" s="25">
        <v>97.49</v>
      </c>
      <c r="CX7" s="25">
        <v>97.25</v>
      </c>
      <c r="CY7" s="25">
        <v>97.95</v>
      </c>
      <c r="CZ7" s="25">
        <v>98.47</v>
      </c>
      <c r="DA7" s="25">
        <v>99.31</v>
      </c>
      <c r="DB7" s="25">
        <v>87.08</v>
      </c>
      <c r="DC7" s="25">
        <v>87.26</v>
      </c>
      <c r="DD7" s="25">
        <v>87.57</v>
      </c>
      <c r="DE7" s="25">
        <v>87.26</v>
      </c>
      <c r="DF7" s="25">
        <v>86.95</v>
      </c>
      <c r="DG7" s="25">
        <v>89.42</v>
      </c>
      <c r="DH7" s="25">
        <v>46.39</v>
      </c>
      <c r="DI7" s="25">
        <v>47.41</v>
      </c>
      <c r="DJ7" s="25">
        <v>48.27</v>
      </c>
      <c r="DK7" s="25">
        <v>48.64</v>
      </c>
      <c r="DL7" s="25">
        <v>50.1</v>
      </c>
      <c r="DM7" s="25">
        <v>48.55</v>
      </c>
      <c r="DN7" s="25">
        <v>49.2</v>
      </c>
      <c r="DO7" s="25">
        <v>50.01</v>
      </c>
      <c r="DP7" s="25">
        <v>50.99</v>
      </c>
      <c r="DQ7" s="25">
        <v>51.79</v>
      </c>
      <c r="DR7" s="25">
        <v>52.02</v>
      </c>
      <c r="DS7" s="25">
        <v>14.29</v>
      </c>
      <c r="DT7" s="25">
        <v>22.75</v>
      </c>
      <c r="DU7" s="25">
        <v>23.3</v>
      </c>
      <c r="DV7" s="25">
        <v>21.12</v>
      </c>
      <c r="DW7" s="25">
        <v>22.04</v>
      </c>
      <c r="DX7" s="25">
        <v>17.11</v>
      </c>
      <c r="DY7" s="25">
        <v>18.329999999999998</v>
      </c>
      <c r="DZ7" s="25">
        <v>20.27</v>
      </c>
      <c r="EA7" s="25">
        <v>21.69</v>
      </c>
      <c r="EB7" s="25">
        <v>23.19</v>
      </c>
      <c r="EC7" s="25">
        <v>25.37</v>
      </c>
      <c r="ED7" s="25">
        <v>1.43</v>
      </c>
      <c r="EE7" s="25">
        <v>0.17</v>
      </c>
      <c r="EF7" s="25">
        <v>1.43</v>
      </c>
      <c r="EG7" s="25">
        <v>0.97</v>
      </c>
      <c r="EH7" s="25">
        <v>0.56999999999999995</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2025-01-24T06:48:24Z</dcterms:created>
  <dcterms:modified xsi:type="dcterms:W3CDTF">2025-01-28T01:59:29Z</dcterms:modified>
  <cp:category/>
</cp:coreProperties>
</file>