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10.130.1.103\010_情報系fs\080_上下水道部\020_企業総務課\06 調査関係（財政課等）\○経営比較分析表○\R05経営比較分析表\"/>
    </mc:Choice>
  </mc:AlternateContent>
  <xr:revisionPtr revIDLastSave="0" documentId="13_ncr:1_{5B4D560C-9D69-48B7-8C4F-98434F57B02E}" xr6:coauthVersionLast="36" xr6:coauthVersionMax="36" xr10:uidLastSave="{00000000-0000-0000-0000-000000000000}"/>
  <workbookProtection workbookAlgorithmName="SHA-512" workbookHashValue="dOc4dWW9O74X514Oxa9hYw6Fib9f3Dz3bwl8gUNELQN0C66/2Rjp48NgEm7kArzEdL6BlCa5D0hZVprol5DvMw==" workbookSaltValue="P1GD1YyFkdiv18lLi1hch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AT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<sst xmlns="http://schemas.openxmlformats.org/spreadsheetml/2006/main" count="231" uniqueCount="115">
  <si>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</si>
  <si>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</si>
  <si>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</si>
  <si>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</si>
  <si>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</si>
  <si>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</si>
  <si>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</si>
  <si>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</si>
  <si>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</si>
  <si>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</si>
  <si>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</si>
  <si>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</si>
  <si>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</si>
  <si>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</si>
  <si>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</si>
  <si>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</si>
  <si>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</si>
  <si>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</si>
  <si>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</si>
  <si>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</si>
  <si>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</si>
  <si>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</si>
  <si>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</si>
  <si>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</si>
  <si>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</si>
  <si>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</si>
  <si>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</si>
  <si>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</si>
  <si>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</si>
  <si>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</si>
  <si>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</si>
  <si>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</si>
  <si>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</si>
  <si>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</si>
  <si>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</si>
  <si>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</si>
  <si>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</si>
  <si>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</si>
  <si>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</si>
  <si>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</si>
  <si>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</si>
  <si>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</si>
  <si>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</si>
  <si>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</si>
  <si>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</si>
  <si>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</si>
  <si>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</si>
  <si>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</si>
  <si>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</si>
  <si>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</si>
  <si>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</si>
  <si>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</si>
  <si>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</si>
  <si>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</si>
  <si>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</si>
  <si>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</si>
  <si>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</si>
  <si>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</si>
  <si>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</si>
  <si>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</si>
  <si>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</si>
  <si>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</si>
  <si>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</si>
  <si>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</si>
  <si>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</si>
  <si>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</si>
  <si>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</si>
  <si>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</si>
  <si>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</si>
  <si>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</si>
  <si>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</si>
  <si>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</si>
  <si>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</si>
  <si>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</si>
  <si>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</si>
  <si>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</si>
  <si>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</si>
  <si>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</si>
  <si>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</si>
  <si>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</si>
  <si>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</si>
  <si>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</si>
  <si>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</si>
  <si>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</si>
  <si>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</si>
  <si>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</si>
  <si>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</si>
  <si>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</si>
  <si>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</si>
  <si>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</si>
  <si>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</si>
  <si>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</si>
  <si>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</si>
  <si>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</si>
  <si>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</si>
  <si>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</si>
  <si>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</si>
  <si>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</si>
  <si>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</si>
  <si>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</si>
  <si>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</si>
  <si>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</si>
  <si>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</si>
  <si>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</si>
  <si>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</si>
  <si>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</si>
  <si>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</si>
  <si>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</si>
  <si>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</si>
  <si>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</si>
  <si>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</si>
  <si>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</si>
  <si>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減価償却率は徐々に増加しており、管渠は比較的新しい状態ではあるが、ストックマネジメント計画に基づき、後年度における管渠更新投資の平準化に努める必要がある。 </t>
    <rPh sb="7" eb="9">
      <t>ジョジョ</t>
    </rPh>
    <rPh sb="10" eb="12">
      <t>ゾウカ</t>
    </rPh>
    <phoneticPr fontId="4"/>
  </si>
  <si>
    <t>　経常収支比率が令和2年度までは100%を超えていたが、減価償却費の増加によりR3年度以降100%以下となり、類似団体平均値をも下回っている。また、汚水処理原価については低い水準で推移しており、経費回収率については100％以下となっている。企業債残高対事業規模比率についてはR4は479.65（訂正）であり増加している。
　この傾向は今後も続くことが懸念されるため、経営の健全性が保つ努力が必要であり、人口減少により経営を取り巻く環境は年々厳しくなっていることから、、使用料金の見直しも含め、早期に効率的な事業運営を行っていく必要がある。</t>
    <rPh sb="8" eb="10">
      <t>レイワ</t>
    </rPh>
    <rPh sb="11" eb="13">
      <t>ネンド</t>
    </rPh>
    <rPh sb="41" eb="43">
      <t>ネンド</t>
    </rPh>
    <rPh sb="43" eb="45">
      <t>イコウ</t>
    </rPh>
    <rPh sb="120" eb="122">
      <t>キギョウ</t>
    </rPh>
    <rPh sb="122" eb="123">
      <t>サイ</t>
    </rPh>
    <rPh sb="123" eb="125">
      <t>ザンダカ</t>
    </rPh>
    <rPh sb="125" eb="126">
      <t>タイ</t>
    </rPh>
    <rPh sb="126" eb="128">
      <t>ジギョウ</t>
    </rPh>
    <rPh sb="128" eb="130">
      <t>キボ</t>
    </rPh>
    <rPh sb="130" eb="132">
      <t>ヒリツ</t>
    </rPh>
    <rPh sb="147" eb="149">
      <t>テイセイ</t>
    </rPh>
    <rPh sb="153" eb="155">
      <t>ゾウカ</t>
    </rPh>
    <phoneticPr fontId="4"/>
  </si>
  <si>
    <t>　施設の老朽化が深刻化しており、経費の節減と使用料金の見直しを早期に行っていく必要がある。利益の確保、累積欠損金の解消に取り組むため、計画的に安定した経営状態となることが重要である。そのためには、将来の管渠更新や企業債の償還に備え、経営戦略の見直しを定期的にする必要がある。
　なお本市においては、事業の効率化のため処理施設の統廃合を順次進めているところであり、更新費用の縮減により更なる経営の健全化を図っていくこととしている。</t>
    <rPh sb="1" eb="3">
      <t>シセツ</t>
    </rPh>
    <rPh sb="8" eb="11">
      <t>シンコクカ</t>
    </rPh>
    <rPh sb="31" eb="33">
      <t>ソウキ</t>
    </rPh>
    <rPh sb="34" eb="35">
      <t>オコナ</t>
    </rPh>
    <rPh sb="39" eb="41">
      <t>ヒツヨウ</t>
    </rPh>
    <rPh sb="67" eb="70">
      <t>ケイカクテキ</t>
    </rPh>
    <rPh sb="71" eb="73">
      <t>アンテイ</t>
    </rPh>
    <rPh sb="116" eb="118">
      <t>ケイエイ</t>
    </rPh>
    <rPh sb="118" eb="120">
      <t>センリャク</t>
    </rPh>
    <rPh sb="121" eb="123">
      <t>ミナオ</t>
    </rPh>
    <rPh sb="125" eb="128">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</si>
</sst>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C9-4404-85DF-7D156B0742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C1C9-4404-85DF-7D156B0742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42.41</c:v>
                </c:pt>
                <c:pt idx="1">
                  <c:v>33.11</c:v>
                </c:pt>
                <c:pt idx="2">
                  <c:v>18.34</c:v>
                </c:pt>
                <c:pt idx="3">
                  <c:v>18.34</c:v>
                </c:pt>
                <c:pt idx="4">
                  <c:v>16.73</c:v>
                </c:pt>
              </c:numCache>
            </c:numRef>
          </c:val>
          <c:extLst>
            <c:ext xmlns:c16="http://schemas.microsoft.com/office/drawing/2014/chart" uri="{C3380CC4-5D6E-409C-BE32-E72D297353CC}">
              <c16:uniqueId val="{00000000-4B4C-46D2-8691-0D5834CCED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4B4C-46D2-8691-0D5834CCED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c:v>
                </c:pt>
                <c:pt idx="1">
                  <c:v>99.4</c:v>
                </c:pt>
                <c:pt idx="2">
                  <c:v>99.48</c:v>
                </c:pt>
                <c:pt idx="3">
                  <c:v>99.55</c:v>
                </c:pt>
                <c:pt idx="4">
                  <c:v>99.39</c:v>
                </c:pt>
              </c:numCache>
            </c:numRef>
          </c:val>
          <c:extLst>
            <c:ext xmlns:c16="http://schemas.microsoft.com/office/drawing/2014/chart" uri="{C3380CC4-5D6E-409C-BE32-E72D297353CC}">
              <c16:uniqueId val="{00000000-3A4A-4674-A6B4-73BE428058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A4A-4674-A6B4-73BE428058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103.74</c:v>
                </c:pt>
                <c:pt idx="1">
                  <c:v>105.64</c:v>
                </c:pt>
                <c:pt idx="2">
                  <c:v>99.67</c:v>
                </c:pt>
                <c:pt idx="3">
                  <c:v>96.17</c:v>
                </c:pt>
                <c:pt idx="4">
                  <c:v>97.64</c:v>
                </c:pt>
              </c:numCache>
            </c:numRef>
          </c:val>
          <c:extLst>
            <c:ext xmlns:c16="http://schemas.microsoft.com/office/drawing/2014/chart" uri="{C3380CC4-5D6E-409C-BE32-E72D297353CC}">
              <c16:uniqueId val="{00000000-F3F1-4910-8576-CF7A2200A9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F3F1-4910-8576-CF7A2200A9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32.97</c:v>
                </c:pt>
                <c:pt idx="1">
                  <c:v>35.35</c:v>
                </c:pt>
                <c:pt idx="2">
                  <c:v>37.840000000000003</c:v>
                </c:pt>
                <c:pt idx="3">
                  <c:v>40.25</c:v>
                </c:pt>
                <c:pt idx="4">
                  <c:v>41.93</c:v>
                </c:pt>
              </c:numCache>
            </c:numRef>
          </c:val>
          <c:extLst>
            <c:ext xmlns:c16="http://schemas.microsoft.com/office/drawing/2014/chart" uri="{C3380CC4-5D6E-409C-BE32-E72D297353CC}">
              <c16:uniqueId val="{00000000-75BC-47CF-B4B9-CC4ED8F26C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75BC-47CF-B4B9-CC4ED8F26C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FC-41C3-87AB-8321CA4686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FC-41C3-87AB-8321CA4686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50.66</c:v>
                </c:pt>
                <c:pt idx="1">
                  <c:v>34.869999999999997</c:v>
                </c:pt>
                <c:pt idx="2">
                  <c:v>36.11</c:v>
                </c:pt>
                <c:pt idx="3">
                  <c:v>48.41</c:v>
                </c:pt>
                <c:pt idx="4">
                  <c:v>54.49</c:v>
                </c:pt>
              </c:numCache>
            </c:numRef>
          </c:val>
          <c:extLst>
            <c:ext xmlns:c16="http://schemas.microsoft.com/office/drawing/2014/chart" uri="{C3380CC4-5D6E-409C-BE32-E72D297353CC}">
              <c16:uniqueId val="{00000000-2720-4773-810D-242C358867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2720-4773-810D-242C358867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63.5</c:v>
                </c:pt>
                <c:pt idx="1">
                  <c:v>65.16</c:v>
                </c:pt>
                <c:pt idx="2">
                  <c:v>67.680000000000007</c:v>
                </c:pt>
                <c:pt idx="3">
                  <c:v>64.709999999999994</c:v>
                </c:pt>
                <c:pt idx="4">
                  <c:v>65.72</c:v>
                </c:pt>
              </c:numCache>
            </c:numRef>
          </c:val>
          <c:extLst>
            <c:ext xmlns:c16="http://schemas.microsoft.com/office/drawing/2014/chart" uri="{C3380CC4-5D6E-409C-BE32-E72D297353CC}">
              <c16:uniqueId val="{00000000-BE90-445F-9482-525C4B4891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BE90-445F-9482-525C4B4891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288.77</c:v>
                </c:pt>
                <c:pt idx="1">
                  <c:v>314.72000000000003</c:v>
                </c:pt>
                <c:pt idx="2">
                  <c:v>202.34</c:v>
                </c:pt>
                <c:pt idx="3" formatCode="#,##0.00;&quot;△&quot;#,##0.00">
                  <c:v>0</c:v>
                </c:pt>
                <c:pt idx="4">
                  <c:v>428.83</c:v>
                </c:pt>
              </c:numCache>
            </c:numRef>
          </c:val>
          <c:extLst>
            <c:ext xmlns:c16="http://schemas.microsoft.com/office/drawing/2014/chart" uri="{C3380CC4-5D6E-409C-BE32-E72D297353CC}">
              <c16:uniqueId val="{00000000-8DC3-498C-9047-C095F5D249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8DC3-498C-9047-C095F5D249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84.64</c:v>
                </c:pt>
                <c:pt idx="3">
                  <c:v>91.63</c:v>
                </c:pt>
                <c:pt idx="4">
                  <c:v>95.6</c:v>
                </c:pt>
              </c:numCache>
            </c:numRef>
          </c:val>
          <c:extLst>
            <c:ext xmlns:c16="http://schemas.microsoft.com/office/drawing/2014/chart" uri="{C3380CC4-5D6E-409C-BE32-E72D297353CC}">
              <c16:uniqueId val="{00000000-B795-488E-9D5A-D32867B3BB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B795-488E-9D5A-D32867B3BB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132.82</c:v>
                </c:pt>
                <c:pt idx="1">
                  <c:v>132.34</c:v>
                </c:pt>
                <c:pt idx="2">
                  <c:v>156.81</c:v>
                </c:pt>
                <c:pt idx="3">
                  <c:v>144.35</c:v>
                </c:pt>
                <c:pt idx="4">
                  <c:v>139.91999999999999</c:v>
                </c:pt>
              </c:numCache>
            </c:numRef>
          </c:val>
          <c:extLst>
            <c:ext xmlns:c16="http://schemas.microsoft.com/office/drawing/2014/chart" uri="{C3380CC4-5D6E-409C-BE32-E72D297353CC}">
              <c16:uniqueId val="{00000000-56B6-4056-946C-59B7C01A4FC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56B6-4056-946C-59B7C01A4FC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70" zoomScaleNormal="70" workbookViewId="0">
      <selection activeCell="AX89" sqref="AX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白山市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112652</v>
      </c>
      <c r="AM8" s="54"/>
      <c r="AN8" s="54"/>
      <c r="AO8" s="54"/>
      <c r="AP8" s="54"/>
      <c r="AQ8" s="54"/>
      <c r="AR8" s="54"/>
      <c r="AS8" s="54"/>
      <c r="AT8" s="53">
        <f>データ!T6</f>
        <v>754.92</v>
      </c>
      <c r="AU8" s="53"/>
      <c r="AV8" s="53"/>
      <c r="AW8" s="53"/>
      <c r="AX8" s="53"/>
      <c r="AY8" s="53"/>
      <c r="AZ8" s="53"/>
      <c r="BA8" s="53"/>
      <c r="BB8" s="53">
        <f>データ!U6</f>
        <v>149.22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65.38</v>
      </c>
      <c r="J10" s="53"/>
      <c r="K10" s="53"/>
      <c r="L10" s="53"/>
      <c r="M10" s="53"/>
      <c r="N10" s="53"/>
      <c r="O10" s="53"/>
      <c r="P10" s="53">
        <f>データ!P6</f>
        <v>5.82</v>
      </c>
      <c r="Q10" s="53"/>
      <c r="R10" s="53"/>
      <c r="S10" s="53"/>
      <c r="T10" s="53"/>
      <c r="U10" s="53"/>
      <c r="V10" s="53"/>
      <c r="W10" s="53">
        <f>データ!Q6</f>
        <v>98.11</v>
      </c>
      <c r="X10" s="53"/>
      <c r="Y10" s="53"/>
      <c r="Z10" s="53"/>
      <c r="AA10" s="53"/>
      <c r="AB10" s="53"/>
      <c r="AC10" s="53"/>
      <c r="AD10" s="54">
        <f>データ!R6</f>
        <v>2662</v>
      </c>
      <c r="AE10" s="54"/>
      <c r="AF10" s="54"/>
      <c r="AG10" s="54"/>
      <c r="AH10" s="54"/>
      <c r="AI10" s="54"/>
      <c r="AJ10" s="54"/>
      <c r="AK10" s="2"/>
      <c r="AL10" s="54">
        <f>データ!V6</f>
        <v>6545</v>
      </c>
      <c r="AM10" s="54"/>
      <c r="AN10" s="54"/>
      <c r="AO10" s="54"/>
      <c r="AP10" s="54"/>
      <c r="AQ10" s="54"/>
      <c r="AR10" s="54"/>
      <c r="AS10" s="54"/>
      <c r="AT10" s="53">
        <f>データ!W6</f>
        <v>3.02</v>
      </c>
      <c r="AU10" s="53"/>
      <c r="AV10" s="53"/>
      <c r="AW10" s="53"/>
      <c r="AX10" s="53"/>
      <c r="AY10" s="53"/>
      <c r="AZ10" s="53"/>
      <c r="BA10" s="53"/>
      <c r="BB10" s="53">
        <f>データ!X6</f>
        <v>2167.2199999999998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GPS9vtQq97GuSszYB4q2pR9CRj4leWHrCw7TQ6FKoXtJaES+nXh30kd++/cUvBlE5eo26Ck0GM23rSLkrwo2w==" saltValue="DkduBQCY3XcBCb8gQrcH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172103</v>
      </c>
      <c r="D6" s="19">
        <f t="shared" si="3"/>
        <v>46</v>
      </c>
      <c r="E6" s="19">
        <f t="shared" si="3"/>
        <v>17</v>
      </c>
      <c r="F6" s="19">
        <f t="shared" si="3"/>
        <v>5</v>
      </c>
      <c r="G6" s="19">
        <f t="shared" si="3"/>
        <v>0</v>
      </c>
      <c r="H6" s="19" t="str">
        <f t="shared" si="3"/>
        <v>石川県　白山市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65.38</v>
      </c>
      <c r="P6" s="20">
        <f t="shared" si="3"/>
        <v>5.82</v>
      </c>
      <c r="Q6" s="20">
        <f t="shared" si="3"/>
        <v>98.11</v>
      </c>
      <c r="R6" s="20">
        <f t="shared" si="3"/>
        <v>2662</v>
      </c>
      <c r="S6" s="20">
        <f t="shared" si="3"/>
        <v>112652</v>
      </c>
      <c r="T6" s="20">
        <f t="shared" si="3"/>
        <v>754.92</v>
      </c>
      <c r="U6" s="20">
        <f t="shared" si="3"/>
        <v>149.22</v>
      </c>
      <c r="V6" s="20">
        <f t="shared" si="3"/>
        <v>6545</v>
      </c>
      <c r="W6" s="20">
        <f t="shared" si="3"/>
        <v>3.02</v>
      </c>
      <c r="X6" s="20">
        <f t="shared" si="3"/>
        <v>2167.2199999999998</v>
      </c>
      <c r="Y6" s="21">
        <f>IF(Y7="",NA(),Y7)</f>
        <v>103.74</v>
      </c>
      <c r="Z6" s="21">
        <f t="shared" ref="Z6:AH6" si="4">IF(Z7="",NA(),Z7)</f>
        <v>105.64</v>
      </c>
      <c r="AA6" s="21">
        <f t="shared" si="4"/>
        <v>99.67</v>
      </c>
      <c r="AB6" s="21">
        <f t="shared" si="4"/>
        <v>96.17</v>
      </c>
      <c r="AC6" s="21">
        <f t="shared" si="4"/>
        <v>97.64</v>
      </c>
      <c r="AD6" s="21">
        <f t="shared" si="4"/>
        <v>101.91</v>
      </c>
      <c r="AE6" s="21">
        <f t="shared" si="4"/>
        <v>103.09</v>
      </c>
      <c r="AF6" s="21">
        <f t="shared" si="4"/>
        <v>102.11</v>
      </c>
      <c r="AG6" s="21">
        <f t="shared" si="4"/>
        <v>101.91</v>
      </c>
      <c r="AH6" s="21">
        <f t="shared" si="4"/>
        <v>103.07</v>
      </c>
      <c r="AI6" s="20" t="str">
        <f>IF(AI7="","",IF(AI7="-","【-】","【"&amp;SUBSTITUTE(TEXT(AI7,"#,##0.00"),"-","△")&amp;"】"))</f>
        <v>【104.44】</v>
      </c>
      <c r="AJ6" s="21">
        <f>IF(AJ7="",NA(),AJ7)</f>
        <v>50.66</v>
      </c>
      <c r="AK6" s="21">
        <f t="shared" ref="AK6:AS6" si="5">IF(AK7="",NA(),AK7)</f>
        <v>34.869999999999997</v>
      </c>
      <c r="AL6" s="21">
        <f t="shared" si="5"/>
        <v>36.11</v>
      </c>
      <c r="AM6" s="21">
        <f t="shared" si="5"/>
        <v>48.41</v>
      </c>
      <c r="AN6" s="21">
        <f t="shared" si="5"/>
        <v>54.49</v>
      </c>
      <c r="AO6" s="21">
        <f t="shared" si="5"/>
        <v>127.98</v>
      </c>
      <c r="AP6" s="21">
        <f t="shared" si="5"/>
        <v>101.24</v>
      </c>
      <c r="AQ6" s="21">
        <f t="shared" si="5"/>
        <v>124.9</v>
      </c>
      <c r="AR6" s="21">
        <f t="shared" si="5"/>
        <v>124.8</v>
      </c>
      <c r="AS6" s="21">
        <f t="shared" si="5"/>
        <v>120.64</v>
      </c>
      <c r="AT6" s="20" t="str">
        <f>IF(AT7="","",IF(AT7="-","【-】","【"&amp;SUBSTITUTE(TEXT(AT7,"#,##0.00"),"-","△")&amp;"】"))</f>
        <v>【124.06】</v>
      </c>
      <c r="AU6" s="21">
        <f>IF(AU7="",NA(),AU7)</f>
        <v>63.5</v>
      </c>
      <c r="AV6" s="21">
        <f t="shared" ref="AV6:BD6" si="6">IF(AV7="",NA(),AV7)</f>
        <v>65.16</v>
      </c>
      <c r="AW6" s="21">
        <f t="shared" si="6"/>
        <v>67.680000000000007</v>
      </c>
      <c r="AX6" s="21">
        <f t="shared" si="6"/>
        <v>64.709999999999994</v>
      </c>
      <c r="AY6" s="21">
        <f t="shared" si="6"/>
        <v>65.72</v>
      </c>
      <c r="AZ6" s="21">
        <f t="shared" si="6"/>
        <v>44.14</v>
      </c>
      <c r="BA6" s="21">
        <f t="shared" si="6"/>
        <v>37.24</v>
      </c>
      <c r="BB6" s="21">
        <f t="shared" si="6"/>
        <v>33.58</v>
      </c>
      <c r="BC6" s="21">
        <f t="shared" si="6"/>
        <v>35.42</v>
      </c>
      <c r="BD6" s="21">
        <f t="shared" si="6"/>
        <v>39.82</v>
      </c>
      <c r="BE6" s="20" t="str">
        <f>IF(BE7="","",IF(BE7="-","【-】","【"&amp;SUBSTITUTE(TEXT(BE7,"#,##0.00"),"-","△")&amp;"】"))</f>
        <v>【42.02】</v>
      </c>
      <c r="BF6" s="21">
        <f>IF(BF7="",NA(),BF7)</f>
        <v>288.77</v>
      </c>
      <c r="BG6" s="21">
        <f t="shared" ref="BG6:BO6" si="7">IF(BG7="",NA(),BG7)</f>
        <v>314.72000000000003</v>
      </c>
      <c r="BH6" s="21">
        <f t="shared" si="7"/>
        <v>202.34</v>
      </c>
      <c r="BI6" s="20">
        <f t="shared" si="7"/>
        <v>0</v>
      </c>
      <c r="BJ6" s="21">
        <f t="shared" si="7"/>
        <v>428.83</v>
      </c>
      <c r="BK6" s="21">
        <f t="shared" si="7"/>
        <v>654.71</v>
      </c>
      <c r="BL6" s="21">
        <f t="shared" si="7"/>
        <v>783.8</v>
      </c>
      <c r="BM6" s="21">
        <f t="shared" si="7"/>
        <v>778.81</v>
      </c>
      <c r="BN6" s="21">
        <f t="shared" si="7"/>
        <v>718.49</v>
      </c>
      <c r="BO6" s="21">
        <f t="shared" si="7"/>
        <v>743.31</v>
      </c>
      <c r="BP6" s="20" t="str">
        <f>IF(BP7="","",IF(BP7="-","【-】","【"&amp;SUBSTITUTE(TEXT(BP7,"#,##0.00"),"-","△")&amp;"】"))</f>
        <v>【785.10】</v>
      </c>
      <c r="BQ6" s="21">
        <f>IF(BQ7="",NA(),BQ7)</f>
        <v>100</v>
      </c>
      <c r="BR6" s="21">
        <f t="shared" ref="BR6:BZ6" si="8">IF(BR7="",NA(),BR7)</f>
        <v>100</v>
      </c>
      <c r="BS6" s="21">
        <f t="shared" si="8"/>
        <v>84.64</v>
      </c>
      <c r="BT6" s="21">
        <f t="shared" si="8"/>
        <v>91.63</v>
      </c>
      <c r="BU6" s="21">
        <f t="shared" si="8"/>
        <v>95.6</v>
      </c>
      <c r="BV6" s="21">
        <f t="shared" si="8"/>
        <v>65.37</v>
      </c>
      <c r="BW6" s="21">
        <f t="shared" si="8"/>
        <v>68.11</v>
      </c>
      <c r="BX6" s="21">
        <f t="shared" si="8"/>
        <v>67.23</v>
      </c>
      <c r="BY6" s="21">
        <f t="shared" si="8"/>
        <v>61.82</v>
      </c>
      <c r="BZ6" s="21">
        <f t="shared" si="8"/>
        <v>61.15</v>
      </c>
      <c r="CA6" s="20" t="str">
        <f>IF(CA7="","",IF(CA7="-","【-】","【"&amp;SUBSTITUTE(TEXT(CA7,"#,##0.00"),"-","△")&amp;"】"))</f>
        <v>【56.93】</v>
      </c>
      <c r="CB6" s="21">
        <f>IF(CB7="",NA(),CB7)</f>
        <v>132.82</v>
      </c>
      <c r="CC6" s="21">
        <f t="shared" ref="CC6:CK6" si="9">IF(CC7="",NA(),CC7)</f>
        <v>132.34</v>
      </c>
      <c r="CD6" s="21">
        <f t="shared" si="9"/>
        <v>156.81</v>
      </c>
      <c r="CE6" s="21">
        <f t="shared" si="9"/>
        <v>144.35</v>
      </c>
      <c r="CF6" s="21">
        <f t="shared" si="9"/>
        <v>139.91999999999999</v>
      </c>
      <c r="CG6" s="21">
        <f t="shared" si="9"/>
        <v>228.99</v>
      </c>
      <c r="CH6" s="21">
        <f t="shared" si="9"/>
        <v>222.41</v>
      </c>
      <c r="CI6" s="21">
        <f t="shared" si="9"/>
        <v>228.21</v>
      </c>
      <c r="CJ6" s="21">
        <f t="shared" si="9"/>
        <v>246.9</v>
      </c>
      <c r="CK6" s="21">
        <f t="shared" si="9"/>
        <v>250.43</v>
      </c>
      <c r="CL6" s="20" t="str">
        <f>IF(CL7="","",IF(CL7="-","【-】","【"&amp;SUBSTITUTE(TEXT(CL7,"#,##0.00"),"-","△")&amp;"】"))</f>
        <v>【271.15】</v>
      </c>
      <c r="CM6" s="21">
        <f>IF(CM7="",NA(),CM7)</f>
        <v>42.41</v>
      </c>
      <c r="CN6" s="21">
        <f t="shared" ref="CN6:CV6" si="10">IF(CN7="",NA(),CN7)</f>
        <v>33.11</v>
      </c>
      <c r="CO6" s="21">
        <f t="shared" si="10"/>
        <v>18.34</v>
      </c>
      <c r="CP6" s="21">
        <f t="shared" si="10"/>
        <v>18.34</v>
      </c>
      <c r="CQ6" s="21">
        <f t="shared" si="10"/>
        <v>16.73</v>
      </c>
      <c r="CR6" s="21">
        <f t="shared" si="10"/>
        <v>54.06</v>
      </c>
      <c r="CS6" s="21">
        <f t="shared" si="10"/>
        <v>55.26</v>
      </c>
      <c r="CT6" s="21">
        <f t="shared" si="10"/>
        <v>54.54</v>
      </c>
      <c r="CU6" s="21">
        <f t="shared" si="10"/>
        <v>52.9</v>
      </c>
      <c r="CV6" s="21">
        <f t="shared" si="10"/>
        <v>52.63</v>
      </c>
      <c r="CW6" s="20" t="str">
        <f>IF(CW7="","",IF(CW7="-","【-】","【"&amp;SUBSTITUTE(TEXT(CW7,"#,##0.00"),"-","△")&amp;"】"))</f>
        <v>【49.87】</v>
      </c>
      <c r="CX6" s="21">
        <f>IF(CX7="",NA(),CX7)</f>
        <v>99.5</v>
      </c>
      <c r="CY6" s="21">
        <f t="shared" ref="CY6:DG6" si="11">IF(CY7="",NA(),CY7)</f>
        <v>99.4</v>
      </c>
      <c r="CZ6" s="21">
        <f t="shared" si="11"/>
        <v>99.48</v>
      </c>
      <c r="DA6" s="21">
        <f t="shared" si="11"/>
        <v>99.55</v>
      </c>
      <c r="DB6" s="21">
        <f t="shared" si="11"/>
        <v>99.39</v>
      </c>
      <c r="DC6" s="21">
        <f t="shared" si="11"/>
        <v>90.11</v>
      </c>
      <c r="DD6" s="21">
        <f t="shared" si="11"/>
        <v>90.52</v>
      </c>
      <c r="DE6" s="21">
        <f t="shared" si="11"/>
        <v>90.3</v>
      </c>
      <c r="DF6" s="21">
        <f t="shared" si="11"/>
        <v>90.3</v>
      </c>
      <c r="DG6" s="21">
        <f t="shared" si="11"/>
        <v>90.32</v>
      </c>
      <c r="DH6" s="20" t="str">
        <f>IF(DH7="","",IF(DH7="-","【-】","【"&amp;SUBSTITUTE(TEXT(DH7,"#,##0.00"),"-","△")&amp;"】"))</f>
        <v>【87.54】</v>
      </c>
      <c r="DI6" s="21">
        <f>IF(DI7="",NA(),DI7)</f>
        <v>32.97</v>
      </c>
      <c r="DJ6" s="21">
        <f t="shared" ref="DJ6:DR6" si="12">IF(DJ7="",NA(),DJ7)</f>
        <v>35.35</v>
      </c>
      <c r="DK6" s="21">
        <f t="shared" si="12"/>
        <v>37.840000000000003</v>
      </c>
      <c r="DL6" s="21">
        <f t="shared" si="12"/>
        <v>40.25</v>
      </c>
      <c r="DM6" s="21">
        <f t="shared" si="12"/>
        <v>41.93</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172103</v>
      </c>
      <c r="D7" s="23">
        <v>46</v>
      </c>
      <c r="E7" s="23">
        <v>17</v>
      </c>
      <c r="F7" s="23">
        <v>5</v>
      </c>
      <c r="G7" s="23">
        <v>0</v>
      </c>
      <c r="H7" s="23" t="s">
        <v>95</v>
      </c>
      <c r="I7" s="23" t="s">
        <v>96</v>
      </c>
      <c r="J7" s="23" t="s">
        <v>97</v>
      </c>
      <c r="K7" s="23" t="s">
        <v>98</v>
      </c>
      <c r="L7" s="23" t="s">
        <v>99</v>
      </c>
      <c r="M7" s="23" t="s">
        <v>100</v>
      </c>
      <c r="N7" s="24" t="s">
        <v>101</v>
      </c>
      <c r="O7" s="24">
        <v>65.38</v>
      </c>
      <c r="P7" s="24">
        <v>5.82</v>
      </c>
      <c r="Q7" s="24">
        <v>98.11</v>
      </c>
      <c r="R7" s="24">
        <v>2662</v>
      </c>
      <c r="S7" s="24">
        <v>112652</v>
      </c>
      <c r="T7" s="24">
        <v>754.92</v>
      </c>
      <c r="U7" s="24">
        <v>149.22</v>
      </c>
      <c r="V7" s="24">
        <v>6545</v>
      </c>
      <c r="W7" s="24">
        <v>3.02</v>
      </c>
      <c r="X7" s="24">
        <v>2167.2199999999998</v>
      </c>
      <c r="Y7" s="24">
        <v>103.74</v>
      </c>
      <c r="Z7" s="24">
        <v>105.64</v>
      </c>
      <c r="AA7" s="24">
        <v>99.67</v>
      </c>
      <c r="AB7" s="24">
        <v>96.17</v>
      </c>
      <c r="AC7" s="24">
        <v>97.64</v>
      </c>
      <c r="AD7" s="24">
        <v>101.91</v>
      </c>
      <c r="AE7" s="24">
        <v>103.09</v>
      </c>
      <c r="AF7" s="24">
        <v>102.11</v>
      </c>
      <c r="AG7" s="24">
        <v>101.91</v>
      </c>
      <c r="AH7" s="24">
        <v>103.07</v>
      </c>
      <c r="AI7" s="24">
        <v>104.44</v>
      </c>
      <c r="AJ7" s="24">
        <v>50.66</v>
      </c>
      <c r="AK7" s="24">
        <v>34.869999999999997</v>
      </c>
      <c r="AL7" s="24">
        <v>36.11</v>
      </c>
      <c r="AM7" s="24">
        <v>48.41</v>
      </c>
      <c r="AN7" s="24">
        <v>54.49</v>
      </c>
      <c r="AO7" s="24">
        <v>127.98</v>
      </c>
      <c r="AP7" s="24">
        <v>101.24</v>
      </c>
      <c r="AQ7" s="24">
        <v>124.9</v>
      </c>
      <c r="AR7" s="24">
        <v>124.8</v>
      </c>
      <c r="AS7" s="24">
        <v>120.64</v>
      </c>
      <c r="AT7" s="24">
        <v>124.06</v>
      </c>
      <c r="AU7" s="24">
        <v>63.5</v>
      </c>
      <c r="AV7" s="24">
        <v>65.16</v>
      </c>
      <c r="AW7" s="24">
        <v>67.680000000000007</v>
      </c>
      <c r="AX7" s="24">
        <v>64.709999999999994</v>
      </c>
      <c r="AY7" s="24">
        <v>65.72</v>
      </c>
      <c r="AZ7" s="24">
        <v>44.14</v>
      </c>
      <c r="BA7" s="24">
        <v>37.24</v>
      </c>
      <c r="BB7" s="24">
        <v>33.58</v>
      </c>
      <c r="BC7" s="24">
        <v>35.42</v>
      </c>
      <c r="BD7" s="24">
        <v>39.82</v>
      </c>
      <c r="BE7" s="24">
        <v>42.02</v>
      </c>
      <c r="BF7" s="24">
        <v>288.77</v>
      </c>
      <c r="BG7" s="24">
        <v>314.72000000000003</v>
      </c>
      <c r="BH7" s="24">
        <v>202.34</v>
      </c>
      <c r="BI7" s="24">
        <v>0</v>
      </c>
      <c r="BJ7" s="24">
        <v>428.83</v>
      </c>
      <c r="BK7" s="24">
        <v>654.71</v>
      </c>
      <c r="BL7" s="24">
        <v>783.8</v>
      </c>
      <c r="BM7" s="24">
        <v>778.81</v>
      </c>
      <c r="BN7" s="24">
        <v>718.49</v>
      </c>
      <c r="BO7" s="24">
        <v>743.31</v>
      </c>
      <c r="BP7" s="24">
        <v>785.1</v>
      </c>
      <c r="BQ7" s="24">
        <v>100</v>
      </c>
      <c r="BR7" s="24">
        <v>100</v>
      </c>
      <c r="BS7" s="24">
        <v>84.64</v>
      </c>
      <c r="BT7" s="24">
        <v>91.63</v>
      </c>
      <c r="BU7" s="24">
        <v>95.6</v>
      </c>
      <c r="BV7" s="24">
        <v>65.37</v>
      </c>
      <c r="BW7" s="24">
        <v>68.11</v>
      </c>
      <c r="BX7" s="24">
        <v>67.23</v>
      </c>
      <c r="BY7" s="24">
        <v>61.82</v>
      </c>
      <c r="BZ7" s="24">
        <v>61.15</v>
      </c>
      <c r="CA7" s="24">
        <v>56.93</v>
      </c>
      <c r="CB7" s="24">
        <v>132.82</v>
      </c>
      <c r="CC7" s="24">
        <v>132.34</v>
      </c>
      <c r="CD7" s="24">
        <v>156.81</v>
      </c>
      <c r="CE7" s="24">
        <v>144.35</v>
      </c>
      <c r="CF7" s="24">
        <v>139.91999999999999</v>
      </c>
      <c r="CG7" s="24">
        <v>228.99</v>
      </c>
      <c r="CH7" s="24">
        <v>222.41</v>
      </c>
      <c r="CI7" s="24">
        <v>228.21</v>
      </c>
      <c r="CJ7" s="24">
        <v>246.9</v>
      </c>
      <c r="CK7" s="24">
        <v>250.43</v>
      </c>
      <c r="CL7" s="24">
        <v>271.14999999999998</v>
      </c>
      <c r="CM7" s="24">
        <v>42.41</v>
      </c>
      <c r="CN7" s="24">
        <v>33.11</v>
      </c>
      <c r="CO7" s="24">
        <v>18.34</v>
      </c>
      <c r="CP7" s="24">
        <v>18.34</v>
      </c>
      <c r="CQ7" s="24">
        <v>16.73</v>
      </c>
      <c r="CR7" s="24">
        <v>54.06</v>
      </c>
      <c r="CS7" s="24">
        <v>55.26</v>
      </c>
      <c r="CT7" s="24">
        <v>54.54</v>
      </c>
      <c r="CU7" s="24">
        <v>52.9</v>
      </c>
      <c r="CV7" s="24">
        <v>52.63</v>
      </c>
      <c r="CW7" s="24">
        <v>49.87</v>
      </c>
      <c r="CX7" s="24">
        <v>99.5</v>
      </c>
      <c r="CY7" s="24">
        <v>99.4</v>
      </c>
      <c r="CZ7" s="24">
        <v>99.48</v>
      </c>
      <c r="DA7" s="24">
        <v>99.55</v>
      </c>
      <c r="DB7" s="24">
        <v>99.39</v>
      </c>
      <c r="DC7" s="24">
        <v>90.11</v>
      </c>
      <c r="DD7" s="24">
        <v>90.52</v>
      </c>
      <c r="DE7" s="24">
        <v>90.3</v>
      </c>
      <c r="DF7" s="24">
        <v>90.3</v>
      </c>
      <c r="DG7" s="24">
        <v>90.32</v>
      </c>
      <c r="DH7" s="24">
        <v>87.54</v>
      </c>
      <c r="DI7" s="24">
        <v>32.97</v>
      </c>
      <c r="DJ7" s="24">
        <v>35.35</v>
      </c>
      <c r="DK7" s="24">
        <v>37.840000000000003</v>
      </c>
      <c r="DL7" s="24">
        <v>40.25</v>
      </c>
      <c r="DM7" s="24">
        <v>41.93</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2025-01-24T07:17:28Z</dcterms:created>
  <dcterms:modified xsi:type="dcterms:W3CDTF">2025-02-19T00:45:46Z</dcterms:modified>
  <cp:category/>
</cp:coreProperties>
</file>