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6\★経営比較分析表\【経営比較分析表】2023_172090_46_1718\"/>
    </mc:Choice>
  </mc:AlternateContent>
  <workbookProtection workbookAlgorithmName="SHA-512" workbookHashValue="+oRqc/1/L75XV9wcMZl8twH9GeMgJ+W4T1ig5rFAi/UnTX1oYLSrdLv3ZYlrKZPHhPbc7kapJ02EJ+SZWSOcQA==" workbookSaltValue="i2sRf6gYZ1W4Z1aFdpsp3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<sst xmlns="http://schemas.openxmlformats.org/spreadsheetml/2006/main" count="231" uniqueCount="116">
  <si>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</si>
  <si>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</si>
  <si>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</si>
  <si>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</si>
  <si>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</si>
  <si>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</si>
  <si>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</si>
  <si>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</si>
  <si>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</si>
  <si>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</si>
  <si>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</si>
  <si>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</si>
  <si>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</si>
  <si>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</si>
  <si>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</si>
  <si>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</si>
  <si>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</si>
  <si>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</si>
  <si>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</si>
  <si>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</si>
  <si>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</si>
  <si>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</si>
  <si>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</si>
  <si>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</si>
  <si>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</si>
  <si>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</si>
  <si>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</si>
  <si>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</si>
  <si>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</si>
  <si>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</si>
  <si>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</si>
  <si>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</si>
  <si>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</si>
  <si>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</si>
  <si>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</si>
  <si>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</si>
  <si>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</si>
  <si>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</si>
  <si>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</si>
  <si>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</si>
  <si>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</si>
  <si>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</si>
  <si>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</si>
  <si>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</si>
  <si>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</si>
  <si>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</si>
  <si>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</si>
  <si>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</si>
  <si>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</si>
  <si>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</si>
  <si>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</si>
  <si>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</si>
  <si>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</si>
  <si>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</si>
  <si>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</si>
  <si>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</si>
  <si>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</si>
  <si>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</si>
  <si>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</si>
  <si>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</si>
  <si>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</si>
  <si>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</si>
  <si>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</si>
  <si>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</si>
  <si>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</si>
  <si>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</si>
  <si>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</si>
  <si>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</si>
  <si>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</si>
  <si>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</si>
  <si>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</si>
  <si>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</si>
  <si>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</si>
  <si>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</si>
  <si>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</si>
  <si>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</si>
  <si>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</si>
  <si>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</si>
  <si>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</si>
  <si>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</si>
  <si>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</si>
  <si>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</si>
  <si>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</si>
  <si>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</si>
  <si>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</si>
  <si>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</si>
  <si>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</si>
  <si>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</si>
  <si>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</si>
  <si>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</si>
  <si>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</si>
  <si>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</si>
  <si>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</si>
  <si>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</si>
  <si>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</si>
  <si>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</si>
  <si>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</si>
  <si>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</si>
  <si>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</si>
  <si>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</si>
  <si>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</si>
  <si>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</si>
  <si>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</si>
  <si>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</si>
  <si>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</si>
  <si>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</si>
  <si>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</si>
  <si>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</si>
  <si>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</si>
  <si>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</si>
  <si>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</si>
  <si>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</si>
  <si>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</si>
  <si>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92.93％であり、黒字を示す100％を下回った。収入については一般会計からの繰入金が前年度に比べ減額となっている。理由は公共下水道区域における令和6年能登半島地震の被害が大きく、公共応急工事費の資金として繰入するため、農業集落排水事業分を減額したためである。
　経費回収率は57.28％で前年度に比べ減少しており、災害に伴う使用料減免により使用料単価が下がったことが原因である。
　企業債残高対事業規模比率が類似団体平均値に比べて高い状況であり、設備投資に対し需要家数が少なく、大幅な使用料収入も見込めないため、経営状況は極めて厳しい。事業実施の際は、補助金等の財源確保に努めているが、不足分については一般会計からの繰入により事業運営を行っている状況である。</t>
    <rPh sb="28" eb="30">
      <t>シタマワ</t>
    </rPh>
    <rPh sb="33" eb="35">
      <t>シュウニュウ</t>
    </rPh>
    <rPh sb="40" eb="42">
      <t>イッパン</t>
    </rPh>
    <rPh sb="42" eb="44">
      <t>カイケイ</t>
    </rPh>
    <rPh sb="47" eb="49">
      <t>クリイレ</t>
    </rPh>
    <rPh sb="51" eb="53">
      <t>ゼンネン</t>
    </rPh>
    <rPh sb="53" eb="54">
      <t>ド</t>
    </rPh>
    <rPh sb="55" eb="56">
      <t>クラ</t>
    </rPh>
    <rPh sb="57" eb="59">
      <t>ゲンガク</t>
    </rPh>
    <rPh sb="66" eb="68">
      <t>リユウ</t>
    </rPh>
    <rPh sb="69" eb="71">
      <t>コウキョウ</t>
    </rPh>
    <rPh sb="71" eb="74">
      <t>ゲスイドウ</t>
    </rPh>
    <rPh sb="74" eb="76">
      <t>クイキ</t>
    </rPh>
    <rPh sb="80" eb="82">
      <t>レイワ</t>
    </rPh>
    <rPh sb="83" eb="84">
      <t>ネン</t>
    </rPh>
    <rPh sb="84" eb="86">
      <t>ノト</t>
    </rPh>
    <rPh sb="86" eb="88">
      <t>ハントウ</t>
    </rPh>
    <rPh sb="88" eb="90">
      <t>ジシン</t>
    </rPh>
    <rPh sb="91" eb="93">
      <t>ヒガイ</t>
    </rPh>
    <rPh sb="94" eb="95">
      <t>オオ</t>
    </rPh>
    <rPh sb="98" eb="100">
      <t>コウキョウ</t>
    </rPh>
    <rPh sb="100" eb="102">
      <t>オウキュウ</t>
    </rPh>
    <rPh sb="102" eb="104">
      <t>コウジ</t>
    </rPh>
    <rPh sb="104" eb="105">
      <t>ヒ</t>
    </rPh>
    <rPh sb="106" eb="108">
      <t>シキン</t>
    </rPh>
    <rPh sb="111" eb="113">
      <t>クリイレ</t>
    </rPh>
    <rPh sb="118" eb="120">
      <t>ノウギョウ</t>
    </rPh>
    <rPh sb="120" eb="122">
      <t>シュウラク</t>
    </rPh>
    <rPh sb="122" eb="124">
      <t>ハイスイ</t>
    </rPh>
    <rPh sb="124" eb="126">
      <t>ジギョウ</t>
    </rPh>
    <rPh sb="126" eb="127">
      <t>ブン</t>
    </rPh>
    <rPh sb="128" eb="130">
      <t>ゲンガク</t>
    </rPh>
    <rPh sb="153" eb="155">
      <t>ゼンネン</t>
    </rPh>
    <rPh sb="155" eb="156">
      <t>ド</t>
    </rPh>
    <rPh sb="157" eb="158">
      <t>クラ</t>
    </rPh>
    <rPh sb="159" eb="161">
      <t>ゲンショウ</t>
    </rPh>
    <rPh sb="166" eb="168">
      <t>サイガイ</t>
    </rPh>
    <rPh sb="169" eb="170">
      <t>トモナ</t>
    </rPh>
    <rPh sb="171" eb="174">
      <t>シヨウリョウ</t>
    </rPh>
    <rPh sb="174" eb="176">
      <t>ゲンメン</t>
    </rPh>
    <rPh sb="179" eb="182">
      <t>シヨウリョウ</t>
    </rPh>
    <rPh sb="182" eb="184">
      <t>タンカ</t>
    </rPh>
    <rPh sb="185" eb="186">
      <t>サ</t>
    </rPh>
    <rPh sb="192" eb="194">
      <t>ゲンイン</t>
    </rPh>
    <rPh sb="200" eb="202">
      <t>キギョウ</t>
    </rPh>
    <rPh sb="202" eb="203">
      <t>サイ</t>
    </rPh>
    <rPh sb="203" eb="205">
      <t>ザンダカ</t>
    </rPh>
    <rPh sb="205" eb="206">
      <t>タイ</t>
    </rPh>
    <rPh sb="206" eb="208">
      <t>ジギョウ</t>
    </rPh>
    <rPh sb="208" eb="210">
      <t>キボ</t>
    </rPh>
    <rPh sb="210" eb="212">
      <t>ヒリツ</t>
    </rPh>
    <rPh sb="213" eb="215">
      <t>ルイジ</t>
    </rPh>
    <rPh sb="215" eb="217">
      <t>ダンタイ</t>
    </rPh>
    <rPh sb="217" eb="219">
      <t>ヘイキン</t>
    </rPh>
    <rPh sb="219" eb="220">
      <t>チ</t>
    </rPh>
    <rPh sb="221" eb="222">
      <t>クラ</t>
    </rPh>
    <rPh sb="224" eb="225">
      <t>タカ</t>
    </rPh>
    <rPh sb="226" eb="228">
      <t>ジョウキョウ</t>
    </rPh>
    <rPh sb="232" eb="234">
      <t>セツビ</t>
    </rPh>
    <rPh sb="234" eb="236">
      <t>トウシ</t>
    </rPh>
    <rPh sb="248" eb="250">
      <t>オオハバ</t>
    </rPh>
    <rPh sb="251" eb="254">
      <t>シヨウリョウ</t>
    </rPh>
    <rPh sb="254" eb="256">
      <t>シュウニュウ</t>
    </rPh>
    <rPh sb="257" eb="259">
      <t>ミコ</t>
    </rPh>
    <rPh sb="265" eb="267">
      <t>ケイエイ</t>
    </rPh>
    <rPh sb="267" eb="269">
      <t>ジョウキョウ</t>
    </rPh>
    <rPh sb="270" eb="271">
      <t>キワ</t>
    </rPh>
    <rPh sb="273" eb="274">
      <t>キビ</t>
    </rPh>
    <rPh sb="277" eb="279">
      <t>ジギョウ</t>
    </rPh>
    <rPh sb="279" eb="281">
      <t>ジッシ</t>
    </rPh>
    <rPh sb="282" eb="283">
      <t>サイ</t>
    </rPh>
    <rPh sb="285" eb="288">
      <t>ホジョキン</t>
    </rPh>
    <rPh sb="288" eb="289">
      <t>トウ</t>
    </rPh>
    <rPh sb="290" eb="292">
      <t>ザイゲン</t>
    </rPh>
    <rPh sb="292" eb="294">
      <t>カクホ</t>
    </rPh>
    <rPh sb="295" eb="296">
      <t>ツト</t>
    </rPh>
    <rPh sb="302" eb="305">
      <t>フソクブン</t>
    </rPh>
    <rPh sb="310" eb="312">
      <t>イッパン</t>
    </rPh>
    <rPh sb="312" eb="314">
      <t>カイケイ</t>
    </rPh>
    <rPh sb="317" eb="319">
      <t>クリイレ</t>
    </rPh>
    <rPh sb="322" eb="324">
      <t>ジギョウ</t>
    </rPh>
    <rPh sb="324" eb="326">
      <t>ウンエイ</t>
    </rPh>
    <rPh sb="327" eb="328">
      <t>オコナ</t>
    </rPh>
    <rPh sb="332" eb="334">
      <t>ジョウキョウ</t>
    </rPh>
    <phoneticPr fontId="4"/>
  </si>
  <si>
    <t>　管渠については現在のところ耐用年数を超過したものはないが、今後もカメラ調査による診断などを行い適正管理を行っていく予定である。施設利用率は59.87％であり、類似団体平均値を上回っており、統廃合事業により施設数が減少したことが要因である。今後も年次計画に基づき、統廃合を主とした工事を実施していく。</t>
    <rPh sb="1" eb="3">
      <t>カンキョ</t>
    </rPh>
    <rPh sb="30" eb="32">
      <t>コンゴ</t>
    </rPh>
    <rPh sb="58" eb="60">
      <t>ヨテイ</t>
    </rPh>
    <rPh sb="64" eb="66">
      <t>シセツ</t>
    </rPh>
    <rPh sb="66" eb="68">
      <t>リヨウ</t>
    </rPh>
    <rPh sb="68" eb="69">
      <t>リツ</t>
    </rPh>
    <rPh sb="80" eb="82">
      <t>ルイジ</t>
    </rPh>
    <rPh sb="82" eb="84">
      <t>ダンタイ</t>
    </rPh>
    <rPh sb="84" eb="86">
      <t>ヘイキン</t>
    </rPh>
    <rPh sb="86" eb="87">
      <t>チ</t>
    </rPh>
    <rPh sb="88" eb="90">
      <t>ウワマワ</t>
    </rPh>
    <rPh sb="95" eb="98">
      <t>トウハイゴウ</t>
    </rPh>
    <rPh sb="98" eb="100">
      <t>ジギョウ</t>
    </rPh>
    <rPh sb="103" eb="106">
      <t>シセツスウ</t>
    </rPh>
    <rPh sb="107" eb="109">
      <t>ゲンショウ</t>
    </rPh>
    <rPh sb="114" eb="116">
      <t>ヨウイン</t>
    </rPh>
    <rPh sb="120" eb="122">
      <t>コンゴ</t>
    </rPh>
    <rPh sb="123" eb="125">
      <t>ネンジ</t>
    </rPh>
    <rPh sb="125" eb="127">
      <t>ケイカク</t>
    </rPh>
    <rPh sb="132" eb="135">
      <t>トウハイゴウ</t>
    </rPh>
    <rPh sb="136" eb="137">
      <t>シュ</t>
    </rPh>
    <phoneticPr fontId="4"/>
  </si>
  <si>
    <t>　使用料収入については、区域内人口の減に伴い減少傾向にある。事業経営については、一般会計からの繰入に依存しているが、繰入金については年々減額となっている。料金水準の適正化による収入の確保が喫緊の課題である。
　今後は引き続き施設の統廃合や老朽化対策等を行い、より一層の経営改善に努めていく。
　また災害復旧工事についても令和10年度完了を目標とし迅速に進めていく。</t>
    <rPh sb="1" eb="4">
      <t>シヨウリョウ</t>
    </rPh>
    <rPh sb="4" eb="6">
      <t>シュウニュウ</t>
    </rPh>
    <rPh sb="12" eb="15">
      <t>クイキナイ</t>
    </rPh>
    <rPh sb="15" eb="17">
      <t>ジンコウ</t>
    </rPh>
    <rPh sb="20" eb="21">
      <t>トモナ</t>
    </rPh>
    <rPh sb="22" eb="24">
      <t>ゲンショウ</t>
    </rPh>
    <rPh sb="24" eb="26">
      <t>ケイコウ</t>
    </rPh>
    <rPh sb="30" eb="32">
      <t>ジギョウ</t>
    </rPh>
    <rPh sb="32" eb="34">
      <t>ケイエイ</t>
    </rPh>
    <rPh sb="40" eb="42">
      <t>イッパン</t>
    </rPh>
    <rPh sb="42" eb="44">
      <t>カイケイ</t>
    </rPh>
    <rPh sb="47" eb="49">
      <t>クリイレ</t>
    </rPh>
    <rPh sb="50" eb="52">
      <t>イゾン</t>
    </rPh>
    <rPh sb="58" eb="60">
      <t>クリイレ</t>
    </rPh>
    <rPh sb="60" eb="61">
      <t>キン</t>
    </rPh>
    <rPh sb="66" eb="68">
      <t>ネンネン</t>
    </rPh>
    <rPh sb="68" eb="70">
      <t>ゲンガク</t>
    </rPh>
    <rPh sb="77" eb="79">
      <t>リョウキン</t>
    </rPh>
    <rPh sb="79" eb="81">
      <t>スイジュン</t>
    </rPh>
    <rPh sb="82" eb="85">
      <t>テキセイカ</t>
    </rPh>
    <rPh sb="88" eb="90">
      <t>シュウニュウ</t>
    </rPh>
    <rPh sb="91" eb="93">
      <t>カクホ</t>
    </rPh>
    <rPh sb="94" eb="96">
      <t>キッキン</t>
    </rPh>
    <rPh sb="97" eb="99">
      <t>カダイ</t>
    </rPh>
    <rPh sb="108" eb="109">
      <t>ヒ</t>
    </rPh>
    <rPh sb="110" eb="111">
      <t>ツヅ</t>
    </rPh>
    <rPh sb="112" eb="114">
      <t>シセツ</t>
    </rPh>
    <rPh sb="115" eb="118">
      <t>トウハイゴウ</t>
    </rPh>
    <rPh sb="119" eb="122">
      <t>ロウキュウカ</t>
    </rPh>
    <rPh sb="122" eb="124">
      <t>タイサク</t>
    </rPh>
    <rPh sb="124" eb="125">
      <t>トウ</t>
    </rPh>
    <rPh sb="126" eb="127">
      <t>オコナ</t>
    </rPh>
    <rPh sb="131" eb="133">
      <t>イッソウ</t>
    </rPh>
    <rPh sb="134" eb="136">
      <t>ケイエイ</t>
    </rPh>
    <rPh sb="136" eb="138">
      <t>カイゼン</t>
    </rPh>
    <rPh sb="139" eb="140">
      <t>ツト</t>
    </rPh>
    <rPh sb="149" eb="151">
      <t>サイガイ</t>
    </rPh>
    <rPh sb="151" eb="153">
      <t>フッキュウ</t>
    </rPh>
    <rPh sb="153" eb="155">
      <t>コウジ</t>
    </rPh>
    <rPh sb="160" eb="162">
      <t>レイワ</t>
    </rPh>
    <rPh sb="164" eb="166">
      <t>ネンド</t>
    </rPh>
    <rPh sb="166" eb="168">
      <t>カンリョウ</t>
    </rPh>
    <rPh sb="169" eb="171">
      <t>モクヒョウ</t>
    </rPh>
    <rPh sb="173" eb="175">
      <t>ジンソク</t>
    </rPh>
    <rPh sb="176" eb="17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</si>
</sst>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49-4701-9F00-0AF01D4608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8F49-4701-9F00-0AF01D4608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48.68</c:v>
                </c:pt>
                <c:pt idx="1">
                  <c:v>52.97</c:v>
                </c:pt>
                <c:pt idx="2">
                  <c:v>64.94</c:v>
                </c:pt>
                <c:pt idx="3">
                  <c:v>62.14</c:v>
                </c:pt>
                <c:pt idx="4">
                  <c:v>59.87</c:v>
                </c:pt>
              </c:numCache>
            </c:numRef>
          </c:val>
          <c:extLst>
            <c:ext xmlns:c16="http://schemas.microsoft.com/office/drawing/2014/chart" uri="{C3380CC4-5D6E-409C-BE32-E72D297353CC}">
              <c16:uniqueId val="{00000000-CA5D-4BA1-AE8C-3B51C0C247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CA5D-4BA1-AE8C-3B51C0C247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98.2</c:v>
                </c:pt>
                <c:pt idx="1">
                  <c:v>98.4</c:v>
                </c:pt>
                <c:pt idx="2">
                  <c:v>98.6</c:v>
                </c:pt>
                <c:pt idx="3">
                  <c:v>98.71</c:v>
                </c:pt>
                <c:pt idx="4">
                  <c:v>98.8</c:v>
                </c:pt>
              </c:numCache>
            </c:numRef>
          </c:val>
          <c:extLst>
            <c:ext xmlns:c16="http://schemas.microsoft.com/office/drawing/2014/chart" uri="{C3380CC4-5D6E-409C-BE32-E72D297353CC}">
              <c16:uniqueId val="{00000000-C1DF-4A09-9561-7C7E6045BB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C1DF-4A09-9561-7C7E6045BB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102.98</c:v>
                </c:pt>
                <c:pt idx="1">
                  <c:v>112.19</c:v>
                </c:pt>
                <c:pt idx="2">
                  <c:v>105.74</c:v>
                </c:pt>
                <c:pt idx="3">
                  <c:v>103.21</c:v>
                </c:pt>
                <c:pt idx="4">
                  <c:v>92.93</c:v>
                </c:pt>
              </c:numCache>
            </c:numRef>
          </c:val>
          <c:extLst>
            <c:ext xmlns:c16="http://schemas.microsoft.com/office/drawing/2014/chart" uri="{C3380CC4-5D6E-409C-BE32-E72D297353CC}">
              <c16:uniqueId val="{00000000-30E3-4E13-86C9-3D8F076666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30E3-4E13-86C9-3D8F076666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20.83</c:v>
                </c:pt>
                <c:pt idx="1">
                  <c:v>23.13</c:v>
                </c:pt>
                <c:pt idx="2">
                  <c:v>25.54</c:v>
                </c:pt>
                <c:pt idx="3">
                  <c:v>28.7</c:v>
                </c:pt>
                <c:pt idx="4">
                  <c:v>31.85</c:v>
                </c:pt>
              </c:numCache>
            </c:numRef>
          </c:val>
          <c:extLst>
            <c:ext xmlns:c16="http://schemas.microsoft.com/office/drawing/2014/chart" uri="{C3380CC4-5D6E-409C-BE32-E72D297353CC}">
              <c16:uniqueId val="{00000000-9ACE-49E5-AF13-D5A9455436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9ACE-49E5-AF13-D5A9455436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A2-4387-8008-CA0EC2DC30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A2-4387-8008-CA0EC2DC30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0E-4DCF-B99A-8B4BECAC93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B40E-4DCF-B99A-8B4BECAC93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56.64</c:v>
                </c:pt>
                <c:pt idx="1">
                  <c:v>65.16</c:v>
                </c:pt>
                <c:pt idx="2">
                  <c:v>66.13</c:v>
                </c:pt>
                <c:pt idx="3">
                  <c:v>69.92</c:v>
                </c:pt>
                <c:pt idx="4">
                  <c:v>57.23</c:v>
                </c:pt>
              </c:numCache>
            </c:numRef>
          </c:val>
          <c:extLst>
            <c:ext xmlns:c16="http://schemas.microsoft.com/office/drawing/2014/chart" uri="{C3380CC4-5D6E-409C-BE32-E72D297353CC}">
              <c16:uniqueId val="{00000000-51F4-457D-A2F3-11FF431F6D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51F4-457D-A2F3-11FF431F6D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1937.89</c:v>
                </c:pt>
                <c:pt idx="1">
                  <c:v>2084.9699999999998</c:v>
                </c:pt>
                <c:pt idx="2">
                  <c:v>1994.61</c:v>
                </c:pt>
                <c:pt idx="3">
                  <c:v>2038.8</c:v>
                </c:pt>
                <c:pt idx="4">
                  <c:v>2262.65</c:v>
                </c:pt>
              </c:numCache>
            </c:numRef>
          </c:val>
          <c:extLst>
            <c:ext xmlns:c16="http://schemas.microsoft.com/office/drawing/2014/chart" uri="{C3380CC4-5D6E-409C-BE32-E72D297353CC}">
              <c16:uniqueId val="{00000000-4097-446E-81F0-A6D13C8690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4097-446E-81F0-A6D13C8690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62.9</c:v>
                </c:pt>
                <c:pt idx="1">
                  <c:v>63.18</c:v>
                </c:pt>
                <c:pt idx="2">
                  <c:v>62.51</c:v>
                </c:pt>
                <c:pt idx="3">
                  <c:v>62.12</c:v>
                </c:pt>
                <c:pt idx="4">
                  <c:v>57.28</c:v>
                </c:pt>
              </c:numCache>
            </c:numRef>
          </c:val>
          <c:extLst>
            <c:ext xmlns:c16="http://schemas.microsoft.com/office/drawing/2014/chart" uri="{C3380CC4-5D6E-409C-BE32-E72D297353CC}">
              <c16:uniqueId val="{00000000-EE68-4EFC-B4F1-6E28AAE993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EE68-4EFC-B4F1-6E28AAE993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180.74</c:v>
                </c:pt>
                <c:pt idx="1">
                  <c:v>181.28</c:v>
                </c:pt>
                <c:pt idx="2">
                  <c:v>182.47</c:v>
                </c:pt>
                <c:pt idx="3">
                  <c:v>183.09</c:v>
                </c:pt>
                <c:pt idx="4">
                  <c:v>184.06</c:v>
                </c:pt>
              </c:numCache>
            </c:numRef>
          </c:val>
          <c:extLst>
            <c:ext xmlns:c16="http://schemas.microsoft.com/office/drawing/2014/chart" uri="{C3380CC4-5D6E-409C-BE32-E72D297353CC}">
              <c16:uniqueId val="{00000000-4617-4478-A8AD-50691AFC0F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4617-4478-A8AD-50691AFC0F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かほく市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36024</v>
      </c>
      <c r="AM8" s="54"/>
      <c r="AN8" s="54"/>
      <c r="AO8" s="54"/>
      <c r="AP8" s="54"/>
      <c r="AQ8" s="54"/>
      <c r="AR8" s="54"/>
      <c r="AS8" s="54"/>
      <c r="AT8" s="53">
        <f>データ!T6</f>
        <v>64.44</v>
      </c>
      <c r="AU8" s="53"/>
      <c r="AV8" s="53"/>
      <c r="AW8" s="53"/>
      <c r="AX8" s="53"/>
      <c r="AY8" s="53"/>
      <c r="AZ8" s="53"/>
      <c r="BA8" s="53"/>
      <c r="BB8" s="53">
        <f>データ!U6</f>
        <v>559.03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26.39</v>
      </c>
      <c r="J10" s="53"/>
      <c r="K10" s="53"/>
      <c r="L10" s="53"/>
      <c r="M10" s="53"/>
      <c r="N10" s="53"/>
      <c r="O10" s="53"/>
      <c r="P10" s="53">
        <f>データ!P6</f>
        <v>11.57</v>
      </c>
      <c r="Q10" s="53"/>
      <c r="R10" s="53"/>
      <c r="S10" s="53"/>
      <c r="T10" s="53"/>
      <c r="U10" s="53"/>
      <c r="V10" s="53"/>
      <c r="W10" s="53">
        <f>データ!Q6</f>
        <v>93.46</v>
      </c>
      <c r="X10" s="53"/>
      <c r="Y10" s="53"/>
      <c r="Z10" s="53"/>
      <c r="AA10" s="53"/>
      <c r="AB10" s="53"/>
      <c r="AC10" s="53"/>
      <c r="AD10" s="54">
        <f>データ!R6</f>
        <v>2442</v>
      </c>
      <c r="AE10" s="54"/>
      <c r="AF10" s="54"/>
      <c r="AG10" s="54"/>
      <c r="AH10" s="54"/>
      <c r="AI10" s="54"/>
      <c r="AJ10" s="54"/>
      <c r="AK10" s="2"/>
      <c r="AL10" s="54">
        <f>データ!V6</f>
        <v>4165</v>
      </c>
      <c r="AM10" s="54"/>
      <c r="AN10" s="54"/>
      <c r="AO10" s="54"/>
      <c r="AP10" s="54"/>
      <c r="AQ10" s="54"/>
      <c r="AR10" s="54"/>
      <c r="AS10" s="54"/>
      <c r="AT10" s="53">
        <f>データ!W6</f>
        <v>1.75</v>
      </c>
      <c r="AU10" s="53"/>
      <c r="AV10" s="53"/>
      <c r="AW10" s="53"/>
      <c r="AX10" s="53"/>
      <c r="AY10" s="53"/>
      <c r="AZ10" s="53"/>
      <c r="BA10" s="53"/>
      <c r="BB10" s="53">
        <f>データ!X6</f>
        <v>2380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Bc+oXh9NbEC4xnAMltZsofWc3ISiiiXSryrwcqVkfxXstQCo9wKEDro7V1m/U0uP2ad/bvTV7wA0G/Wiudgeg==" saltValue="OTlAXilx5sdZaYi4z/2p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172090</v>
      </c>
      <c r="D6" s="19">
        <f t="shared" si="3"/>
        <v>46</v>
      </c>
      <c r="E6" s="19">
        <f t="shared" si="3"/>
        <v>17</v>
      </c>
      <c r="F6" s="19">
        <f t="shared" si="3"/>
        <v>5</v>
      </c>
      <c r="G6" s="19">
        <f t="shared" si="3"/>
        <v>0</v>
      </c>
      <c r="H6" s="19" t="str">
        <f t="shared" si="3"/>
        <v>石川県　かほく市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26.39</v>
      </c>
      <c r="P6" s="20">
        <f t="shared" si="3"/>
        <v>11.57</v>
      </c>
      <c r="Q6" s="20">
        <f t="shared" si="3"/>
        <v>93.46</v>
      </c>
      <c r="R6" s="20">
        <f t="shared" si="3"/>
        <v>2442</v>
      </c>
      <c r="S6" s="20">
        <f t="shared" si="3"/>
        <v>36024</v>
      </c>
      <c r="T6" s="20">
        <f t="shared" si="3"/>
        <v>64.44</v>
      </c>
      <c r="U6" s="20">
        <f t="shared" si="3"/>
        <v>559.03</v>
      </c>
      <c r="V6" s="20">
        <f t="shared" si="3"/>
        <v>4165</v>
      </c>
      <c r="W6" s="20">
        <f t="shared" si="3"/>
        <v>1.75</v>
      </c>
      <c r="X6" s="20">
        <f t="shared" si="3"/>
        <v>2380</v>
      </c>
      <c r="Y6" s="21">
        <f>IF(Y7="",NA(),Y7)</f>
        <v>102.98</v>
      </c>
      <c r="Z6" s="21">
        <f t="shared" ref="Z6:AH6" si="4">IF(Z7="",NA(),Z7)</f>
        <v>112.19</v>
      </c>
      <c r="AA6" s="21">
        <f t="shared" si="4"/>
        <v>105.74</v>
      </c>
      <c r="AB6" s="21">
        <f t="shared" si="4"/>
        <v>103.21</v>
      </c>
      <c r="AC6" s="21">
        <f t="shared" si="4"/>
        <v>92.93</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56.64</v>
      </c>
      <c r="AV6" s="21">
        <f t="shared" ref="AV6:BD6" si="6">IF(AV7="",NA(),AV7)</f>
        <v>65.16</v>
      </c>
      <c r="AW6" s="21">
        <f t="shared" si="6"/>
        <v>66.13</v>
      </c>
      <c r="AX6" s="21">
        <f t="shared" si="6"/>
        <v>69.92</v>
      </c>
      <c r="AY6" s="21">
        <f t="shared" si="6"/>
        <v>57.23</v>
      </c>
      <c r="AZ6" s="21">
        <f t="shared" si="6"/>
        <v>44.14</v>
      </c>
      <c r="BA6" s="21">
        <f t="shared" si="6"/>
        <v>37.24</v>
      </c>
      <c r="BB6" s="21">
        <f t="shared" si="6"/>
        <v>33.58</v>
      </c>
      <c r="BC6" s="21">
        <f t="shared" si="6"/>
        <v>35.42</v>
      </c>
      <c r="BD6" s="21">
        <f t="shared" si="6"/>
        <v>39.82</v>
      </c>
      <c r="BE6" s="20" t="str">
        <f>IF(BE7="","",IF(BE7="-","【-】","【"&amp;SUBSTITUTE(TEXT(BE7,"#,##0.00"),"-","△")&amp;"】"))</f>
        <v>【42.02】</v>
      </c>
      <c r="BF6" s="21">
        <f>IF(BF7="",NA(),BF7)</f>
        <v>1937.89</v>
      </c>
      <c r="BG6" s="21">
        <f t="shared" ref="BG6:BO6" si="7">IF(BG7="",NA(),BG7)</f>
        <v>2084.9699999999998</v>
      </c>
      <c r="BH6" s="21">
        <f t="shared" si="7"/>
        <v>1994.61</v>
      </c>
      <c r="BI6" s="21">
        <f t="shared" si="7"/>
        <v>2038.8</v>
      </c>
      <c r="BJ6" s="21">
        <f t="shared" si="7"/>
        <v>2262.65</v>
      </c>
      <c r="BK6" s="21">
        <f t="shared" si="7"/>
        <v>654.71</v>
      </c>
      <c r="BL6" s="21">
        <f t="shared" si="7"/>
        <v>783.8</v>
      </c>
      <c r="BM6" s="21">
        <f t="shared" si="7"/>
        <v>778.81</v>
      </c>
      <c r="BN6" s="21">
        <f t="shared" si="7"/>
        <v>718.49</v>
      </c>
      <c r="BO6" s="21">
        <f t="shared" si="7"/>
        <v>743.31</v>
      </c>
      <c r="BP6" s="20" t="str">
        <f>IF(BP7="","",IF(BP7="-","【-】","【"&amp;SUBSTITUTE(TEXT(BP7,"#,##0.00"),"-","△")&amp;"】"))</f>
        <v>【785.10】</v>
      </c>
      <c r="BQ6" s="21">
        <f>IF(BQ7="",NA(),BQ7)</f>
        <v>62.9</v>
      </c>
      <c r="BR6" s="21">
        <f t="shared" ref="BR6:BZ6" si="8">IF(BR7="",NA(),BR7)</f>
        <v>63.18</v>
      </c>
      <c r="BS6" s="21">
        <f t="shared" si="8"/>
        <v>62.51</v>
      </c>
      <c r="BT6" s="21">
        <f t="shared" si="8"/>
        <v>62.12</v>
      </c>
      <c r="BU6" s="21">
        <f t="shared" si="8"/>
        <v>57.28</v>
      </c>
      <c r="BV6" s="21">
        <f t="shared" si="8"/>
        <v>65.37</v>
      </c>
      <c r="BW6" s="21">
        <f t="shared" si="8"/>
        <v>68.11</v>
      </c>
      <c r="BX6" s="21">
        <f t="shared" si="8"/>
        <v>67.23</v>
      </c>
      <c r="BY6" s="21">
        <f t="shared" si="8"/>
        <v>61.82</v>
      </c>
      <c r="BZ6" s="21">
        <f t="shared" si="8"/>
        <v>61.15</v>
      </c>
      <c r="CA6" s="20" t="str">
        <f>IF(CA7="","",IF(CA7="-","【-】","【"&amp;SUBSTITUTE(TEXT(CA7,"#,##0.00"),"-","△")&amp;"】"))</f>
        <v>【56.93】</v>
      </c>
      <c r="CB6" s="21">
        <f>IF(CB7="",NA(),CB7)</f>
        <v>180.74</v>
      </c>
      <c r="CC6" s="21">
        <f t="shared" ref="CC6:CK6" si="9">IF(CC7="",NA(),CC7)</f>
        <v>181.28</v>
      </c>
      <c r="CD6" s="21">
        <f t="shared" si="9"/>
        <v>182.47</v>
      </c>
      <c r="CE6" s="21">
        <f t="shared" si="9"/>
        <v>183.09</v>
      </c>
      <c r="CF6" s="21">
        <f t="shared" si="9"/>
        <v>184.06</v>
      </c>
      <c r="CG6" s="21">
        <f t="shared" si="9"/>
        <v>228.99</v>
      </c>
      <c r="CH6" s="21">
        <f t="shared" si="9"/>
        <v>222.41</v>
      </c>
      <c r="CI6" s="21">
        <f t="shared" si="9"/>
        <v>228.21</v>
      </c>
      <c r="CJ6" s="21">
        <f t="shared" si="9"/>
        <v>246.9</v>
      </c>
      <c r="CK6" s="21">
        <f t="shared" si="9"/>
        <v>250.43</v>
      </c>
      <c r="CL6" s="20" t="str">
        <f>IF(CL7="","",IF(CL7="-","【-】","【"&amp;SUBSTITUTE(TEXT(CL7,"#,##0.00"),"-","△")&amp;"】"))</f>
        <v>【271.15】</v>
      </c>
      <c r="CM6" s="21">
        <f>IF(CM7="",NA(),CM7)</f>
        <v>48.68</v>
      </c>
      <c r="CN6" s="21">
        <f t="shared" ref="CN6:CV6" si="10">IF(CN7="",NA(),CN7)</f>
        <v>52.97</v>
      </c>
      <c r="CO6" s="21">
        <f t="shared" si="10"/>
        <v>64.94</v>
      </c>
      <c r="CP6" s="21">
        <f t="shared" si="10"/>
        <v>62.14</v>
      </c>
      <c r="CQ6" s="21">
        <f t="shared" si="10"/>
        <v>59.87</v>
      </c>
      <c r="CR6" s="21">
        <f t="shared" si="10"/>
        <v>54.06</v>
      </c>
      <c r="CS6" s="21">
        <f t="shared" si="10"/>
        <v>55.26</v>
      </c>
      <c r="CT6" s="21">
        <f t="shared" si="10"/>
        <v>54.54</v>
      </c>
      <c r="CU6" s="21">
        <f t="shared" si="10"/>
        <v>52.9</v>
      </c>
      <c r="CV6" s="21">
        <f t="shared" si="10"/>
        <v>52.63</v>
      </c>
      <c r="CW6" s="20" t="str">
        <f>IF(CW7="","",IF(CW7="-","【-】","【"&amp;SUBSTITUTE(TEXT(CW7,"#,##0.00"),"-","△")&amp;"】"))</f>
        <v>【49.87】</v>
      </c>
      <c r="CX6" s="21">
        <f>IF(CX7="",NA(),CX7)</f>
        <v>98.2</v>
      </c>
      <c r="CY6" s="21">
        <f t="shared" ref="CY6:DG6" si="11">IF(CY7="",NA(),CY7)</f>
        <v>98.4</v>
      </c>
      <c r="CZ6" s="21">
        <f t="shared" si="11"/>
        <v>98.6</v>
      </c>
      <c r="DA6" s="21">
        <f t="shared" si="11"/>
        <v>98.71</v>
      </c>
      <c r="DB6" s="21">
        <f t="shared" si="11"/>
        <v>98.8</v>
      </c>
      <c r="DC6" s="21">
        <f t="shared" si="11"/>
        <v>90.11</v>
      </c>
      <c r="DD6" s="21">
        <f t="shared" si="11"/>
        <v>90.52</v>
      </c>
      <c r="DE6" s="21">
        <f t="shared" si="11"/>
        <v>90.3</v>
      </c>
      <c r="DF6" s="21">
        <f t="shared" si="11"/>
        <v>90.3</v>
      </c>
      <c r="DG6" s="21">
        <f t="shared" si="11"/>
        <v>90.32</v>
      </c>
      <c r="DH6" s="20" t="str">
        <f>IF(DH7="","",IF(DH7="-","【-】","【"&amp;SUBSTITUTE(TEXT(DH7,"#,##0.00"),"-","△")&amp;"】"))</f>
        <v>【87.54】</v>
      </c>
      <c r="DI6" s="21">
        <f>IF(DI7="",NA(),DI7)</f>
        <v>20.83</v>
      </c>
      <c r="DJ6" s="21">
        <f t="shared" ref="DJ6:DR6" si="12">IF(DJ7="",NA(),DJ7)</f>
        <v>23.13</v>
      </c>
      <c r="DK6" s="21">
        <f t="shared" si="12"/>
        <v>25.54</v>
      </c>
      <c r="DL6" s="21">
        <f t="shared" si="12"/>
        <v>28.7</v>
      </c>
      <c r="DM6" s="21">
        <f t="shared" si="12"/>
        <v>31.85</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172090</v>
      </c>
      <c r="D7" s="23">
        <v>46</v>
      </c>
      <c r="E7" s="23">
        <v>17</v>
      </c>
      <c r="F7" s="23">
        <v>5</v>
      </c>
      <c r="G7" s="23">
        <v>0</v>
      </c>
      <c r="H7" s="23" t="s">
        <v>96</v>
      </c>
      <c r="I7" s="23" t="s">
        <v>97</v>
      </c>
      <c r="J7" s="23" t="s">
        <v>98</v>
      </c>
      <c r="K7" s="23" t="s">
        <v>99</v>
      </c>
      <c r="L7" s="23" t="s">
        <v>100</v>
      </c>
      <c r="M7" s="23" t="s">
        <v>101</v>
      </c>
      <c r="N7" s="24" t="s">
        <v>102</v>
      </c>
      <c r="O7" s="24">
        <v>26.39</v>
      </c>
      <c r="P7" s="24">
        <v>11.57</v>
      </c>
      <c r="Q7" s="24">
        <v>93.46</v>
      </c>
      <c r="R7" s="24">
        <v>2442</v>
      </c>
      <c r="S7" s="24">
        <v>36024</v>
      </c>
      <c r="T7" s="24">
        <v>64.44</v>
      </c>
      <c r="U7" s="24">
        <v>559.03</v>
      </c>
      <c r="V7" s="24">
        <v>4165</v>
      </c>
      <c r="W7" s="24">
        <v>1.75</v>
      </c>
      <c r="X7" s="24">
        <v>2380</v>
      </c>
      <c r="Y7" s="24">
        <v>102.98</v>
      </c>
      <c r="Z7" s="24">
        <v>112.19</v>
      </c>
      <c r="AA7" s="24">
        <v>105.74</v>
      </c>
      <c r="AB7" s="24">
        <v>103.21</v>
      </c>
      <c r="AC7" s="24">
        <v>92.93</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56.64</v>
      </c>
      <c r="AV7" s="24">
        <v>65.16</v>
      </c>
      <c r="AW7" s="24">
        <v>66.13</v>
      </c>
      <c r="AX7" s="24">
        <v>69.92</v>
      </c>
      <c r="AY7" s="24">
        <v>57.23</v>
      </c>
      <c r="AZ7" s="24">
        <v>44.14</v>
      </c>
      <c r="BA7" s="24">
        <v>37.24</v>
      </c>
      <c r="BB7" s="24">
        <v>33.58</v>
      </c>
      <c r="BC7" s="24">
        <v>35.42</v>
      </c>
      <c r="BD7" s="24">
        <v>39.82</v>
      </c>
      <c r="BE7" s="24">
        <v>42.02</v>
      </c>
      <c r="BF7" s="24">
        <v>1937.89</v>
      </c>
      <c r="BG7" s="24">
        <v>2084.9699999999998</v>
      </c>
      <c r="BH7" s="24">
        <v>1994.61</v>
      </c>
      <c r="BI7" s="24">
        <v>2038.8</v>
      </c>
      <c r="BJ7" s="24">
        <v>2262.65</v>
      </c>
      <c r="BK7" s="24">
        <v>654.71</v>
      </c>
      <c r="BL7" s="24">
        <v>783.8</v>
      </c>
      <c r="BM7" s="24">
        <v>778.81</v>
      </c>
      <c r="BN7" s="24">
        <v>718.49</v>
      </c>
      <c r="BO7" s="24">
        <v>743.31</v>
      </c>
      <c r="BP7" s="24">
        <v>785.1</v>
      </c>
      <c r="BQ7" s="24">
        <v>62.9</v>
      </c>
      <c r="BR7" s="24">
        <v>63.18</v>
      </c>
      <c r="BS7" s="24">
        <v>62.51</v>
      </c>
      <c r="BT7" s="24">
        <v>62.12</v>
      </c>
      <c r="BU7" s="24">
        <v>57.28</v>
      </c>
      <c r="BV7" s="24">
        <v>65.37</v>
      </c>
      <c r="BW7" s="24">
        <v>68.11</v>
      </c>
      <c r="BX7" s="24">
        <v>67.23</v>
      </c>
      <c r="BY7" s="24">
        <v>61.82</v>
      </c>
      <c r="BZ7" s="24">
        <v>61.15</v>
      </c>
      <c r="CA7" s="24">
        <v>56.93</v>
      </c>
      <c r="CB7" s="24">
        <v>180.74</v>
      </c>
      <c r="CC7" s="24">
        <v>181.28</v>
      </c>
      <c r="CD7" s="24">
        <v>182.47</v>
      </c>
      <c r="CE7" s="24">
        <v>183.09</v>
      </c>
      <c r="CF7" s="24">
        <v>184.06</v>
      </c>
      <c r="CG7" s="24">
        <v>228.99</v>
      </c>
      <c r="CH7" s="24">
        <v>222.41</v>
      </c>
      <c r="CI7" s="24">
        <v>228.21</v>
      </c>
      <c r="CJ7" s="24">
        <v>246.9</v>
      </c>
      <c r="CK7" s="24">
        <v>250.43</v>
      </c>
      <c r="CL7" s="24">
        <v>271.14999999999998</v>
      </c>
      <c r="CM7" s="24">
        <v>48.68</v>
      </c>
      <c r="CN7" s="24">
        <v>52.97</v>
      </c>
      <c r="CO7" s="24">
        <v>64.94</v>
      </c>
      <c r="CP7" s="24">
        <v>62.14</v>
      </c>
      <c r="CQ7" s="24">
        <v>59.87</v>
      </c>
      <c r="CR7" s="24">
        <v>54.06</v>
      </c>
      <c r="CS7" s="24">
        <v>55.26</v>
      </c>
      <c r="CT7" s="24">
        <v>54.54</v>
      </c>
      <c r="CU7" s="24">
        <v>52.9</v>
      </c>
      <c r="CV7" s="24">
        <v>52.63</v>
      </c>
      <c r="CW7" s="24">
        <v>49.87</v>
      </c>
      <c r="CX7" s="24">
        <v>98.2</v>
      </c>
      <c r="CY7" s="24">
        <v>98.4</v>
      </c>
      <c r="CZ7" s="24">
        <v>98.6</v>
      </c>
      <c r="DA7" s="24">
        <v>98.71</v>
      </c>
      <c r="DB7" s="24">
        <v>98.8</v>
      </c>
      <c r="DC7" s="24">
        <v>90.11</v>
      </c>
      <c r="DD7" s="24">
        <v>90.52</v>
      </c>
      <c r="DE7" s="24">
        <v>90.3</v>
      </c>
      <c r="DF7" s="24">
        <v>90.3</v>
      </c>
      <c r="DG7" s="24">
        <v>90.32</v>
      </c>
      <c r="DH7" s="24">
        <v>87.54</v>
      </c>
      <c r="DI7" s="24">
        <v>20.83</v>
      </c>
      <c r="DJ7" s="24">
        <v>23.13</v>
      </c>
      <c r="DK7" s="24">
        <v>25.54</v>
      </c>
      <c r="DL7" s="24">
        <v>28.7</v>
      </c>
      <c r="DM7" s="24">
        <v>31.85</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2025-01-30T05:05:56Z</cp:lastPrinted>
  <dcterms:created xsi:type="dcterms:W3CDTF">2025-01-24T07:17:27Z</dcterms:created>
  <dcterms:modified xsi:type="dcterms:W3CDTF">2025-01-30T05:05:58Z</dcterms:modified>
  <cp:category/>
</cp:coreProperties>
</file>