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地域整備課\05.企業経理係\R6\②照会・回答\20250124【依頼：1／31(金)〆切】公営企業に係る経営比較分析表（令和５年度決算）の分析等について\調査表（R7.1.28更新）　\下水道\"/>
    </mc:Choice>
  </mc:AlternateContent>
  <xr:revisionPtr revIDLastSave="0" documentId="13_ncr:1_{D57B20F2-5916-4A49-9560-28966AB3880D}" xr6:coauthVersionLast="47" xr6:coauthVersionMax="47" xr10:uidLastSave="{00000000-0000-0000-0000-000000000000}"/>
  <workbookProtection workbookAlgorithmName="SHA-512" workbookHashValue="Fl+984E6Q4CAdFjAkvavxmUa3dkkXzjd/fmmlGmyHREMn9JV7nXVwoec4G95lOjlkddYBMXQNPSOB26NMuuXfw==" workbookSaltValue="m1aGqhnmy1IeRH+UyQXjDg=="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E85" i="4"/>
  <c r="AT10" i="4"/>
  <c r="AL10" i="4"/>
  <c r="I10" i="4"/>
  <c r="AL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<sst xmlns="http://schemas.openxmlformats.org/spreadsheetml/2006/main" count="253" uniqueCount="117">
  <si>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</si>
  <si>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</si>
  <si>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</si>
  <si>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</si>
  <si>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</si>
  <si>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</si>
  <si>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</si>
  <si>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</si>
  <si>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</si>
  <si>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</si>
  <si>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</si>
  <si>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</si>
  <si>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</si>
  <si>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</si>
  <si>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</si>
  <si>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</si>
  <si>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</si>
  <si>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</si>
  <si>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</si>
  <si>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</si>
  <si>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</si>
  <si>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</si>
  <si>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</si>
  <si>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</si>
  <si>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</si>
  <si>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</si>
  <si>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</si>
  <si>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</si>
  <si>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</si>
  <si>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</si>
  <si>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</si>
  <si>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</si>
  <si>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</si>
  <si>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</si>
  <si>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</si>
  <si>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</si>
  <si>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</si>
  <si>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</si>
  <si>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</si>
  <si>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</si>
  <si>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</si>
  <si>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</si>
  <si>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</si>
  <si>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</si>
  <si>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</si>
  <si>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</si>
  <si>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</si>
  <si>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</si>
  <si>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</si>
  <si>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</si>
  <si>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</si>
  <si>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</si>
  <si>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</si>
  <si>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</si>
  <si>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</si>
  <si>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</si>
  <si>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</si>
  <si>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</si>
  <si>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</si>
  <si>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</si>
  <si>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</si>
  <si>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</si>
  <si>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</si>
  <si>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</si>
  <si>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</si>
  <si>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</si>
  <si>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</si>
  <si>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</si>
  <si>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</si>
  <si>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</si>
  <si>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</si>
  <si>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</si>
  <si>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</si>
  <si>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</si>
  <si>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</si>
  <si>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</si>
  <si>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</si>
  <si>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</si>
  <si>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</si>
  <si>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</si>
  <si>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</si>
  <si>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</si>
  <si>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</si>
  <si>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</si>
  <si>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</si>
  <si>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</si>
  <si>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</si>
  <si>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</si>
  <si>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</si>
  <si>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</si>
  <si>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</si>
  <si>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</si>
  <si>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</si>
  <si>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</si>
  <si>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</si>
  <si>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</si>
  <si>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</si>
  <si>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</si>
  <si>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</si>
  <si>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</si>
  <si>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</si>
  <si>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</si>
  <si>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</si>
  <si>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</si>
  <si>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</si>
  <si>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</si>
  <si>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</si>
  <si>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</si>
  <si>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</si>
  <si>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</si>
  <si>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</si>
  <si>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</si>
  <si>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</si>
  <si>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</si>
  <si>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浄化槽事業については、耐用年数に達していないことから更新事業を実施していないが、設備に不具合が生じているものもあり、今後は、浄化槽長寿命化計画に基づき、計画的な機器更新を検討していく。　　　</t>
    <phoneticPr fontId="4"/>
  </si>
  <si>
    <t>①②H23年に法適用した以降も、事業費に対する使用料収入等が不足し赤字経営が続いていたため、H26年度に料金改定を行ったところ、累積欠損金は解消され、今後も収支の改善に向けて取り組んでいく。
③流動比率については、 類似団体の平均値を上回っており、支払能力は高いといえる。
④浄化槽設置に伴い発行した企業債の償還金が多大なため、事業規模に対する残高が平均値を上回っている。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⑥類似団体の平均値を下回っており、さらなる維持管理費の削減等に努める。
⑦利用率は同程度で推移している。</t>
    <rPh sb="75" eb="77">
      <t>コンゴ</t>
    </rPh>
    <phoneticPr fontId="4"/>
  </si>
  <si>
    <t xml:space="preserve"> 平成23年度より法適化し、経理内容の明確化と透明性の向上を図っている。また、平成26年度の使用料改定等により、効率的かつ健全経営に努めている一方、人口減少に伴う使用料収入の減少や設備の老朽化および多額な企業債残高など、課題も多い。
 将来にわたって安定的に事業を継続していくために、中長期的な経営計画を策定し、効率的な経営に取り組んでいく。
  令和6年1月に能登半島地震に被災し、令和5年度に応急復旧にあたり、令和6年度に本復旧をほぼ終えた。今後も関連する修繕費用の増加は見込まれる。
　これらを踏まえ財政健全化に向け努めていく。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</si>
</sst>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76-4C6F-A2E8-A1BC071522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76-4C6F-A2E8-A1BC071522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47.36</c:v>
                </c:pt>
                <c:pt idx="1">
                  <c:v>48.28</c:v>
                </c:pt>
                <c:pt idx="2">
                  <c:v>47.47</c:v>
                </c:pt>
                <c:pt idx="3">
                  <c:v>45.9</c:v>
                </c:pt>
                <c:pt idx="4">
                  <c:v>42.59</c:v>
                </c:pt>
              </c:numCache>
            </c:numRef>
          </c:val>
          <c:extLst>
            <c:ext xmlns:c16="http://schemas.microsoft.com/office/drawing/2014/chart" uri="{C3380CC4-5D6E-409C-BE32-E72D297353CC}">
              <c16:uniqueId val="{00000000-38D6-4D0F-A5DE-DFE135B548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38D6-4D0F-A5DE-DFE135B548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95E-4C07-8DC7-186DB43DB4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895E-4C07-8DC7-186DB43DB4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111.58</c:v>
                </c:pt>
                <c:pt idx="1">
                  <c:v>107.48</c:v>
                </c:pt>
                <c:pt idx="2">
                  <c:v>117.13</c:v>
                </c:pt>
                <c:pt idx="3">
                  <c:v>127.2</c:v>
                </c:pt>
                <c:pt idx="4">
                  <c:v>101.07</c:v>
                </c:pt>
              </c:numCache>
            </c:numRef>
          </c:val>
          <c:extLst>
            <c:ext xmlns:c16="http://schemas.microsoft.com/office/drawing/2014/chart" uri="{C3380CC4-5D6E-409C-BE32-E72D297353CC}">
              <c16:uniqueId val="{00000000-03A3-4249-B86A-E2DDF0F03C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100.41</c:v>
                </c:pt>
                <c:pt idx="3">
                  <c:v>100.17</c:v>
                </c:pt>
                <c:pt idx="4">
                  <c:v>96.95</c:v>
                </c:pt>
              </c:numCache>
            </c:numRef>
          </c:val>
          <c:smooth val="0"/>
          <c:extLst>
            <c:ext xmlns:c16="http://schemas.microsoft.com/office/drawing/2014/chart" uri="{C3380CC4-5D6E-409C-BE32-E72D297353CC}">
              <c16:uniqueId val="{00000001-03A3-4249-B86A-E2DDF0F03C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61.52</c:v>
                </c:pt>
                <c:pt idx="1">
                  <c:v>63.16</c:v>
                </c:pt>
                <c:pt idx="2">
                  <c:v>64.33</c:v>
                </c:pt>
                <c:pt idx="3">
                  <c:v>63.9</c:v>
                </c:pt>
                <c:pt idx="4">
                  <c:v>65.72</c:v>
                </c:pt>
              </c:numCache>
            </c:numRef>
          </c:val>
          <c:extLst>
            <c:ext xmlns:c16="http://schemas.microsoft.com/office/drawing/2014/chart" uri="{C3380CC4-5D6E-409C-BE32-E72D297353CC}">
              <c16:uniqueId val="{00000000-3433-400B-838B-49A638D06F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21.02</c:v>
                </c:pt>
                <c:pt idx="3">
                  <c:v>24.31</c:v>
                </c:pt>
                <c:pt idx="4">
                  <c:v>26.92</c:v>
                </c:pt>
              </c:numCache>
            </c:numRef>
          </c:val>
          <c:smooth val="0"/>
          <c:extLst>
            <c:ext xmlns:c16="http://schemas.microsoft.com/office/drawing/2014/chart" uri="{C3380CC4-5D6E-409C-BE32-E72D297353CC}">
              <c16:uniqueId val="{00000001-3433-400B-838B-49A638D06F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03-4E0C-8C95-C97E955C77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03-4E0C-8C95-C97E955C77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85.64</c:v>
                </c:pt>
                <c:pt idx="1">
                  <c:v>65.459999999999994</c:v>
                </c:pt>
                <c:pt idx="2">
                  <c:v>26.3</c:v>
                </c:pt>
                <c:pt idx="3" formatCode="#,##0.00;&quot;△&quot;#,##0.00">
                  <c:v>0</c:v>
                </c:pt>
                <c:pt idx="4" formatCode="#,##0.00;&quot;△&quot;#,##0.00">
                  <c:v>0</c:v>
                </c:pt>
              </c:numCache>
            </c:numRef>
          </c:val>
          <c:extLst>
            <c:ext xmlns:c16="http://schemas.microsoft.com/office/drawing/2014/chart" uri="{C3380CC4-5D6E-409C-BE32-E72D297353CC}">
              <c16:uniqueId val="{00000000-6A25-46C4-8609-614DDDADC9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83.92</c:v>
                </c:pt>
                <c:pt idx="3">
                  <c:v>89.31</c:v>
                </c:pt>
                <c:pt idx="4">
                  <c:v>91.33</c:v>
                </c:pt>
              </c:numCache>
            </c:numRef>
          </c:val>
          <c:smooth val="0"/>
          <c:extLst>
            <c:ext xmlns:c16="http://schemas.microsoft.com/office/drawing/2014/chart" uri="{C3380CC4-5D6E-409C-BE32-E72D297353CC}">
              <c16:uniqueId val="{00000001-6A25-46C4-8609-614DDDADC9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813.11</c:v>
                </c:pt>
                <c:pt idx="1">
                  <c:v>770.99</c:v>
                </c:pt>
                <c:pt idx="2">
                  <c:v>799.23</c:v>
                </c:pt>
                <c:pt idx="3">
                  <c:v>961.91</c:v>
                </c:pt>
                <c:pt idx="4">
                  <c:v>437.74</c:v>
                </c:pt>
              </c:numCache>
            </c:numRef>
          </c:val>
          <c:extLst>
            <c:ext xmlns:c16="http://schemas.microsoft.com/office/drawing/2014/chart" uri="{C3380CC4-5D6E-409C-BE32-E72D297353CC}">
              <c16:uniqueId val="{00000000-D84D-4C14-A4B2-55FBEA20D6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122.71</c:v>
                </c:pt>
                <c:pt idx="3">
                  <c:v>138.19999999999999</c:v>
                </c:pt>
                <c:pt idx="4">
                  <c:v>126.97</c:v>
                </c:pt>
              </c:numCache>
            </c:numRef>
          </c:val>
          <c:smooth val="0"/>
          <c:extLst>
            <c:ext xmlns:c16="http://schemas.microsoft.com/office/drawing/2014/chart" uri="{C3380CC4-5D6E-409C-BE32-E72D297353CC}">
              <c16:uniqueId val="{00000001-D84D-4C14-A4B2-55FBEA20D6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996.77</c:v>
                </c:pt>
                <c:pt idx="1">
                  <c:v>982.03</c:v>
                </c:pt>
                <c:pt idx="2">
                  <c:v>1001.68</c:v>
                </c:pt>
                <c:pt idx="3">
                  <c:v>1055.32</c:v>
                </c:pt>
                <c:pt idx="4">
                  <c:v>1210.0899999999999</c:v>
                </c:pt>
              </c:numCache>
            </c:numRef>
          </c:val>
          <c:extLst>
            <c:ext xmlns:c16="http://schemas.microsoft.com/office/drawing/2014/chart" uri="{C3380CC4-5D6E-409C-BE32-E72D297353CC}">
              <c16:uniqueId val="{00000000-0BA0-4AAA-B4F0-B3170C619D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0BA0-4AAA-B4F0-B3170C619D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94.66</c:v>
                </c:pt>
                <c:pt idx="1">
                  <c:v>95.01</c:v>
                </c:pt>
                <c:pt idx="2">
                  <c:v>91.07</c:v>
                </c:pt>
                <c:pt idx="3">
                  <c:v>95.43</c:v>
                </c:pt>
                <c:pt idx="4">
                  <c:v>49.78</c:v>
                </c:pt>
              </c:numCache>
            </c:numRef>
          </c:val>
          <c:extLst>
            <c:ext xmlns:c16="http://schemas.microsoft.com/office/drawing/2014/chart" uri="{C3380CC4-5D6E-409C-BE32-E72D297353CC}">
              <c16:uniqueId val="{00000000-7312-4A91-8249-E74D847C7E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7312-4A91-8249-E74D847C7E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150.01</c:v>
                </c:pt>
                <c:pt idx="2">
                  <c:v>157.16</c:v>
                </c:pt>
                <c:pt idx="3">
                  <c:v>150</c:v>
                </c:pt>
                <c:pt idx="4">
                  <c:v>265.55</c:v>
                </c:pt>
              </c:numCache>
            </c:numRef>
          </c:val>
          <c:extLst>
            <c:ext xmlns:c16="http://schemas.microsoft.com/office/drawing/2014/chart" uri="{C3380CC4-5D6E-409C-BE32-E72D297353CC}">
              <c16:uniqueId val="{00000000-8EBF-4CB9-82D8-0DFCB79915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8EBF-4CB9-82D8-0DFCB79915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1" zoomScaleNormal="100" workbookViewId="0">
      <selection activeCell="CB77" sqref="CB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石川県　羽咋市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19863</v>
      </c>
      <c r="AM8" s="45"/>
      <c r="AN8" s="45"/>
      <c r="AO8" s="45"/>
      <c r="AP8" s="45"/>
      <c r="AQ8" s="45"/>
      <c r="AR8" s="45"/>
      <c r="AS8" s="45"/>
      <c r="AT8" s="44">
        <f>データ!T6</f>
        <v>81.849999999999994</v>
      </c>
      <c r="AU8" s="44"/>
      <c r="AV8" s="44"/>
      <c r="AW8" s="44"/>
      <c r="AX8" s="44"/>
      <c r="AY8" s="44"/>
      <c r="AZ8" s="44"/>
      <c r="BA8" s="44"/>
      <c r="BB8" s="44">
        <f>データ!U6</f>
        <v>242.68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25.22</v>
      </c>
      <c r="J10" s="44"/>
      <c r="K10" s="44"/>
      <c r="L10" s="44"/>
      <c r="M10" s="44"/>
      <c r="N10" s="44"/>
      <c r="O10" s="44"/>
      <c r="P10" s="44">
        <f>データ!P6</f>
        <v>4.13</v>
      </c>
      <c r="Q10" s="44"/>
      <c r="R10" s="44"/>
      <c r="S10" s="44"/>
      <c r="T10" s="44"/>
      <c r="U10" s="44"/>
      <c r="V10" s="44"/>
      <c r="W10" s="44">
        <f>データ!Q6</f>
        <v>100</v>
      </c>
      <c r="X10" s="44"/>
      <c r="Y10" s="44"/>
      <c r="Z10" s="44"/>
      <c r="AA10" s="44"/>
      <c r="AB10" s="44"/>
      <c r="AC10" s="44"/>
      <c r="AD10" s="45">
        <f>データ!R6</f>
        <v>2882</v>
      </c>
      <c r="AE10" s="45"/>
      <c r="AF10" s="45"/>
      <c r="AG10" s="45"/>
      <c r="AH10" s="45"/>
      <c r="AI10" s="45"/>
      <c r="AJ10" s="45"/>
      <c r="AK10" s="2"/>
      <c r="AL10" s="45">
        <f>データ!V6</f>
        <v>814</v>
      </c>
      <c r="AM10" s="45"/>
      <c r="AN10" s="45"/>
      <c r="AO10" s="45"/>
      <c r="AP10" s="45"/>
      <c r="AQ10" s="45"/>
      <c r="AR10" s="45"/>
      <c r="AS10" s="45"/>
      <c r="AT10" s="44">
        <f>データ!W6</f>
        <v>0.16</v>
      </c>
      <c r="AU10" s="44"/>
      <c r="AV10" s="44"/>
      <c r="AW10" s="44"/>
      <c r="AX10" s="44"/>
      <c r="AY10" s="44"/>
      <c r="AZ10" s="44"/>
      <c r="BA10" s="44"/>
      <c r="BB10" s="44">
        <f>データ!X6</f>
        <v>5087.5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TOeLlShfqhfJDle8Tor2JGKOpYVqBiAI3vGkC8PNHoyZJ4nKXFcJlNTJo/Vg7M6x+r1I/ZzqZ+F0GgXD+0gJbw==" saltValue="Pqtt77UzvGuWd0ThAMUe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172073</v>
      </c>
      <c r="D6" s="19">
        <f t="shared" si="3"/>
        <v>46</v>
      </c>
      <c r="E6" s="19">
        <f t="shared" si="3"/>
        <v>18</v>
      </c>
      <c r="F6" s="19">
        <f t="shared" si="3"/>
        <v>0</v>
      </c>
      <c r="G6" s="19">
        <f t="shared" si="3"/>
        <v>0</v>
      </c>
      <c r="H6" s="19" t="str">
        <f t="shared" si="3"/>
        <v>石川県　羽咋市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25.22</v>
      </c>
      <c r="P6" s="20">
        <f t="shared" si="3"/>
        <v>4.13</v>
      </c>
      <c r="Q6" s="20">
        <f t="shared" si="3"/>
        <v>100</v>
      </c>
      <c r="R6" s="20">
        <f t="shared" si="3"/>
        <v>2882</v>
      </c>
      <c r="S6" s="20">
        <f t="shared" si="3"/>
        <v>19863</v>
      </c>
      <c r="T6" s="20">
        <f t="shared" si="3"/>
        <v>81.849999999999994</v>
      </c>
      <c r="U6" s="20">
        <f t="shared" si="3"/>
        <v>242.68</v>
      </c>
      <c r="V6" s="20">
        <f t="shared" si="3"/>
        <v>814</v>
      </c>
      <c r="W6" s="20">
        <f t="shared" si="3"/>
        <v>0.16</v>
      </c>
      <c r="X6" s="20">
        <f t="shared" si="3"/>
        <v>5087.5</v>
      </c>
      <c r="Y6" s="21">
        <f>IF(Y7="",NA(),Y7)</f>
        <v>111.58</v>
      </c>
      <c r="Z6" s="21">
        <f t="shared" ref="Z6:AH6" si="4">IF(Z7="",NA(),Z7)</f>
        <v>107.48</v>
      </c>
      <c r="AA6" s="21">
        <f t="shared" si="4"/>
        <v>117.13</v>
      </c>
      <c r="AB6" s="21">
        <f t="shared" si="4"/>
        <v>127.2</v>
      </c>
      <c r="AC6" s="21">
        <f t="shared" si="4"/>
        <v>101.07</v>
      </c>
      <c r="AD6" s="21">
        <f t="shared" si="4"/>
        <v>93.76</v>
      </c>
      <c r="AE6" s="21">
        <f t="shared" si="4"/>
        <v>95.33</v>
      </c>
      <c r="AF6" s="21">
        <f t="shared" si="4"/>
        <v>100.41</v>
      </c>
      <c r="AG6" s="21">
        <f t="shared" si="4"/>
        <v>100.17</v>
      </c>
      <c r="AH6" s="21">
        <f t="shared" si="4"/>
        <v>96.95</v>
      </c>
      <c r="AI6" s="20" t="str">
        <f>IF(AI7="","",IF(AI7="-","【-】","【"&amp;SUBSTITUTE(TEXT(AI7,"#,##0.00"),"-","△")&amp;"】"))</f>
        <v>【96.62】</v>
      </c>
      <c r="AJ6" s="21">
        <f>IF(AJ7="",NA(),AJ7)</f>
        <v>85.64</v>
      </c>
      <c r="AK6" s="21">
        <f t="shared" ref="AK6:AS6" si="5">IF(AK7="",NA(),AK7)</f>
        <v>65.459999999999994</v>
      </c>
      <c r="AL6" s="21">
        <f t="shared" si="5"/>
        <v>26.3</v>
      </c>
      <c r="AM6" s="20">
        <f t="shared" si="5"/>
        <v>0</v>
      </c>
      <c r="AN6" s="20">
        <f t="shared" si="5"/>
        <v>0</v>
      </c>
      <c r="AO6" s="21">
        <f t="shared" si="5"/>
        <v>173.09</v>
      </c>
      <c r="AP6" s="21">
        <f t="shared" si="5"/>
        <v>162.82</v>
      </c>
      <c r="AQ6" s="21">
        <f t="shared" si="5"/>
        <v>83.92</v>
      </c>
      <c r="AR6" s="21">
        <f t="shared" si="5"/>
        <v>89.31</v>
      </c>
      <c r="AS6" s="21">
        <f t="shared" si="5"/>
        <v>91.33</v>
      </c>
      <c r="AT6" s="20" t="str">
        <f>IF(AT7="","",IF(AT7="-","【-】","【"&amp;SUBSTITUTE(TEXT(AT7,"#,##0.00"),"-","△")&amp;"】"))</f>
        <v>【111.69】</v>
      </c>
      <c r="AU6" s="21">
        <f>IF(AU7="",NA(),AU7)</f>
        <v>813.11</v>
      </c>
      <c r="AV6" s="21">
        <f t="shared" ref="AV6:BD6" si="6">IF(AV7="",NA(),AV7)</f>
        <v>770.99</v>
      </c>
      <c r="AW6" s="21">
        <f t="shared" si="6"/>
        <v>799.23</v>
      </c>
      <c r="AX6" s="21">
        <f t="shared" si="6"/>
        <v>961.91</v>
      </c>
      <c r="AY6" s="21">
        <f t="shared" si="6"/>
        <v>437.74</v>
      </c>
      <c r="AZ6" s="21">
        <f t="shared" si="6"/>
        <v>117.39</v>
      </c>
      <c r="BA6" s="21">
        <f t="shared" si="6"/>
        <v>125.61</v>
      </c>
      <c r="BB6" s="21">
        <f t="shared" si="6"/>
        <v>122.71</v>
      </c>
      <c r="BC6" s="21">
        <f t="shared" si="6"/>
        <v>138.19999999999999</v>
      </c>
      <c r="BD6" s="21">
        <f t="shared" si="6"/>
        <v>126.97</v>
      </c>
      <c r="BE6" s="20" t="str">
        <f>IF(BE7="","",IF(BE7="-","【-】","【"&amp;SUBSTITUTE(TEXT(BE7,"#,##0.00"),"-","△")&amp;"】"))</f>
        <v>【111.29】</v>
      </c>
      <c r="BF6" s="21">
        <f>IF(BF7="",NA(),BF7)</f>
        <v>996.77</v>
      </c>
      <c r="BG6" s="21">
        <f t="shared" ref="BG6:BO6" si="7">IF(BG7="",NA(),BG7)</f>
        <v>982.03</v>
      </c>
      <c r="BH6" s="21">
        <f t="shared" si="7"/>
        <v>1001.68</v>
      </c>
      <c r="BI6" s="21">
        <f t="shared" si="7"/>
        <v>1055.32</v>
      </c>
      <c r="BJ6" s="21">
        <f t="shared" si="7"/>
        <v>1210.0899999999999</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94.66</v>
      </c>
      <c r="BR6" s="21">
        <f t="shared" ref="BR6:BZ6" si="8">IF(BR7="",NA(),BR7)</f>
        <v>95.01</v>
      </c>
      <c r="BS6" s="21">
        <f t="shared" si="8"/>
        <v>91.07</v>
      </c>
      <c r="BT6" s="21">
        <f t="shared" si="8"/>
        <v>95.43</v>
      </c>
      <c r="BU6" s="21">
        <f t="shared" si="8"/>
        <v>49.78</v>
      </c>
      <c r="BV6" s="21">
        <f t="shared" si="8"/>
        <v>53.23</v>
      </c>
      <c r="BW6" s="21">
        <f t="shared" si="8"/>
        <v>50.7</v>
      </c>
      <c r="BX6" s="21">
        <f t="shared" si="8"/>
        <v>60</v>
      </c>
      <c r="BY6" s="21">
        <f t="shared" si="8"/>
        <v>59.01</v>
      </c>
      <c r="BZ6" s="21">
        <f t="shared" si="8"/>
        <v>56.06</v>
      </c>
      <c r="CA6" s="20" t="str">
        <f>IF(CA7="","",IF(CA7="-","【-】","【"&amp;SUBSTITUTE(TEXT(CA7,"#,##0.00"),"-","△")&amp;"】"))</f>
        <v>【53.65】</v>
      </c>
      <c r="CB6" s="21">
        <f>IF(CB7="",NA(),CB7)</f>
        <v>150</v>
      </c>
      <c r="CC6" s="21">
        <f t="shared" ref="CC6:CK6" si="9">IF(CC7="",NA(),CC7)</f>
        <v>150.01</v>
      </c>
      <c r="CD6" s="21">
        <f t="shared" si="9"/>
        <v>157.16</v>
      </c>
      <c r="CE6" s="21">
        <f t="shared" si="9"/>
        <v>150</v>
      </c>
      <c r="CF6" s="21">
        <f t="shared" si="9"/>
        <v>265.55</v>
      </c>
      <c r="CG6" s="21">
        <f t="shared" si="9"/>
        <v>283.3</v>
      </c>
      <c r="CH6" s="21">
        <f t="shared" si="9"/>
        <v>289.81</v>
      </c>
      <c r="CI6" s="21">
        <f t="shared" si="9"/>
        <v>282.70999999999998</v>
      </c>
      <c r="CJ6" s="21">
        <f t="shared" si="9"/>
        <v>291.82</v>
      </c>
      <c r="CK6" s="21">
        <f t="shared" si="9"/>
        <v>304.36</v>
      </c>
      <c r="CL6" s="20" t="str">
        <f>IF(CL7="","",IF(CL7="-","【-】","【"&amp;SUBSTITUTE(TEXT(CL7,"#,##0.00"),"-","△")&amp;"】"))</f>
        <v>【307.86】</v>
      </c>
      <c r="CM6" s="21">
        <f>IF(CM7="",NA(),CM7)</f>
        <v>47.36</v>
      </c>
      <c r="CN6" s="21">
        <f t="shared" ref="CN6:CV6" si="10">IF(CN7="",NA(),CN7)</f>
        <v>48.28</v>
      </c>
      <c r="CO6" s="21">
        <f t="shared" si="10"/>
        <v>47.47</v>
      </c>
      <c r="CP6" s="21">
        <f t="shared" si="10"/>
        <v>45.9</v>
      </c>
      <c r="CQ6" s="21">
        <f t="shared" si="10"/>
        <v>42.59</v>
      </c>
      <c r="CR6" s="21">
        <f t="shared" si="10"/>
        <v>55.96</v>
      </c>
      <c r="CS6" s="21">
        <f t="shared" si="10"/>
        <v>56.45</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88.43</v>
      </c>
      <c r="DF6" s="21">
        <f t="shared" si="11"/>
        <v>90.34</v>
      </c>
      <c r="DG6" s="21">
        <f t="shared" si="11"/>
        <v>90.57</v>
      </c>
      <c r="DH6" s="20" t="str">
        <f>IF(DH7="","",IF(DH7="-","【-】","【"&amp;SUBSTITUTE(TEXT(DH7,"#,##0.00"),"-","△")&amp;"】"))</f>
        <v>【85.31】</v>
      </c>
      <c r="DI6" s="21">
        <f>IF(DI7="",NA(),DI7)</f>
        <v>61.52</v>
      </c>
      <c r="DJ6" s="21">
        <f t="shared" ref="DJ6:DR6" si="12">IF(DJ7="",NA(),DJ7)</f>
        <v>63.16</v>
      </c>
      <c r="DK6" s="21">
        <f t="shared" si="12"/>
        <v>64.33</v>
      </c>
      <c r="DL6" s="21">
        <f t="shared" si="12"/>
        <v>63.9</v>
      </c>
      <c r="DM6" s="21">
        <f t="shared" si="12"/>
        <v>65.72</v>
      </c>
      <c r="DN6" s="21">
        <f t="shared" si="12"/>
        <v>16.63</v>
      </c>
      <c r="DO6" s="21">
        <f t="shared" si="12"/>
        <v>15.4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172073</v>
      </c>
      <c r="D7" s="23">
        <v>46</v>
      </c>
      <c r="E7" s="23">
        <v>18</v>
      </c>
      <c r="F7" s="23">
        <v>0</v>
      </c>
      <c r="G7" s="23">
        <v>0</v>
      </c>
      <c r="H7" s="23" t="s">
        <v>96</v>
      </c>
      <c r="I7" s="23" t="s">
        <v>97</v>
      </c>
      <c r="J7" s="23" t="s">
        <v>98</v>
      </c>
      <c r="K7" s="23" t="s">
        <v>99</v>
      </c>
      <c r="L7" s="23" t="s">
        <v>100</v>
      </c>
      <c r="M7" s="23" t="s">
        <v>101</v>
      </c>
      <c r="N7" s="24" t="s">
        <v>102</v>
      </c>
      <c r="O7" s="24">
        <v>25.22</v>
      </c>
      <c r="P7" s="24">
        <v>4.13</v>
      </c>
      <c r="Q7" s="24">
        <v>100</v>
      </c>
      <c r="R7" s="24">
        <v>2882</v>
      </c>
      <c r="S7" s="24">
        <v>19863</v>
      </c>
      <c r="T7" s="24">
        <v>81.849999999999994</v>
      </c>
      <c r="U7" s="24">
        <v>242.68</v>
      </c>
      <c r="V7" s="24">
        <v>814</v>
      </c>
      <c r="W7" s="24">
        <v>0.16</v>
      </c>
      <c r="X7" s="24">
        <v>5087.5</v>
      </c>
      <c r="Y7" s="24">
        <v>111.58</v>
      </c>
      <c r="Z7" s="24">
        <v>107.48</v>
      </c>
      <c r="AA7" s="24">
        <v>117.13</v>
      </c>
      <c r="AB7" s="24">
        <v>127.2</v>
      </c>
      <c r="AC7" s="24">
        <v>101.07</v>
      </c>
      <c r="AD7" s="24">
        <v>93.76</v>
      </c>
      <c r="AE7" s="24">
        <v>95.33</v>
      </c>
      <c r="AF7" s="24">
        <v>100.41</v>
      </c>
      <c r="AG7" s="24">
        <v>100.17</v>
      </c>
      <c r="AH7" s="24">
        <v>96.95</v>
      </c>
      <c r="AI7" s="24">
        <v>96.62</v>
      </c>
      <c r="AJ7" s="24">
        <v>85.64</v>
      </c>
      <c r="AK7" s="24">
        <v>65.459999999999994</v>
      </c>
      <c r="AL7" s="24">
        <v>26.3</v>
      </c>
      <c r="AM7" s="24">
        <v>0</v>
      </c>
      <c r="AN7" s="24">
        <v>0</v>
      </c>
      <c r="AO7" s="24">
        <v>173.09</v>
      </c>
      <c r="AP7" s="24">
        <v>162.82</v>
      </c>
      <c r="AQ7" s="24">
        <v>83.92</v>
      </c>
      <c r="AR7" s="24">
        <v>89.31</v>
      </c>
      <c r="AS7" s="24">
        <v>91.33</v>
      </c>
      <c r="AT7" s="24">
        <v>111.69</v>
      </c>
      <c r="AU7" s="24">
        <v>813.11</v>
      </c>
      <c r="AV7" s="24">
        <v>770.99</v>
      </c>
      <c r="AW7" s="24">
        <v>799.23</v>
      </c>
      <c r="AX7" s="24">
        <v>961.91</v>
      </c>
      <c r="AY7" s="24">
        <v>437.74</v>
      </c>
      <c r="AZ7" s="24">
        <v>117.39</v>
      </c>
      <c r="BA7" s="24">
        <v>125.61</v>
      </c>
      <c r="BB7" s="24">
        <v>122.71</v>
      </c>
      <c r="BC7" s="24">
        <v>138.19999999999999</v>
      </c>
      <c r="BD7" s="24">
        <v>126.97</v>
      </c>
      <c r="BE7" s="24">
        <v>111.29</v>
      </c>
      <c r="BF7" s="24">
        <v>996.77</v>
      </c>
      <c r="BG7" s="24">
        <v>982.03</v>
      </c>
      <c r="BH7" s="24">
        <v>1001.68</v>
      </c>
      <c r="BI7" s="24">
        <v>1055.32</v>
      </c>
      <c r="BJ7" s="24">
        <v>1210.0899999999999</v>
      </c>
      <c r="BK7" s="24">
        <v>421.25</v>
      </c>
      <c r="BL7" s="24">
        <v>398.42</v>
      </c>
      <c r="BM7" s="24">
        <v>294.08999999999997</v>
      </c>
      <c r="BN7" s="24">
        <v>294.08999999999997</v>
      </c>
      <c r="BO7" s="24">
        <v>338.47</v>
      </c>
      <c r="BP7" s="24">
        <v>349.83</v>
      </c>
      <c r="BQ7" s="24">
        <v>94.66</v>
      </c>
      <c r="BR7" s="24">
        <v>95.01</v>
      </c>
      <c r="BS7" s="24">
        <v>91.07</v>
      </c>
      <c r="BT7" s="24">
        <v>95.43</v>
      </c>
      <c r="BU7" s="24">
        <v>49.78</v>
      </c>
      <c r="BV7" s="24">
        <v>53.23</v>
      </c>
      <c r="BW7" s="24">
        <v>50.7</v>
      </c>
      <c r="BX7" s="24">
        <v>60</v>
      </c>
      <c r="BY7" s="24">
        <v>59.01</v>
      </c>
      <c r="BZ7" s="24">
        <v>56.06</v>
      </c>
      <c r="CA7" s="24">
        <v>53.65</v>
      </c>
      <c r="CB7" s="24">
        <v>150</v>
      </c>
      <c r="CC7" s="24">
        <v>150.01</v>
      </c>
      <c r="CD7" s="24">
        <v>157.16</v>
      </c>
      <c r="CE7" s="24">
        <v>150</v>
      </c>
      <c r="CF7" s="24">
        <v>265.55</v>
      </c>
      <c r="CG7" s="24">
        <v>283.3</v>
      </c>
      <c r="CH7" s="24">
        <v>289.81</v>
      </c>
      <c r="CI7" s="24">
        <v>282.70999999999998</v>
      </c>
      <c r="CJ7" s="24">
        <v>291.82</v>
      </c>
      <c r="CK7" s="24">
        <v>304.36</v>
      </c>
      <c r="CL7" s="24">
        <v>307.86</v>
      </c>
      <c r="CM7" s="24">
        <v>47.36</v>
      </c>
      <c r="CN7" s="24">
        <v>48.28</v>
      </c>
      <c r="CO7" s="24">
        <v>47.47</v>
      </c>
      <c r="CP7" s="24">
        <v>45.9</v>
      </c>
      <c r="CQ7" s="24">
        <v>42.59</v>
      </c>
      <c r="CR7" s="24">
        <v>55.96</v>
      </c>
      <c r="CS7" s="24">
        <v>56.45</v>
      </c>
      <c r="CT7" s="24">
        <v>56.52</v>
      </c>
      <c r="CU7" s="24">
        <v>88.45</v>
      </c>
      <c r="CV7" s="24">
        <v>54.08</v>
      </c>
      <c r="CW7" s="24">
        <v>54.61</v>
      </c>
      <c r="CX7" s="24">
        <v>100</v>
      </c>
      <c r="CY7" s="24">
        <v>100</v>
      </c>
      <c r="CZ7" s="24">
        <v>100</v>
      </c>
      <c r="DA7" s="24">
        <v>100</v>
      </c>
      <c r="DB7" s="24">
        <v>100</v>
      </c>
      <c r="DC7" s="24">
        <v>60.12</v>
      </c>
      <c r="DD7" s="24">
        <v>54.99</v>
      </c>
      <c r="DE7" s="24">
        <v>88.43</v>
      </c>
      <c r="DF7" s="24">
        <v>90.34</v>
      </c>
      <c r="DG7" s="24">
        <v>90.57</v>
      </c>
      <c r="DH7" s="24">
        <v>85.31</v>
      </c>
      <c r="DI7" s="24">
        <v>61.52</v>
      </c>
      <c r="DJ7" s="24">
        <v>63.16</v>
      </c>
      <c r="DK7" s="24">
        <v>64.33</v>
      </c>
      <c r="DL7" s="24">
        <v>63.9</v>
      </c>
      <c r="DM7" s="24">
        <v>65.72</v>
      </c>
      <c r="DN7" s="24">
        <v>16.63</v>
      </c>
      <c r="DO7" s="24">
        <v>15.4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仁志</cp:lastModifiedBy>
  <cp:lastPrinted>2025-01-28T11:07:07Z</cp:lastPrinted>
  <dcterms:created xsi:type="dcterms:W3CDTF">2025-01-24T07:24:22Z</dcterms:created>
  <dcterms:modified xsi:type="dcterms:W3CDTF">2025-01-28T11:10:37Z</dcterms:modified>
  <cp:category/>
</cp:coreProperties>
</file>