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106\Desktop\【経営比較分析表】2023_172065_46_010\【経営比較分析表】2023_172065_46_010\"/>
    </mc:Choice>
  </mc:AlternateContent>
  <workbookProtection workbookAlgorithmName="SHA-512" workbookHashValue="H/Fx5pRUurcTIE81LAEiwPxe1tQpWcVt3JZMRrZYMArS+lf1mbF+KQu8gi2/E61XkcXLSkuaZRJAGr9msMd5Ng==" workbookSaltValue="jG5VH5QIW6I50ju0Su6JH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<sst xmlns="http://schemas.openxmlformats.org/spreadsheetml/2006/main" count="228" uniqueCount="112">
  <si>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</si>
  <si>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</si>
  <si>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</si>
  <si>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</si>
  <si>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</si>
  <si>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</si>
  <si>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</si>
  <si>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</si>
  <si>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</si>
  <si>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</si>
  <si>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</si>
  <si>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</si>
  <si>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</si>
  <si>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</si>
  <si>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</si>
  <si>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</si>
  <si>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</si>
  <si>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</si>
  <si>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</si>
  <si>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</si>
  <si>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</si>
  <si>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</si>
  <si>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</si>
  <si>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</si>
  <si>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</si>
  <si>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</si>
  <si>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</si>
  <si>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</si>
  <si>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</si>
  <si>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</si>
  <si>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</si>
  <si>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</si>
  <si>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</si>
  <si>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</si>
  <si>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</si>
  <si>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</si>
  <si>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</si>
  <si>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</si>
  <si>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</si>
  <si>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</si>
  <si>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</si>
  <si>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</si>
  <si>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</si>
  <si>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</si>
  <si>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</si>
  <si>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</si>
  <si>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</si>
  <si>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</si>
  <si>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</si>
  <si>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</si>
  <si>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</si>
  <si>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</si>
  <si>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</si>
  <si>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</si>
  <si>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</si>
  <si>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</si>
  <si>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</si>
  <si>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</si>
  <si>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</si>
  <si>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</si>
  <si>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</si>
  <si>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</si>
  <si>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</si>
  <si>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</si>
  <si>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</si>
  <si>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</si>
  <si>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</si>
  <si>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</si>
  <si>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</si>
  <si>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</si>
  <si>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</si>
  <si>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</si>
  <si>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</si>
  <si>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</si>
  <si>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</si>
  <si>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</si>
  <si>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</si>
  <si>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</si>
  <si>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</si>
  <si>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</si>
  <si>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</si>
  <si>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</si>
  <si>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</si>
  <si>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</si>
  <si>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</si>
  <si>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</si>
  <si>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</si>
  <si>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</si>
  <si>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</si>
  <si>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</si>
  <si>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</si>
  <si>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</si>
  <si>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</si>
  <si>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</si>
  <si>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</si>
  <si>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</si>
  <si>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</si>
  <si>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</si>
  <si>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</si>
  <si>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</si>
  <si>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</si>
  <si>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</si>
  <si>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</si>
  <si>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</si>
  <si>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</si>
  <si>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</si>
  <si>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</si>
  <si>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</si>
  <si>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</si>
  <si>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令和５年度は、家庭用水や旅館用水等のすべての用途区分で水量が減少したことにより赤字となった。
　人口の減少による減収と物価高騰による支出の増加から、経常収支比率、料金回収率の値は悪化している。また、企業債残高も多いことから、企業債の元金及び利息の償還が経営を圧迫していくと考えられる。
  有収率については、類似団体平均値に比べ良い数値となっているが、将来の給水量の減少を踏まえ、料金収入の確保に向けた検討が必要である。</t>
    <rPh sb="8" eb="12">
      <t>カテイヨウスイ</t>
    </rPh>
    <rPh sb="23" eb="27">
      <t>ヨウトクブン</t>
    </rPh>
    <rPh sb="28" eb="30">
      <t>スイリョウ</t>
    </rPh>
    <rPh sb="60" eb="64">
      <t>ブッカコウトウ</t>
    </rPh>
    <rPh sb="67" eb="69">
      <t>シシュツ</t>
    </rPh>
    <rPh sb="70" eb="72">
      <t>ゾウカ</t>
    </rPh>
    <rPh sb="88" eb="89">
      <t>アタイ</t>
    </rPh>
    <phoneticPr fontId="4"/>
  </si>
  <si>
    <t xml:space="preserve">　有形固定資産減価償却率は年々増加し、管路経年化率も悪化しており、施設及び管路の老朽化が進んでいる。
　今後、更新時期を迎える管路や施設が増加することから、R6年度に導入するAI劣化予測診断結果を活用し、更新管路の優先順位、ダウンサイジングを効率的に実施していくとともに、施設等の計画的な更新と費用の平準化を実施していく。
</t>
    <rPh sb="26" eb="28">
      <t>アッカ</t>
    </rPh>
    <rPh sb="95" eb="97">
      <t>ケッカ</t>
    </rPh>
    <rPh sb="98" eb="100">
      <t>カツヨウ</t>
    </rPh>
    <rPh sb="102" eb="104">
      <t>コウシン</t>
    </rPh>
    <rPh sb="104" eb="106">
      <t>カンロ</t>
    </rPh>
    <rPh sb="121" eb="123">
      <t>コウリツ</t>
    </rPh>
    <rPh sb="123" eb="124">
      <t>テキ</t>
    </rPh>
    <rPh sb="125" eb="127">
      <t>ジッシ</t>
    </rPh>
    <rPh sb="147" eb="149">
      <t>ヒヨウ</t>
    </rPh>
    <phoneticPr fontId="4"/>
  </si>
  <si>
    <t>　人口減少による給水収益の減少、施設や管路の老朽化による更新費用の増大が大きな課題となっており、安全で良質な水を供給し続けるため、収支バランスの改善に向けて、今後も適切な投資と収益の確保に努め、料金改定の検討、ダウンサイジング等、施設の規模縮小や適正な施設への転換を図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</si>
</sst>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c:v>
                </c:pt>
                <c:pt idx="1">
                  <c:v>1.65</c:v>
                </c:pt>
                <c:pt idx="2">
                  <c:v>1.02</c:v>
                </c:pt>
                <c:pt idx="3">
                  <c:v>1.35</c:v>
                </c:pt>
                <c:pt idx="4">
                  <c:v>0.83</c:v>
                </c:pt>
              </c:numCache>
            </c:numRef>
          </c:val>
          <c:extLst>
            <c:ext xmlns:c16="http://schemas.microsoft.com/office/drawing/2014/chart" uri="{C3380CC4-5D6E-409C-BE32-E72D297353CC}">
              <c16:uniqueId val="{00000000-2D53-4C16-8B2C-72A39EC3D1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D53-4C16-8B2C-72A39EC3D1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68.72</c:v>
                </c:pt>
                <c:pt idx="1">
                  <c:v>64.44</c:v>
                </c:pt>
                <c:pt idx="2">
                  <c:v>62.04</c:v>
                </c:pt>
                <c:pt idx="3">
                  <c:v>42.19</c:v>
                </c:pt>
                <c:pt idx="4">
                  <c:v>41.15</c:v>
                </c:pt>
              </c:numCache>
            </c:numRef>
          </c:val>
          <c:extLst>
            <c:ext xmlns:c16="http://schemas.microsoft.com/office/drawing/2014/chart" uri="{C3380CC4-5D6E-409C-BE32-E72D297353CC}">
              <c16:uniqueId val="{00000000-229D-474E-87FD-53F41BDDA2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229D-474E-87FD-53F41BDDA2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89.67</c:v>
                </c:pt>
                <c:pt idx="1">
                  <c:v>90.11</c:v>
                </c:pt>
                <c:pt idx="2">
                  <c:v>91.41</c:v>
                </c:pt>
                <c:pt idx="3">
                  <c:v>90.8</c:v>
                </c:pt>
                <c:pt idx="4">
                  <c:v>90.62</c:v>
                </c:pt>
              </c:numCache>
            </c:numRef>
          </c:val>
          <c:extLst>
            <c:ext xmlns:c16="http://schemas.microsoft.com/office/drawing/2014/chart" uri="{C3380CC4-5D6E-409C-BE32-E72D297353CC}">
              <c16:uniqueId val="{00000000-4CC1-4E9A-A1A3-F2A2206C90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4CC1-4E9A-A1A3-F2A2206C90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105.55</c:v>
                </c:pt>
                <c:pt idx="1">
                  <c:v>100.07</c:v>
                </c:pt>
                <c:pt idx="2">
                  <c:v>97.71</c:v>
                </c:pt>
                <c:pt idx="3">
                  <c:v>99.05</c:v>
                </c:pt>
                <c:pt idx="4">
                  <c:v>97.03</c:v>
                </c:pt>
              </c:numCache>
            </c:numRef>
          </c:val>
          <c:extLst>
            <c:ext xmlns:c16="http://schemas.microsoft.com/office/drawing/2014/chart" uri="{C3380CC4-5D6E-409C-BE32-E72D297353CC}">
              <c16:uniqueId val="{00000000-607D-4631-9C7A-1CF8830723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607D-4631-9C7A-1CF8830723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54.54</c:v>
                </c:pt>
                <c:pt idx="1">
                  <c:v>55.65</c:v>
                </c:pt>
                <c:pt idx="2">
                  <c:v>57.03</c:v>
                </c:pt>
                <c:pt idx="3">
                  <c:v>58.24</c:v>
                </c:pt>
                <c:pt idx="4">
                  <c:v>59.54</c:v>
                </c:pt>
              </c:numCache>
            </c:numRef>
          </c:val>
          <c:extLst>
            <c:ext xmlns:c16="http://schemas.microsoft.com/office/drawing/2014/chart" uri="{C3380CC4-5D6E-409C-BE32-E72D297353CC}">
              <c16:uniqueId val="{00000000-D75D-44E1-94C7-8050BC0E68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75D-44E1-94C7-8050BC0E68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13.75</c:v>
                </c:pt>
                <c:pt idx="1">
                  <c:v>13.18</c:v>
                </c:pt>
                <c:pt idx="2">
                  <c:v>13.46</c:v>
                </c:pt>
                <c:pt idx="3">
                  <c:v>14.46</c:v>
                </c:pt>
                <c:pt idx="4">
                  <c:v>17.760000000000002</c:v>
                </c:pt>
              </c:numCache>
            </c:numRef>
          </c:val>
          <c:extLst>
            <c:ext xmlns:c16="http://schemas.microsoft.com/office/drawing/2014/chart" uri="{C3380CC4-5D6E-409C-BE32-E72D297353CC}">
              <c16:uniqueId val="{00000000-99C7-4B5B-9D15-FD16A788C4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9C7-4B5B-9D15-FD16A788C4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66-486A-A059-38B8DEB724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B66-486A-A059-38B8DEB724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299.3</c:v>
                </c:pt>
                <c:pt idx="1">
                  <c:v>256.58999999999997</c:v>
                </c:pt>
                <c:pt idx="2">
                  <c:v>273.20999999999998</c:v>
                </c:pt>
                <c:pt idx="3">
                  <c:v>274.79000000000002</c:v>
                </c:pt>
                <c:pt idx="4">
                  <c:v>235.56</c:v>
                </c:pt>
              </c:numCache>
            </c:numRef>
          </c:val>
          <c:extLst>
            <c:ext xmlns:c16="http://schemas.microsoft.com/office/drawing/2014/chart" uri="{C3380CC4-5D6E-409C-BE32-E72D297353CC}">
              <c16:uniqueId val="{00000000-253D-408C-8371-52DCA607D9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53D-408C-8371-52DCA607D9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639.09</c:v>
                </c:pt>
                <c:pt idx="1">
                  <c:v>660.96</c:v>
                </c:pt>
                <c:pt idx="2">
                  <c:v>664.55</c:v>
                </c:pt>
                <c:pt idx="3">
                  <c:v>662.03</c:v>
                </c:pt>
                <c:pt idx="4">
                  <c:v>667.37</c:v>
                </c:pt>
              </c:numCache>
            </c:numRef>
          </c:val>
          <c:extLst>
            <c:ext xmlns:c16="http://schemas.microsoft.com/office/drawing/2014/chart" uri="{C3380CC4-5D6E-409C-BE32-E72D297353CC}">
              <c16:uniqueId val="{00000000-9C05-4D2E-8D11-730D843FFE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9C05-4D2E-8D11-730D843FFE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104.1</c:v>
                </c:pt>
                <c:pt idx="1">
                  <c:v>98.08</c:v>
                </c:pt>
                <c:pt idx="2">
                  <c:v>95.64</c:v>
                </c:pt>
                <c:pt idx="3">
                  <c:v>96.86</c:v>
                </c:pt>
                <c:pt idx="4">
                  <c:v>94.19</c:v>
                </c:pt>
              </c:numCache>
            </c:numRef>
          </c:val>
          <c:extLst>
            <c:ext xmlns:c16="http://schemas.microsoft.com/office/drawing/2014/chart" uri="{C3380CC4-5D6E-409C-BE32-E72D297353CC}">
              <c16:uniqueId val="{00000000-1203-4742-81F8-2F8F3DD8CC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1203-4742-81F8-2F8F3DD8CC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188.84</c:v>
                </c:pt>
                <c:pt idx="1">
                  <c:v>200.28</c:v>
                </c:pt>
                <c:pt idx="2">
                  <c:v>206.63</c:v>
                </c:pt>
                <c:pt idx="3">
                  <c:v>204.39</c:v>
                </c:pt>
                <c:pt idx="4">
                  <c:v>211.2</c:v>
                </c:pt>
              </c:numCache>
            </c:numRef>
          </c:val>
          <c:extLst>
            <c:ext xmlns:c16="http://schemas.microsoft.com/office/drawing/2014/chart" uri="{C3380CC4-5D6E-409C-BE32-E72D297353CC}">
              <c16:uniqueId val="{00000000-3902-4475-B0FA-FB4D52A98F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3902-4475-B0FA-FB4D52A98F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石川県　加賀市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62545</v>
      </c>
      <c r="AM8" s="44"/>
      <c r="AN8" s="44"/>
      <c r="AO8" s="44"/>
      <c r="AP8" s="44"/>
      <c r="AQ8" s="44"/>
      <c r="AR8" s="44"/>
      <c r="AS8" s="44"/>
      <c r="AT8" s="45">
        <f>データ!$S$6</f>
        <v>305.87</v>
      </c>
      <c r="AU8" s="46"/>
      <c r="AV8" s="46"/>
      <c r="AW8" s="46"/>
      <c r="AX8" s="46"/>
      <c r="AY8" s="46"/>
      <c r="AZ8" s="46"/>
      <c r="BA8" s="46"/>
      <c r="BB8" s="47">
        <f>データ!$T$6</f>
        <v>204.48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46.66</v>
      </c>
      <c r="J10" s="46"/>
      <c r="K10" s="46"/>
      <c r="L10" s="46"/>
      <c r="M10" s="46"/>
      <c r="N10" s="46"/>
      <c r="O10" s="80"/>
      <c r="P10" s="47">
        <f>データ!$P$6</f>
        <v>99.99</v>
      </c>
      <c r="Q10" s="47"/>
      <c r="R10" s="47"/>
      <c r="S10" s="47"/>
      <c r="T10" s="47"/>
      <c r="U10" s="47"/>
      <c r="V10" s="47"/>
      <c r="W10" s="44">
        <f>データ!$Q$6</f>
        <v>3251</v>
      </c>
      <c r="X10" s="44"/>
      <c r="Y10" s="44"/>
      <c r="Z10" s="44"/>
      <c r="AA10" s="44"/>
      <c r="AB10" s="44"/>
      <c r="AC10" s="44"/>
      <c r="AD10" s="2"/>
      <c r="AE10" s="2"/>
      <c r="AF10" s="2"/>
      <c r="AG10" s="2"/>
      <c r="AH10" s="2"/>
      <c r="AI10" s="2"/>
      <c r="AJ10" s="2"/>
      <c r="AK10" s="2"/>
      <c r="AL10" s="44">
        <f>データ!$U$6</f>
        <v>62166</v>
      </c>
      <c r="AM10" s="44"/>
      <c r="AN10" s="44"/>
      <c r="AO10" s="44"/>
      <c r="AP10" s="44"/>
      <c r="AQ10" s="44"/>
      <c r="AR10" s="44"/>
      <c r="AS10" s="44"/>
      <c r="AT10" s="45">
        <f>データ!$V$6</f>
        <v>55.83</v>
      </c>
      <c r="AU10" s="46"/>
      <c r="AV10" s="46"/>
      <c r="AW10" s="46"/>
      <c r="AX10" s="46"/>
      <c r="AY10" s="46"/>
      <c r="AZ10" s="46"/>
      <c r="BA10" s="46"/>
      <c r="BB10" s="47">
        <f>データ!$W$6</f>
        <v>1113.49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gVywZy4R9tCkRycPDSYr0mgHVe+jdTmJoOudDvQqmxA0x/M/x5CSKuL8syHQbnkKRIySC3JpqvGbPfdgNfROw==" saltValue="vYeoz1pDQYhZm1ezdx8X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172065</v>
      </c>
      <c r="D6" s="20">
        <f t="shared" si="3"/>
        <v>46</v>
      </c>
      <c r="E6" s="20">
        <f t="shared" si="3"/>
        <v>1</v>
      </c>
      <c r="F6" s="20">
        <f t="shared" si="3"/>
        <v>0</v>
      </c>
      <c r="G6" s="20">
        <f t="shared" si="3"/>
        <v>1</v>
      </c>
      <c r="H6" s="20" t="str">
        <f t="shared" si="3"/>
        <v>石川県　加賀市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46.66</v>
      </c>
      <c r="P6" s="21">
        <f t="shared" si="3"/>
        <v>99.99</v>
      </c>
      <c r="Q6" s="21">
        <f t="shared" si="3"/>
        <v>3251</v>
      </c>
      <c r="R6" s="21">
        <f t="shared" si="3"/>
        <v>62545</v>
      </c>
      <c r="S6" s="21">
        <f t="shared" si="3"/>
        <v>305.87</v>
      </c>
      <c r="T6" s="21">
        <f t="shared" si="3"/>
        <v>204.48</v>
      </c>
      <c r="U6" s="21">
        <f t="shared" si="3"/>
        <v>62166</v>
      </c>
      <c r="V6" s="21">
        <f t="shared" si="3"/>
        <v>55.83</v>
      </c>
      <c r="W6" s="21">
        <f t="shared" si="3"/>
        <v>1113.49</v>
      </c>
      <c r="X6" s="22">
        <f>IF(X7="",NA(),X7)</f>
        <v>105.55</v>
      </c>
      <c r="Y6" s="22">
        <f t="shared" ref="Y6:AG6" si="4">IF(Y7="",NA(),Y7)</f>
        <v>100.07</v>
      </c>
      <c r="Z6" s="22">
        <f t="shared" si="4"/>
        <v>97.71</v>
      </c>
      <c r="AA6" s="22">
        <f t="shared" si="4"/>
        <v>99.05</v>
      </c>
      <c r="AB6" s="22">
        <f t="shared" si="4"/>
        <v>97.03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299.3</v>
      </c>
      <c r="AU6" s="22">
        <f t="shared" ref="AU6:BC6" si="6">IF(AU7="",NA(),AU7)</f>
        <v>256.58999999999997</v>
      </c>
      <c r="AV6" s="22">
        <f t="shared" si="6"/>
        <v>273.20999999999998</v>
      </c>
      <c r="AW6" s="22">
        <f t="shared" si="6"/>
        <v>274.79000000000002</v>
      </c>
      <c r="AX6" s="22">
        <f t="shared" si="6"/>
        <v>235.56</v>
      </c>
      <c r="AY6" s="22">
        <f t="shared" si="6"/>
        <v>360.86</v>
      </c>
      <c r="AZ6" s="22">
        <f t="shared" si="6"/>
        <v>350.79</v>
      </c>
      <c r="BA6" s="22">
        <f t="shared" si="6"/>
        <v>354.57</v>
      </c>
      <c r="BB6" s="22">
        <f t="shared" si="6"/>
        <v>357.74</v>
      </c>
      <c r="BC6" s="22">
        <f t="shared" si="6"/>
        <v>344.88</v>
      </c>
      <c r="BD6" s="21" t="str">
        <f>IF(BD7="","",IF(BD7="-","【-】","【"&amp;SUBSTITUTE(TEXT(BD7,"#,##0.00"),"-","△")&amp;"】"))</f>
        <v>【243.36】</v>
      </c>
      <c r="BE6" s="22">
        <f>IF(BE7="",NA(),BE7)</f>
        <v>639.09</v>
      </c>
      <c r="BF6" s="22">
        <f t="shared" ref="BF6:BN6" si="7">IF(BF7="",NA(),BF7)</f>
        <v>660.96</v>
      </c>
      <c r="BG6" s="22">
        <f t="shared" si="7"/>
        <v>664.55</v>
      </c>
      <c r="BH6" s="22">
        <f t="shared" si="7"/>
        <v>662.03</v>
      </c>
      <c r="BI6" s="22">
        <f t="shared" si="7"/>
        <v>667.37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104.1</v>
      </c>
      <c r="BQ6" s="22">
        <f t="shared" ref="BQ6:BY6" si="8">IF(BQ7="",NA(),BQ7)</f>
        <v>98.08</v>
      </c>
      <c r="BR6" s="22">
        <f t="shared" si="8"/>
        <v>95.64</v>
      </c>
      <c r="BS6" s="22">
        <f t="shared" si="8"/>
        <v>96.86</v>
      </c>
      <c r="BT6" s="22">
        <f t="shared" si="8"/>
        <v>94.19</v>
      </c>
      <c r="BU6" s="22">
        <f t="shared" si="8"/>
        <v>103.32</v>
      </c>
      <c r="BV6" s="22">
        <f t="shared" si="8"/>
        <v>100.85</v>
      </c>
      <c r="BW6" s="22">
        <f t="shared" si="8"/>
        <v>103.79</v>
      </c>
      <c r="BX6" s="22">
        <f t="shared" si="8"/>
        <v>98.3</v>
      </c>
      <c r="BY6" s="22">
        <f t="shared" si="8"/>
        <v>98.89</v>
      </c>
      <c r="BZ6" s="21" t="str">
        <f>IF(BZ7="","",IF(BZ7="-","【-】","【"&amp;SUBSTITUTE(TEXT(BZ7,"#,##0.00"),"-","△")&amp;"】"))</f>
        <v>【97.82】</v>
      </c>
      <c r="CA6" s="22">
        <f>IF(CA7="",NA(),CA7)</f>
        <v>188.84</v>
      </c>
      <c r="CB6" s="22">
        <f t="shared" ref="CB6:CJ6" si="9">IF(CB7="",NA(),CB7)</f>
        <v>200.28</v>
      </c>
      <c r="CC6" s="22">
        <f t="shared" si="9"/>
        <v>206.63</v>
      </c>
      <c r="CD6" s="22">
        <f t="shared" si="9"/>
        <v>204.39</v>
      </c>
      <c r="CE6" s="22">
        <f t="shared" si="9"/>
        <v>211.2</v>
      </c>
      <c r="CF6" s="22">
        <f t="shared" si="9"/>
        <v>168.56</v>
      </c>
      <c r="CG6" s="22">
        <f t="shared" si="9"/>
        <v>167.1</v>
      </c>
      <c r="CH6" s="22">
        <f t="shared" si="9"/>
        <v>167.86</v>
      </c>
      <c r="CI6" s="22">
        <f t="shared" si="9"/>
        <v>173.68</v>
      </c>
      <c r="CJ6" s="22">
        <f t="shared" si="9"/>
        <v>174.52</v>
      </c>
      <c r="CK6" s="21" t="str">
        <f>IF(CK7="","",IF(CK7="-","【-】","【"&amp;SUBSTITUTE(TEXT(CK7,"#,##0.00"),"-","△")&amp;"】"))</f>
        <v>【177.56】</v>
      </c>
      <c r="CL6" s="22">
        <f>IF(CL7="",NA(),CL7)</f>
        <v>68.72</v>
      </c>
      <c r="CM6" s="22">
        <f t="shared" ref="CM6:CU6" si="10">IF(CM7="",NA(),CM7)</f>
        <v>64.44</v>
      </c>
      <c r="CN6" s="22">
        <f t="shared" si="10"/>
        <v>62.04</v>
      </c>
      <c r="CO6" s="22">
        <f t="shared" si="10"/>
        <v>42.19</v>
      </c>
      <c r="CP6" s="22">
        <f t="shared" si="10"/>
        <v>41.15</v>
      </c>
      <c r="CQ6" s="22">
        <f t="shared" si="10"/>
        <v>59.51</v>
      </c>
      <c r="CR6" s="22">
        <f t="shared" si="10"/>
        <v>59.91</v>
      </c>
      <c r="CS6" s="22">
        <f t="shared" si="10"/>
        <v>59.4</v>
      </c>
      <c r="CT6" s="22">
        <f t="shared" si="10"/>
        <v>59.24</v>
      </c>
      <c r="CU6" s="22">
        <f t="shared" si="10"/>
        <v>58.77</v>
      </c>
      <c r="CV6" s="21" t="str">
        <f>IF(CV7="","",IF(CV7="-","【-】","【"&amp;SUBSTITUTE(TEXT(CV7,"#,##0.00"),"-","△")&amp;"】"))</f>
        <v>【59.81】</v>
      </c>
      <c r="CW6" s="22">
        <f>IF(CW7="",NA(),CW7)</f>
        <v>89.67</v>
      </c>
      <c r="CX6" s="22">
        <f t="shared" ref="CX6:DF6" si="11">IF(CX7="",NA(),CX7)</f>
        <v>90.11</v>
      </c>
      <c r="CY6" s="22">
        <f t="shared" si="11"/>
        <v>91.41</v>
      </c>
      <c r="CZ6" s="22">
        <f t="shared" si="11"/>
        <v>90.8</v>
      </c>
      <c r="DA6" s="22">
        <f t="shared" si="11"/>
        <v>90.62</v>
      </c>
      <c r="DB6" s="22">
        <f t="shared" si="11"/>
        <v>87.08</v>
      </c>
      <c r="DC6" s="22">
        <f t="shared" si="11"/>
        <v>87.26</v>
      </c>
      <c r="DD6" s="22">
        <f t="shared" si="11"/>
        <v>87.57</v>
      </c>
      <c r="DE6" s="22">
        <f t="shared" si="11"/>
        <v>87.26</v>
      </c>
      <c r="DF6" s="22">
        <f t="shared" si="11"/>
        <v>86.95</v>
      </c>
      <c r="DG6" s="21" t="str">
        <f>IF(DG7="","",IF(DG7="-","【-】","【"&amp;SUBSTITUTE(TEXT(DG7,"#,##0.00"),"-","△")&amp;"】"))</f>
        <v>【89.42】</v>
      </c>
      <c r="DH6" s="22">
        <f>IF(DH7="",NA(),DH7)</f>
        <v>54.54</v>
      </c>
      <c r="DI6" s="22">
        <f t="shared" ref="DI6:DQ6" si="12">IF(DI7="",NA(),DI7)</f>
        <v>55.65</v>
      </c>
      <c r="DJ6" s="22">
        <f t="shared" si="12"/>
        <v>57.03</v>
      </c>
      <c r="DK6" s="22">
        <f t="shared" si="12"/>
        <v>58.24</v>
      </c>
      <c r="DL6" s="22">
        <f t="shared" si="12"/>
        <v>59.54</v>
      </c>
      <c r="DM6" s="22">
        <f t="shared" si="12"/>
        <v>48.55</v>
      </c>
      <c r="DN6" s="22">
        <f t="shared" si="12"/>
        <v>49.2</v>
      </c>
      <c r="DO6" s="22">
        <f t="shared" si="12"/>
        <v>50.01</v>
      </c>
      <c r="DP6" s="22">
        <f t="shared" si="12"/>
        <v>50.99</v>
      </c>
      <c r="DQ6" s="22">
        <f t="shared" si="12"/>
        <v>51.79</v>
      </c>
      <c r="DR6" s="21" t="str">
        <f>IF(DR7="","",IF(DR7="-","【-】","【"&amp;SUBSTITUTE(TEXT(DR7,"#,##0.00"),"-","△")&amp;"】"))</f>
        <v>【52.02】</v>
      </c>
      <c r="DS6" s="22">
        <f>IF(DS7="",NA(),DS7)</f>
        <v>13.75</v>
      </c>
      <c r="DT6" s="22">
        <f t="shared" ref="DT6:EB6" si="13">IF(DT7="",NA(),DT7)</f>
        <v>13.18</v>
      </c>
      <c r="DU6" s="22">
        <f t="shared" si="13"/>
        <v>13.46</v>
      </c>
      <c r="DV6" s="22">
        <f t="shared" si="13"/>
        <v>14.46</v>
      </c>
      <c r="DW6" s="22">
        <f t="shared" si="13"/>
        <v>17.760000000000002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v>
      </c>
      <c r="EE6" s="22">
        <f t="shared" ref="EE6:EM6" si="14">IF(EE7="",NA(),EE7)</f>
        <v>1.65</v>
      </c>
      <c r="EF6" s="22">
        <f t="shared" si="14"/>
        <v>1.02</v>
      </c>
      <c r="EG6" s="22">
        <f t="shared" si="14"/>
        <v>1.35</v>
      </c>
      <c r="EH6" s="22">
        <f t="shared" si="14"/>
        <v>0.83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172065</v>
      </c>
      <c r="D7" s="24">
        <v>46</v>
      </c>
      <c r="E7" s="24">
        <v>1</v>
      </c>
      <c r="F7" s="24">
        <v>0</v>
      </c>
      <c r="G7" s="24">
        <v>1</v>
      </c>
      <c r="H7" s="24" t="s">
        <v>92</v>
      </c>
      <c r="I7" s="24" t="s">
        <v>93</v>
      </c>
      <c r="J7" s="24" t="s">
        <v>94</v>
      </c>
      <c r="K7" s="24" t="s">
        <v>95</v>
      </c>
      <c r="L7" s="24" t="s">
        <v>96</v>
      </c>
      <c r="M7" s="24" t="s">
        <v>97</v>
      </c>
      <c r="N7" s="25" t="s">
        <v>98</v>
      </c>
      <c r="O7" s="25">
        <v>46.66</v>
      </c>
      <c r="P7" s="25">
        <v>99.99</v>
      </c>
      <c r="Q7" s="25">
        <v>3251</v>
      </c>
      <c r="R7" s="25">
        <v>62545</v>
      </c>
      <c r="S7" s="25">
        <v>305.87</v>
      </c>
      <c r="T7" s="25">
        <v>204.48</v>
      </c>
      <c r="U7" s="25">
        <v>62166</v>
      </c>
      <c r="V7" s="25">
        <v>55.83</v>
      </c>
      <c r="W7" s="25">
        <v>1113.49</v>
      </c>
      <c r="X7" s="25">
        <v>105.55</v>
      </c>
      <c r="Y7" s="25">
        <v>100.07</v>
      </c>
      <c r="Z7" s="25">
        <v>97.71</v>
      </c>
      <c r="AA7" s="25">
        <v>99.05</v>
      </c>
      <c r="AB7" s="25">
        <v>97.03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299.3</v>
      </c>
      <c r="AU7" s="25">
        <v>256.58999999999997</v>
      </c>
      <c r="AV7" s="25">
        <v>273.20999999999998</v>
      </c>
      <c r="AW7" s="25">
        <v>274.79000000000002</v>
      </c>
      <c r="AX7" s="25">
        <v>235.56</v>
      </c>
      <c r="AY7" s="25">
        <v>360.86</v>
      </c>
      <c r="AZ7" s="25">
        <v>350.79</v>
      </c>
      <c r="BA7" s="25">
        <v>354.57</v>
      </c>
      <c r="BB7" s="25">
        <v>357.74</v>
      </c>
      <c r="BC7" s="25">
        <v>344.88</v>
      </c>
      <c r="BD7" s="25">
        <v>243.36</v>
      </c>
      <c r="BE7" s="25">
        <v>639.09</v>
      </c>
      <c r="BF7" s="25">
        <v>660.96</v>
      </c>
      <c r="BG7" s="25">
        <v>664.55</v>
      </c>
      <c r="BH7" s="25">
        <v>662.03</v>
      </c>
      <c r="BI7" s="25">
        <v>667.37</v>
      </c>
      <c r="BJ7" s="25">
        <v>309.27999999999997</v>
      </c>
      <c r="BK7" s="25">
        <v>322.92</v>
      </c>
      <c r="BL7" s="25">
        <v>303.45999999999998</v>
      </c>
      <c r="BM7" s="25">
        <v>307.27999999999997</v>
      </c>
      <c r="BN7" s="25">
        <v>304.02</v>
      </c>
      <c r="BO7" s="25">
        <v>265.93</v>
      </c>
      <c r="BP7" s="25">
        <v>104.1</v>
      </c>
      <c r="BQ7" s="25">
        <v>98.08</v>
      </c>
      <c r="BR7" s="25">
        <v>95.64</v>
      </c>
      <c r="BS7" s="25">
        <v>96.86</v>
      </c>
      <c r="BT7" s="25">
        <v>94.19</v>
      </c>
      <c r="BU7" s="25">
        <v>103.32</v>
      </c>
      <c r="BV7" s="25">
        <v>100.85</v>
      </c>
      <c r="BW7" s="25">
        <v>103.79</v>
      </c>
      <c r="BX7" s="25">
        <v>98.3</v>
      </c>
      <c r="BY7" s="25">
        <v>98.89</v>
      </c>
      <c r="BZ7" s="25">
        <v>97.82</v>
      </c>
      <c r="CA7" s="25">
        <v>188.84</v>
      </c>
      <c r="CB7" s="25">
        <v>200.28</v>
      </c>
      <c r="CC7" s="25">
        <v>206.63</v>
      </c>
      <c r="CD7" s="25">
        <v>204.39</v>
      </c>
      <c r="CE7" s="25">
        <v>211.2</v>
      </c>
      <c r="CF7" s="25">
        <v>168.56</v>
      </c>
      <c r="CG7" s="25">
        <v>167.1</v>
      </c>
      <c r="CH7" s="25">
        <v>167.86</v>
      </c>
      <c r="CI7" s="25">
        <v>173.68</v>
      </c>
      <c r="CJ7" s="25">
        <v>174.52</v>
      </c>
      <c r="CK7" s="25">
        <v>177.56</v>
      </c>
      <c r="CL7" s="25">
        <v>68.72</v>
      </c>
      <c r="CM7" s="25">
        <v>64.44</v>
      </c>
      <c r="CN7" s="25">
        <v>62.04</v>
      </c>
      <c r="CO7" s="25">
        <v>42.19</v>
      </c>
      <c r="CP7" s="25">
        <v>41.15</v>
      </c>
      <c r="CQ7" s="25">
        <v>59.51</v>
      </c>
      <c r="CR7" s="25">
        <v>59.91</v>
      </c>
      <c r="CS7" s="25">
        <v>59.4</v>
      </c>
      <c r="CT7" s="25">
        <v>59.24</v>
      </c>
      <c r="CU7" s="25">
        <v>58.77</v>
      </c>
      <c r="CV7" s="25">
        <v>59.81</v>
      </c>
      <c r="CW7" s="25">
        <v>89.67</v>
      </c>
      <c r="CX7" s="25">
        <v>90.11</v>
      </c>
      <c r="CY7" s="25">
        <v>91.41</v>
      </c>
      <c r="CZ7" s="25">
        <v>90.8</v>
      </c>
      <c r="DA7" s="25">
        <v>90.62</v>
      </c>
      <c r="DB7" s="25">
        <v>87.08</v>
      </c>
      <c r="DC7" s="25">
        <v>87.26</v>
      </c>
      <c r="DD7" s="25">
        <v>87.57</v>
      </c>
      <c r="DE7" s="25">
        <v>87.26</v>
      </c>
      <c r="DF7" s="25">
        <v>86.95</v>
      </c>
      <c r="DG7" s="25">
        <v>89.42</v>
      </c>
      <c r="DH7" s="25">
        <v>54.54</v>
      </c>
      <c r="DI7" s="25">
        <v>55.65</v>
      </c>
      <c r="DJ7" s="25">
        <v>57.03</v>
      </c>
      <c r="DK7" s="25">
        <v>58.24</v>
      </c>
      <c r="DL7" s="25">
        <v>59.54</v>
      </c>
      <c r="DM7" s="25">
        <v>48.55</v>
      </c>
      <c r="DN7" s="25">
        <v>49.2</v>
      </c>
      <c r="DO7" s="25">
        <v>50.01</v>
      </c>
      <c r="DP7" s="25">
        <v>50.99</v>
      </c>
      <c r="DQ7" s="25">
        <v>51.79</v>
      </c>
      <c r="DR7" s="25">
        <v>52.02</v>
      </c>
      <c r="DS7" s="25">
        <v>13.75</v>
      </c>
      <c r="DT7" s="25">
        <v>13.18</v>
      </c>
      <c r="DU7" s="25">
        <v>13.46</v>
      </c>
      <c r="DV7" s="25">
        <v>14.46</v>
      </c>
      <c r="DW7" s="25">
        <v>17.760000000000002</v>
      </c>
      <c r="DX7" s="25">
        <v>17.11</v>
      </c>
      <c r="DY7" s="25">
        <v>18.329999999999998</v>
      </c>
      <c r="DZ7" s="25">
        <v>20.27</v>
      </c>
      <c r="EA7" s="25">
        <v>21.69</v>
      </c>
      <c r="EB7" s="25">
        <v>23.19</v>
      </c>
      <c r="EC7" s="25">
        <v>25.37</v>
      </c>
      <c r="ED7" s="25">
        <v>0.9</v>
      </c>
      <c r="EE7" s="25">
        <v>1.65</v>
      </c>
      <c r="EF7" s="25">
        <v>1.02</v>
      </c>
      <c r="EG7" s="25">
        <v>1.35</v>
      </c>
      <c r="EH7" s="25">
        <v>0.83</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106</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直彦</cp:lastModifiedBy>
  <dcterms:created xsi:type="dcterms:W3CDTF">2025-01-24T06:48:21Z</dcterms:created>
  <dcterms:modified xsi:type="dcterms:W3CDTF">2025-01-28T04:23:33Z</dcterms:modified>
  <cp:category/>
</cp:coreProperties>
</file>