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an1\環境建設課\生活環境課\03 管理係\06 庶務\01 照会等\R6\20250124 【依頼：131(金)〆切】公営企業に係る経営比較分析表（令和５年度決算）の分析等について\02 回答\【経営比較分析表】（水道）\"/>
    </mc:Choice>
  </mc:AlternateContent>
  <workbookProtection workbookAlgorithmName="SHA-512" workbookHashValue="SY4Jml1Y9FqvyJA0iaUxkDAbaXxUryevF0OpTTI1IfK5ucyRVAgE2Bn+9aBc5cHcMUD2aJvLODjkmN+XDIUOqA==" workbookSaltValue="Qlnu8AN/hT9DntJXgH6it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<sst xmlns="http://schemas.openxmlformats.org/spreadsheetml/2006/main" count="228" uniqueCount="113">
  <si>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</si>
  <si>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</si>
  <si>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</si>
  <si>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</si>
  <si>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</si>
  <si>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</si>
  <si>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</si>
  <si>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</si>
  <si>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</si>
  <si>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</si>
  <si>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</si>
  <si>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</si>
  <si>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</si>
  <si>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</si>
  <si>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</si>
  <si>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</si>
  <si>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</si>
  <si>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</si>
  <si>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</si>
  <si>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</si>
  <si>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</si>
  <si>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</si>
  <si>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</si>
  <si>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</si>
  <si>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</si>
  <si>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</si>
  <si>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</si>
  <si>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</si>
  <si>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</si>
  <si>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</si>
  <si>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</si>
  <si>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</si>
  <si>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</si>
  <si>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</si>
  <si>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</si>
  <si>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</si>
  <si>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</si>
  <si>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</si>
  <si>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</si>
  <si>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</si>
  <si>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</si>
  <si>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</si>
  <si>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</si>
  <si>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</si>
  <si>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</si>
  <si>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</si>
  <si>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</si>
  <si>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</si>
  <si>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</si>
  <si>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</si>
  <si>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</si>
  <si>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</si>
  <si>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</si>
  <si>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</si>
  <si>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</si>
  <si>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</si>
  <si>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</si>
  <si>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</si>
  <si>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</si>
  <si>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</si>
  <si>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</si>
  <si>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</si>
  <si>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</si>
  <si>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</si>
  <si>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</si>
  <si>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</si>
  <si>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</si>
  <si>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</si>
  <si>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</si>
  <si>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</si>
  <si>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</si>
  <si>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</si>
  <si>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</si>
  <si>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</si>
  <si>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</si>
  <si>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</si>
  <si>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</si>
  <si>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</si>
  <si>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</si>
  <si>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</si>
  <si>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</si>
  <si>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</si>
  <si>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</si>
  <si>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</si>
  <si>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</si>
  <si>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</si>
  <si>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</si>
  <si>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</si>
  <si>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</si>
  <si>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</si>
  <si>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</si>
  <si>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</si>
  <si>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</si>
  <si>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</si>
  <si>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</si>
  <si>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</si>
  <si>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</si>
  <si>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</si>
  <si>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</si>
  <si>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</si>
  <si>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</si>
  <si>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</si>
  <si>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</si>
  <si>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</si>
  <si>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</si>
  <si>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</si>
  <si>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</si>
  <si>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</si>
  <si>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</si>
  <si>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</si>
  <si>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を示す指標は、大きく悪化しているものではないが、長期的な視点で見ると、給水人口の減少に伴う給水収益の減少傾向が続くとともに、施設の改修費の負担が経営に大きく影響してくるものと考えられる。
　また、老朽化の状況を示す指標は、類似団体の平均値より高い値にあり、老朽化した施設や管路を多く抱えている状況にもあり、今後、災害復旧と併せて、施設の改良や管路の更新を順次進めていく予定である。</t>
    <rPh sb="14" eb="15">
      <t>オオ</t>
    </rPh>
    <rPh sb="17" eb="19">
      <t>アッカ</t>
    </rPh>
    <rPh sb="62" eb="63">
      <t>ツヅ</t>
    </rPh>
    <rPh sb="69" eb="71">
      <t>シセツ</t>
    </rPh>
    <rPh sb="72" eb="74">
      <t>カイシュウ</t>
    </rPh>
    <rPh sb="74" eb="75">
      <t>ヒ</t>
    </rPh>
    <rPh sb="76" eb="78">
      <t>フタン</t>
    </rPh>
    <rPh sb="82" eb="83">
      <t>オオ</t>
    </rPh>
    <rPh sb="160" eb="162">
      <t>コンゴ</t>
    </rPh>
    <rPh sb="163" eb="167">
      <t>サイガイフッキュウ</t>
    </rPh>
    <rPh sb="168" eb="169">
      <t>アワ</t>
    </rPh>
    <phoneticPr fontId="4"/>
  </si>
  <si>
    <t>　①有形固定資産減価償却率及び②管路経年化率は、類似団体の平均値より高い値が続いており、法定耐用年数に近い資産や経過した管路を多く保有している状況にある。
　また、③管路更新率の減少は、令和5年5月と令和6年1月の地震により更新工事ができていないことによる。
　今後は、災害復旧と併せて老朽管を順次更新していく予定である。</t>
    <rPh sb="89" eb="91">
      <t>ゲンショウ</t>
    </rPh>
    <rPh sb="93" eb="95">
      <t>レイワ</t>
    </rPh>
    <rPh sb="96" eb="97">
      <t>ネン</t>
    </rPh>
    <rPh sb="98" eb="99">
      <t>ガツ</t>
    </rPh>
    <rPh sb="100" eb="102">
      <t>レイワ</t>
    </rPh>
    <rPh sb="103" eb="104">
      <t>ネン</t>
    </rPh>
    <rPh sb="105" eb="106">
      <t>ガツ</t>
    </rPh>
    <rPh sb="107" eb="109">
      <t>ジシン</t>
    </rPh>
    <rPh sb="112" eb="116">
      <t>コウシンコウジ</t>
    </rPh>
    <rPh sb="131" eb="133">
      <t>コンゴ</t>
    </rPh>
    <rPh sb="135" eb="139">
      <t>サイガイフッキュウ</t>
    </rPh>
    <rPh sb="140" eb="141">
      <t>アワ</t>
    </rPh>
    <phoneticPr fontId="4"/>
  </si>
  <si>
    <t>　令和6年能登半島地震により給水人口や有収水量が減少している。今後においても水需要の伸びは期待できず、この傾向は続くものと考えられる。
　そのような中、①経常収支比率は100％を切り、単年度の収支が赤字であることを示しており、②累積欠損金が発生している状態であるものの、③流動比率は、1年以内に支払うべき債務に対して支払うことができる現金がある状況を示す100％を大きく上回っていることから、短期的な経営の健全性は保たれている。
　④企業債残高対給水収益比率は、類似団体の平均値より高い値が続いているため、今後も給水収益の減少が見込まれる中、企業債残高を減らしていくことが必要である。
　⑤料金回収率は、100％を下回っており、給水収益だけで給水に係る費用を賄えていない状況にあり、不足額を一般会計からの補助金で賄っている状況にある。
　⑥給水原価は、増加傾向にあり、類似団体の平均値を大きく上回っているため、維持管理費の削減等の経営改善が必要である。
　⑦施設利用率は、類似団体の平均値より低い値が続いているため、施設のあり方の見直しが必要である。
　⑧有収率は、漏水等により例年より低下している。今後も老朽管の更新を進め、引き続き有収率の向上に努める。</t>
    <rPh sb="1" eb="3">
      <t>レイワ</t>
    </rPh>
    <rPh sb="4" eb="5">
      <t>ネン</t>
    </rPh>
    <rPh sb="5" eb="11">
      <t>ノトハントウジシン</t>
    </rPh>
    <rPh sb="99" eb="100">
      <t>アカ</t>
    </rPh>
    <rPh sb="126" eb="128">
      <t>ジョウタイ</t>
    </rPh>
    <rPh sb="463" eb="464">
      <t>カタ</t>
    </rPh>
    <rPh sb="465" eb="467">
      <t>ミナオ</t>
    </rPh>
    <rPh sb="469" eb="471">
      <t>ヒツヨウ</t>
    </rPh>
    <rPh sb="483" eb="485">
      <t>ロウスイ</t>
    </rPh>
    <rPh sb="485" eb="486">
      <t>トウ</t>
    </rPh>
    <rPh sb="489" eb="491">
      <t>レイネン</t>
    </rPh>
    <rPh sb="493" eb="495">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</si>
</sst>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1.45</c:v>
                </c:pt>
                <c:pt idx="1">
                  <c:v>0.57999999999999996</c:v>
                </c:pt>
                <c:pt idx="2">
                  <c:v>0.6</c:v>
                </c:pt>
                <c:pt idx="3">
                  <c:v>0.44</c:v>
                </c:pt>
                <c:pt idx="4" formatCode="#,##0.00;&quot;△&quot;#,##0.00">
                  <c:v>0</c:v>
                </c:pt>
              </c:numCache>
            </c:numRef>
          </c:val>
          <c:extLst>
            <c:ext xmlns:c16="http://schemas.microsoft.com/office/drawing/2014/chart" uri="{C3380CC4-5D6E-409C-BE32-E72D297353CC}">
              <c16:uniqueId val="{00000000-AC64-4AFF-A260-331A45892E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AC64-4AFF-A260-331A45892E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37.93</c:v>
                </c:pt>
                <c:pt idx="1">
                  <c:v>38.65</c:v>
                </c:pt>
                <c:pt idx="2">
                  <c:v>36.97</c:v>
                </c:pt>
                <c:pt idx="3">
                  <c:v>38.46</c:v>
                </c:pt>
                <c:pt idx="4">
                  <c:v>32.65</c:v>
                </c:pt>
              </c:numCache>
            </c:numRef>
          </c:val>
          <c:extLst>
            <c:ext xmlns:c16="http://schemas.microsoft.com/office/drawing/2014/chart" uri="{C3380CC4-5D6E-409C-BE32-E72D297353CC}">
              <c16:uniqueId val="{00000000-C9AB-4787-8B50-D7B93246608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C9AB-4787-8B50-D7B93246608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85.17</c:v>
                </c:pt>
                <c:pt idx="1">
                  <c:v>83.04</c:v>
                </c:pt>
                <c:pt idx="2">
                  <c:v>84.38</c:v>
                </c:pt>
                <c:pt idx="3">
                  <c:v>78.239999999999995</c:v>
                </c:pt>
                <c:pt idx="4">
                  <c:v>76.92</c:v>
                </c:pt>
              </c:numCache>
            </c:numRef>
          </c:val>
          <c:extLst>
            <c:ext xmlns:c16="http://schemas.microsoft.com/office/drawing/2014/chart" uri="{C3380CC4-5D6E-409C-BE32-E72D297353CC}">
              <c16:uniqueId val="{00000000-EA7E-48A8-8786-F3834BCBC9B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EA7E-48A8-8786-F3834BCBC9B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112.57</c:v>
                </c:pt>
                <c:pt idx="1">
                  <c:v>114.46</c:v>
                </c:pt>
                <c:pt idx="2">
                  <c:v>115.66</c:v>
                </c:pt>
                <c:pt idx="3">
                  <c:v>114.52</c:v>
                </c:pt>
                <c:pt idx="4">
                  <c:v>99.41</c:v>
                </c:pt>
              </c:numCache>
            </c:numRef>
          </c:val>
          <c:extLst>
            <c:ext xmlns:c16="http://schemas.microsoft.com/office/drawing/2014/chart" uri="{C3380CC4-5D6E-409C-BE32-E72D297353CC}">
              <c16:uniqueId val="{00000000-6036-469A-9616-46730E0C0D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6036-469A-9616-46730E0C0D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56.58</c:v>
                </c:pt>
                <c:pt idx="1">
                  <c:v>57.62</c:v>
                </c:pt>
                <c:pt idx="2">
                  <c:v>58.87</c:v>
                </c:pt>
                <c:pt idx="3">
                  <c:v>59.87</c:v>
                </c:pt>
                <c:pt idx="4">
                  <c:v>61.56</c:v>
                </c:pt>
              </c:numCache>
            </c:numRef>
          </c:val>
          <c:extLst>
            <c:ext xmlns:c16="http://schemas.microsoft.com/office/drawing/2014/chart" uri="{C3380CC4-5D6E-409C-BE32-E72D297353CC}">
              <c16:uniqueId val="{00000000-1DDE-40F0-BE1B-06E09E1150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1DDE-40F0-BE1B-06E09E1150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27.71</c:v>
                </c:pt>
                <c:pt idx="1">
                  <c:v>27.91</c:v>
                </c:pt>
                <c:pt idx="2">
                  <c:v>28.51</c:v>
                </c:pt>
                <c:pt idx="3">
                  <c:v>29.69</c:v>
                </c:pt>
                <c:pt idx="4">
                  <c:v>31.4</c:v>
                </c:pt>
              </c:numCache>
            </c:numRef>
          </c:val>
          <c:extLst>
            <c:ext xmlns:c16="http://schemas.microsoft.com/office/drawing/2014/chart" uri="{C3380CC4-5D6E-409C-BE32-E72D297353CC}">
              <c16:uniqueId val="{00000000-682E-42BC-BDA3-76DE4A530D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682E-42BC-BDA3-76DE4A530D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1.06</c:v>
                </c:pt>
              </c:numCache>
            </c:numRef>
          </c:val>
          <c:extLst>
            <c:ext xmlns:c16="http://schemas.microsoft.com/office/drawing/2014/chart" uri="{C3380CC4-5D6E-409C-BE32-E72D297353CC}">
              <c16:uniqueId val="{00000000-9BB2-4D5A-98ED-6685281457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9BB2-4D5A-98ED-6685281457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483.33</c:v>
                </c:pt>
                <c:pt idx="1">
                  <c:v>441.92</c:v>
                </c:pt>
                <c:pt idx="2">
                  <c:v>438.07</c:v>
                </c:pt>
                <c:pt idx="3">
                  <c:v>496.83</c:v>
                </c:pt>
                <c:pt idx="4">
                  <c:v>552.84</c:v>
                </c:pt>
              </c:numCache>
            </c:numRef>
          </c:val>
          <c:extLst>
            <c:ext xmlns:c16="http://schemas.microsoft.com/office/drawing/2014/chart" uri="{C3380CC4-5D6E-409C-BE32-E72D297353CC}">
              <c16:uniqueId val="{00000000-CCC4-4D1B-AEEB-B0DC8BB00C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CCC4-4D1B-AEEB-B0DC8BB00C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611.66999999999996</c:v>
                </c:pt>
                <c:pt idx="1">
                  <c:v>556.45000000000005</c:v>
                </c:pt>
                <c:pt idx="2">
                  <c:v>505.34</c:v>
                </c:pt>
                <c:pt idx="3">
                  <c:v>462.97</c:v>
                </c:pt>
                <c:pt idx="4">
                  <c:v>484.98</c:v>
                </c:pt>
              </c:numCache>
            </c:numRef>
          </c:val>
          <c:extLst>
            <c:ext xmlns:c16="http://schemas.microsoft.com/office/drawing/2014/chart" uri="{C3380CC4-5D6E-409C-BE32-E72D297353CC}">
              <c16:uniqueId val="{00000000-3FA4-4402-92B2-6F1DA6DE78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3FA4-4402-92B2-6F1DA6DE78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88.18</c:v>
                </c:pt>
                <c:pt idx="1">
                  <c:v>88.91</c:v>
                </c:pt>
                <c:pt idx="2">
                  <c:v>87.13</c:v>
                </c:pt>
                <c:pt idx="3">
                  <c:v>86.18</c:v>
                </c:pt>
                <c:pt idx="4">
                  <c:v>71.06</c:v>
                </c:pt>
              </c:numCache>
            </c:numRef>
          </c:val>
          <c:extLst>
            <c:ext xmlns:c16="http://schemas.microsoft.com/office/drawing/2014/chart" uri="{C3380CC4-5D6E-409C-BE32-E72D297353CC}">
              <c16:uniqueId val="{00000000-E71C-47BF-819E-67D42E2197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E71C-47BF-819E-67D42E2197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360.22</c:v>
                </c:pt>
                <c:pt idx="1">
                  <c:v>358.67</c:v>
                </c:pt>
                <c:pt idx="2">
                  <c:v>368.57</c:v>
                </c:pt>
                <c:pt idx="3">
                  <c:v>375.64</c:v>
                </c:pt>
                <c:pt idx="4">
                  <c:v>456.38</c:v>
                </c:pt>
              </c:numCache>
            </c:numRef>
          </c:val>
          <c:extLst>
            <c:ext xmlns:c16="http://schemas.microsoft.com/office/drawing/2014/chart" uri="{C3380CC4-5D6E-409C-BE32-E72D297353CC}">
              <c16:uniqueId val="{00000000-CAEA-41DB-BD5E-4817E2735C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CAEA-41DB-BD5E-4817E2735C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石川県　珠洲市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12574</v>
      </c>
      <c r="AM8" s="44"/>
      <c r="AN8" s="44"/>
      <c r="AO8" s="44"/>
      <c r="AP8" s="44"/>
      <c r="AQ8" s="44"/>
      <c r="AR8" s="44"/>
      <c r="AS8" s="44"/>
      <c r="AT8" s="45">
        <f>データ!$S$6</f>
        <v>247.2</v>
      </c>
      <c r="AU8" s="46"/>
      <c r="AV8" s="46"/>
      <c r="AW8" s="46"/>
      <c r="AX8" s="46"/>
      <c r="AY8" s="46"/>
      <c r="AZ8" s="46"/>
      <c r="BA8" s="46"/>
      <c r="BB8" s="47">
        <f>データ!$T$6</f>
        <v>50.87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80.22</v>
      </c>
      <c r="J10" s="46"/>
      <c r="K10" s="46"/>
      <c r="L10" s="46"/>
      <c r="M10" s="46"/>
      <c r="N10" s="46"/>
      <c r="O10" s="80"/>
      <c r="P10" s="47">
        <f>データ!$P$6</f>
        <v>85.64</v>
      </c>
      <c r="Q10" s="47"/>
      <c r="R10" s="47"/>
      <c r="S10" s="47"/>
      <c r="T10" s="47"/>
      <c r="U10" s="47"/>
      <c r="V10" s="47"/>
      <c r="W10" s="44">
        <f>データ!$Q$6</f>
        <v>5423</v>
      </c>
      <c r="X10" s="44"/>
      <c r="Y10" s="44"/>
      <c r="Z10" s="44"/>
      <c r="AA10" s="44"/>
      <c r="AB10" s="44"/>
      <c r="AC10" s="44"/>
      <c r="AD10" s="2"/>
      <c r="AE10" s="2"/>
      <c r="AF10" s="2"/>
      <c r="AG10" s="2"/>
      <c r="AH10" s="2"/>
      <c r="AI10" s="2"/>
      <c r="AJ10" s="2"/>
      <c r="AK10" s="2"/>
      <c r="AL10" s="44">
        <f>データ!$U$6</f>
        <v>10295</v>
      </c>
      <c r="AM10" s="44"/>
      <c r="AN10" s="44"/>
      <c r="AO10" s="44"/>
      <c r="AP10" s="44"/>
      <c r="AQ10" s="44"/>
      <c r="AR10" s="44"/>
      <c r="AS10" s="44"/>
      <c r="AT10" s="45">
        <f>データ!$V$6</f>
        <v>70.92</v>
      </c>
      <c r="AU10" s="46"/>
      <c r="AV10" s="46"/>
      <c r="AW10" s="46"/>
      <c r="AX10" s="46"/>
      <c r="AY10" s="46"/>
      <c r="AZ10" s="46"/>
      <c r="BA10" s="46"/>
      <c r="BB10" s="47">
        <f>データ!$W$6</f>
        <v>145.16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r8b7M1aHjfhscpKjOzUQMwY94rItLRl5ZA7SxGLrO4WozGmThm4Y8x59G5y1q7BB7InWEn0ChlNJrAjJwqDcQ==" saltValue="jqFbbTvoCIyyKJNYOUcG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172057</v>
      </c>
      <c r="D6" s="20">
        <f t="shared" si="3"/>
        <v>46</v>
      </c>
      <c r="E6" s="20">
        <f t="shared" si="3"/>
        <v>1</v>
      </c>
      <c r="F6" s="20">
        <f t="shared" si="3"/>
        <v>0</v>
      </c>
      <c r="G6" s="20">
        <f t="shared" si="3"/>
        <v>1</v>
      </c>
      <c r="H6" s="20" t="str">
        <f t="shared" si="3"/>
        <v>石川県　珠洲市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80.22</v>
      </c>
      <c r="P6" s="21">
        <f t="shared" si="3"/>
        <v>85.64</v>
      </c>
      <c r="Q6" s="21">
        <f t="shared" si="3"/>
        <v>5423</v>
      </c>
      <c r="R6" s="21">
        <f t="shared" si="3"/>
        <v>12574</v>
      </c>
      <c r="S6" s="21">
        <f t="shared" si="3"/>
        <v>247.2</v>
      </c>
      <c r="T6" s="21">
        <f t="shared" si="3"/>
        <v>50.87</v>
      </c>
      <c r="U6" s="21">
        <f t="shared" si="3"/>
        <v>10295</v>
      </c>
      <c r="V6" s="21">
        <f t="shared" si="3"/>
        <v>70.92</v>
      </c>
      <c r="W6" s="21">
        <f t="shared" si="3"/>
        <v>145.16</v>
      </c>
      <c r="X6" s="22">
        <f>IF(X7="",NA(),X7)</f>
        <v>112.57</v>
      </c>
      <c r="Y6" s="22">
        <f t="shared" ref="Y6:AG6" si="4">IF(Y7="",NA(),Y7)</f>
        <v>114.46</v>
      </c>
      <c r="Z6" s="22">
        <f t="shared" si="4"/>
        <v>115.66</v>
      </c>
      <c r="AA6" s="22">
        <f t="shared" si="4"/>
        <v>114.52</v>
      </c>
      <c r="AB6" s="22">
        <f t="shared" si="4"/>
        <v>99.41</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2">
        <f t="shared" si="5"/>
        <v>1.06</v>
      </c>
      <c r="AN6" s="22">
        <f t="shared" si="5"/>
        <v>11.94</v>
      </c>
      <c r="AO6" s="22">
        <f t="shared" si="5"/>
        <v>11</v>
      </c>
      <c r="AP6" s="22">
        <f t="shared" si="5"/>
        <v>8.86</v>
      </c>
      <c r="AQ6" s="22">
        <f t="shared" si="5"/>
        <v>7.65</v>
      </c>
      <c r="AR6" s="22">
        <f t="shared" si="5"/>
        <v>8.52</v>
      </c>
      <c r="AS6" s="21" t="str">
        <f>IF(AS7="","",IF(AS7="-","【-】","【"&amp;SUBSTITUTE(TEXT(AS7,"#,##0.00"),"-","△")&amp;"】"))</f>
        <v>【1.50】</v>
      </c>
      <c r="AT6" s="22">
        <f>IF(AT7="",NA(),AT7)</f>
        <v>483.33</v>
      </c>
      <c r="AU6" s="22">
        <f t="shared" ref="AU6:BC6" si="6">IF(AU7="",NA(),AU7)</f>
        <v>441.92</v>
      </c>
      <c r="AV6" s="22">
        <f t="shared" si="6"/>
        <v>438.07</v>
      </c>
      <c r="AW6" s="22">
        <f t="shared" si="6"/>
        <v>496.83</v>
      </c>
      <c r="AX6" s="22">
        <f t="shared" si="6"/>
        <v>552.84</v>
      </c>
      <c r="AY6" s="22">
        <f t="shared" si="6"/>
        <v>362.93</v>
      </c>
      <c r="AZ6" s="22">
        <f t="shared" si="6"/>
        <v>371.81</v>
      </c>
      <c r="BA6" s="22">
        <f t="shared" si="6"/>
        <v>384.23</v>
      </c>
      <c r="BB6" s="22">
        <f t="shared" si="6"/>
        <v>364.3</v>
      </c>
      <c r="BC6" s="22">
        <f t="shared" si="6"/>
        <v>378.87</v>
      </c>
      <c r="BD6" s="21" t="str">
        <f>IF(BD7="","",IF(BD7="-","【-】","【"&amp;SUBSTITUTE(TEXT(BD7,"#,##0.00"),"-","△")&amp;"】"))</f>
        <v>【243.36】</v>
      </c>
      <c r="BE6" s="22">
        <f>IF(BE7="",NA(),BE7)</f>
        <v>611.66999999999996</v>
      </c>
      <c r="BF6" s="22">
        <f t="shared" ref="BF6:BN6" si="7">IF(BF7="",NA(),BF7)</f>
        <v>556.45000000000005</v>
      </c>
      <c r="BG6" s="22">
        <f t="shared" si="7"/>
        <v>505.34</v>
      </c>
      <c r="BH6" s="22">
        <f t="shared" si="7"/>
        <v>462.97</v>
      </c>
      <c r="BI6" s="22">
        <f t="shared" si="7"/>
        <v>484.98</v>
      </c>
      <c r="BJ6" s="22">
        <f t="shared" si="7"/>
        <v>439.05</v>
      </c>
      <c r="BK6" s="22">
        <f t="shared" si="7"/>
        <v>465.85</v>
      </c>
      <c r="BL6" s="22">
        <f t="shared" si="7"/>
        <v>439.43</v>
      </c>
      <c r="BM6" s="22">
        <f t="shared" si="7"/>
        <v>438.41</v>
      </c>
      <c r="BN6" s="22">
        <f t="shared" si="7"/>
        <v>430.23</v>
      </c>
      <c r="BO6" s="21" t="str">
        <f>IF(BO7="","",IF(BO7="-","【-】","【"&amp;SUBSTITUTE(TEXT(BO7,"#,##0.00"),"-","△")&amp;"】"))</f>
        <v>【265.93】</v>
      </c>
      <c r="BP6" s="22">
        <f>IF(BP7="",NA(),BP7)</f>
        <v>88.18</v>
      </c>
      <c r="BQ6" s="22">
        <f t="shared" ref="BQ6:BY6" si="8">IF(BQ7="",NA(),BQ7)</f>
        <v>88.91</v>
      </c>
      <c r="BR6" s="22">
        <f t="shared" si="8"/>
        <v>87.13</v>
      </c>
      <c r="BS6" s="22">
        <f t="shared" si="8"/>
        <v>86.18</v>
      </c>
      <c r="BT6" s="22">
        <f t="shared" si="8"/>
        <v>71.06</v>
      </c>
      <c r="BU6" s="22">
        <f t="shared" si="8"/>
        <v>95.26</v>
      </c>
      <c r="BV6" s="22">
        <f t="shared" si="8"/>
        <v>92.39</v>
      </c>
      <c r="BW6" s="22">
        <f t="shared" si="8"/>
        <v>94.41</v>
      </c>
      <c r="BX6" s="22">
        <f t="shared" si="8"/>
        <v>90.96</v>
      </c>
      <c r="BY6" s="22">
        <f t="shared" si="8"/>
        <v>90.66</v>
      </c>
      <c r="BZ6" s="21" t="str">
        <f>IF(BZ7="","",IF(BZ7="-","【-】","【"&amp;SUBSTITUTE(TEXT(BZ7,"#,##0.00"),"-","△")&amp;"】"))</f>
        <v>【97.82】</v>
      </c>
      <c r="CA6" s="22">
        <f>IF(CA7="",NA(),CA7)</f>
        <v>360.22</v>
      </c>
      <c r="CB6" s="22">
        <f t="shared" ref="CB6:CJ6" si="9">IF(CB7="",NA(),CB7)</f>
        <v>358.67</v>
      </c>
      <c r="CC6" s="22">
        <f t="shared" si="9"/>
        <v>368.57</v>
      </c>
      <c r="CD6" s="22">
        <f t="shared" si="9"/>
        <v>375.64</v>
      </c>
      <c r="CE6" s="22">
        <f t="shared" si="9"/>
        <v>456.38</v>
      </c>
      <c r="CF6" s="22">
        <f t="shared" si="9"/>
        <v>192.82</v>
      </c>
      <c r="CG6" s="22">
        <f t="shared" si="9"/>
        <v>192.98</v>
      </c>
      <c r="CH6" s="22">
        <f t="shared" si="9"/>
        <v>192.13</v>
      </c>
      <c r="CI6" s="22">
        <f t="shared" si="9"/>
        <v>197.04</v>
      </c>
      <c r="CJ6" s="22">
        <f t="shared" si="9"/>
        <v>199.33</v>
      </c>
      <c r="CK6" s="21" t="str">
        <f>IF(CK7="","",IF(CK7="-","【-】","【"&amp;SUBSTITUTE(TEXT(CK7,"#,##0.00"),"-","△")&amp;"】"))</f>
        <v>【177.56】</v>
      </c>
      <c r="CL6" s="22">
        <f>IF(CL7="",NA(),CL7)</f>
        <v>37.93</v>
      </c>
      <c r="CM6" s="22">
        <f t="shared" ref="CM6:CU6" si="10">IF(CM7="",NA(),CM7)</f>
        <v>38.65</v>
      </c>
      <c r="CN6" s="22">
        <f t="shared" si="10"/>
        <v>36.97</v>
      </c>
      <c r="CO6" s="22">
        <f t="shared" si="10"/>
        <v>38.46</v>
      </c>
      <c r="CP6" s="22">
        <f t="shared" si="10"/>
        <v>32.65</v>
      </c>
      <c r="CQ6" s="22">
        <f t="shared" si="10"/>
        <v>54.05</v>
      </c>
      <c r="CR6" s="22">
        <f t="shared" si="10"/>
        <v>54.43</v>
      </c>
      <c r="CS6" s="22">
        <f t="shared" si="10"/>
        <v>53.87</v>
      </c>
      <c r="CT6" s="22">
        <f t="shared" si="10"/>
        <v>54.49</v>
      </c>
      <c r="CU6" s="22">
        <f t="shared" si="10"/>
        <v>54.8</v>
      </c>
      <c r="CV6" s="21" t="str">
        <f>IF(CV7="","",IF(CV7="-","【-】","【"&amp;SUBSTITUTE(TEXT(CV7,"#,##0.00"),"-","△")&amp;"】"))</f>
        <v>【59.81】</v>
      </c>
      <c r="CW6" s="22">
        <f>IF(CW7="",NA(),CW7)</f>
        <v>85.17</v>
      </c>
      <c r="CX6" s="22">
        <f t="shared" ref="CX6:DF6" si="11">IF(CX7="",NA(),CX7)</f>
        <v>83.04</v>
      </c>
      <c r="CY6" s="22">
        <f t="shared" si="11"/>
        <v>84.38</v>
      </c>
      <c r="CZ6" s="22">
        <f t="shared" si="11"/>
        <v>78.239999999999995</v>
      </c>
      <c r="DA6" s="22">
        <f t="shared" si="11"/>
        <v>76.92</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56.58</v>
      </c>
      <c r="DI6" s="22">
        <f t="shared" ref="DI6:DQ6" si="12">IF(DI7="",NA(),DI7)</f>
        <v>57.62</v>
      </c>
      <c r="DJ6" s="22">
        <f t="shared" si="12"/>
        <v>58.87</v>
      </c>
      <c r="DK6" s="22">
        <f t="shared" si="12"/>
        <v>59.87</v>
      </c>
      <c r="DL6" s="22">
        <f t="shared" si="12"/>
        <v>61.56</v>
      </c>
      <c r="DM6" s="22">
        <f t="shared" si="12"/>
        <v>49.12</v>
      </c>
      <c r="DN6" s="22">
        <f t="shared" si="12"/>
        <v>49.39</v>
      </c>
      <c r="DO6" s="22">
        <f t="shared" si="12"/>
        <v>50.75</v>
      </c>
      <c r="DP6" s="22">
        <f t="shared" si="12"/>
        <v>51.72</v>
      </c>
      <c r="DQ6" s="22">
        <f t="shared" si="12"/>
        <v>52.27</v>
      </c>
      <c r="DR6" s="21" t="str">
        <f>IF(DR7="","",IF(DR7="-","【-】","【"&amp;SUBSTITUTE(TEXT(DR7,"#,##0.00"),"-","△")&amp;"】"))</f>
        <v>【52.02】</v>
      </c>
      <c r="DS6" s="22">
        <f>IF(DS7="",NA(),DS7)</f>
        <v>27.71</v>
      </c>
      <c r="DT6" s="22">
        <f t="shared" ref="DT6:EB6" si="13">IF(DT7="",NA(),DT7)</f>
        <v>27.91</v>
      </c>
      <c r="DU6" s="22">
        <f t="shared" si="13"/>
        <v>28.51</v>
      </c>
      <c r="DV6" s="22">
        <f t="shared" si="13"/>
        <v>29.69</v>
      </c>
      <c r="DW6" s="22">
        <f t="shared" si="13"/>
        <v>31.4</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1.45</v>
      </c>
      <c r="EE6" s="22">
        <f t="shared" ref="EE6:EM6" si="14">IF(EE7="",NA(),EE7)</f>
        <v>0.57999999999999996</v>
      </c>
      <c r="EF6" s="22">
        <f t="shared" si="14"/>
        <v>0.6</v>
      </c>
      <c r="EG6" s="22">
        <f t="shared" si="14"/>
        <v>0.44</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172057</v>
      </c>
      <c r="D7" s="24">
        <v>46</v>
      </c>
      <c r="E7" s="24">
        <v>1</v>
      </c>
      <c r="F7" s="24">
        <v>0</v>
      </c>
      <c r="G7" s="24">
        <v>1</v>
      </c>
      <c r="H7" s="24" t="s">
        <v>93</v>
      </c>
      <c r="I7" s="24" t="s">
        <v>94</v>
      </c>
      <c r="J7" s="24" t="s">
        <v>95</v>
      </c>
      <c r="K7" s="24" t="s">
        <v>96</v>
      </c>
      <c r="L7" s="24" t="s">
        <v>97</v>
      </c>
      <c r="M7" s="24" t="s">
        <v>98</v>
      </c>
      <c r="N7" s="25" t="s">
        <v>99</v>
      </c>
      <c r="O7" s="25">
        <v>80.22</v>
      </c>
      <c r="P7" s="25">
        <v>85.64</v>
      </c>
      <c r="Q7" s="25">
        <v>5423</v>
      </c>
      <c r="R7" s="25">
        <v>12574</v>
      </c>
      <c r="S7" s="25">
        <v>247.2</v>
      </c>
      <c r="T7" s="25">
        <v>50.87</v>
      </c>
      <c r="U7" s="25">
        <v>10295</v>
      </c>
      <c r="V7" s="25">
        <v>70.92</v>
      </c>
      <c r="W7" s="25">
        <v>145.16</v>
      </c>
      <c r="X7" s="25">
        <v>112.57</v>
      </c>
      <c r="Y7" s="25">
        <v>114.46</v>
      </c>
      <c r="Z7" s="25">
        <v>115.66</v>
      </c>
      <c r="AA7" s="25">
        <v>114.52</v>
      </c>
      <c r="AB7" s="25">
        <v>99.41</v>
      </c>
      <c r="AC7" s="25">
        <v>108.46</v>
      </c>
      <c r="AD7" s="25">
        <v>109.02</v>
      </c>
      <c r="AE7" s="25">
        <v>107.81</v>
      </c>
      <c r="AF7" s="25">
        <v>107.21</v>
      </c>
      <c r="AG7" s="25">
        <v>105.97</v>
      </c>
      <c r="AH7" s="25">
        <v>108.24</v>
      </c>
      <c r="AI7" s="25">
        <v>0</v>
      </c>
      <c r="AJ7" s="25">
        <v>0</v>
      </c>
      <c r="AK7" s="25">
        <v>0</v>
      </c>
      <c r="AL7" s="25">
        <v>0</v>
      </c>
      <c r="AM7" s="25">
        <v>1.06</v>
      </c>
      <c r="AN7" s="25">
        <v>11.94</v>
      </c>
      <c r="AO7" s="25">
        <v>11</v>
      </c>
      <c r="AP7" s="25">
        <v>8.86</v>
      </c>
      <c r="AQ7" s="25">
        <v>7.65</v>
      </c>
      <c r="AR7" s="25">
        <v>8.52</v>
      </c>
      <c r="AS7" s="25">
        <v>1.5</v>
      </c>
      <c r="AT7" s="25">
        <v>483.33</v>
      </c>
      <c r="AU7" s="25">
        <v>441.92</v>
      </c>
      <c r="AV7" s="25">
        <v>438.07</v>
      </c>
      <c r="AW7" s="25">
        <v>496.83</v>
      </c>
      <c r="AX7" s="25">
        <v>552.84</v>
      </c>
      <c r="AY7" s="25">
        <v>362.93</v>
      </c>
      <c r="AZ7" s="25">
        <v>371.81</v>
      </c>
      <c r="BA7" s="25">
        <v>384.23</v>
      </c>
      <c r="BB7" s="25">
        <v>364.3</v>
      </c>
      <c r="BC7" s="25">
        <v>378.87</v>
      </c>
      <c r="BD7" s="25">
        <v>243.36</v>
      </c>
      <c r="BE7" s="25">
        <v>611.66999999999996</v>
      </c>
      <c r="BF7" s="25">
        <v>556.45000000000005</v>
      </c>
      <c r="BG7" s="25">
        <v>505.34</v>
      </c>
      <c r="BH7" s="25">
        <v>462.97</v>
      </c>
      <c r="BI7" s="25">
        <v>484.98</v>
      </c>
      <c r="BJ7" s="25">
        <v>439.05</v>
      </c>
      <c r="BK7" s="25">
        <v>465.85</v>
      </c>
      <c r="BL7" s="25">
        <v>439.43</v>
      </c>
      <c r="BM7" s="25">
        <v>438.41</v>
      </c>
      <c r="BN7" s="25">
        <v>430.23</v>
      </c>
      <c r="BO7" s="25">
        <v>265.93</v>
      </c>
      <c r="BP7" s="25">
        <v>88.18</v>
      </c>
      <c r="BQ7" s="25">
        <v>88.91</v>
      </c>
      <c r="BR7" s="25">
        <v>87.13</v>
      </c>
      <c r="BS7" s="25">
        <v>86.18</v>
      </c>
      <c r="BT7" s="25">
        <v>71.06</v>
      </c>
      <c r="BU7" s="25">
        <v>95.26</v>
      </c>
      <c r="BV7" s="25">
        <v>92.39</v>
      </c>
      <c r="BW7" s="25">
        <v>94.41</v>
      </c>
      <c r="BX7" s="25">
        <v>90.96</v>
      </c>
      <c r="BY7" s="25">
        <v>90.66</v>
      </c>
      <c r="BZ7" s="25">
        <v>97.82</v>
      </c>
      <c r="CA7" s="25">
        <v>360.22</v>
      </c>
      <c r="CB7" s="25">
        <v>358.67</v>
      </c>
      <c r="CC7" s="25">
        <v>368.57</v>
      </c>
      <c r="CD7" s="25">
        <v>375.64</v>
      </c>
      <c r="CE7" s="25">
        <v>456.38</v>
      </c>
      <c r="CF7" s="25">
        <v>192.82</v>
      </c>
      <c r="CG7" s="25">
        <v>192.98</v>
      </c>
      <c r="CH7" s="25">
        <v>192.13</v>
      </c>
      <c r="CI7" s="25">
        <v>197.04</v>
      </c>
      <c r="CJ7" s="25">
        <v>199.33</v>
      </c>
      <c r="CK7" s="25">
        <v>177.56</v>
      </c>
      <c r="CL7" s="25">
        <v>37.93</v>
      </c>
      <c r="CM7" s="25">
        <v>38.65</v>
      </c>
      <c r="CN7" s="25">
        <v>36.97</v>
      </c>
      <c r="CO7" s="25">
        <v>38.46</v>
      </c>
      <c r="CP7" s="25">
        <v>32.65</v>
      </c>
      <c r="CQ7" s="25">
        <v>54.05</v>
      </c>
      <c r="CR7" s="25">
        <v>54.43</v>
      </c>
      <c r="CS7" s="25">
        <v>53.87</v>
      </c>
      <c r="CT7" s="25">
        <v>54.49</v>
      </c>
      <c r="CU7" s="25">
        <v>54.8</v>
      </c>
      <c r="CV7" s="25">
        <v>59.81</v>
      </c>
      <c r="CW7" s="25">
        <v>85.17</v>
      </c>
      <c r="CX7" s="25">
        <v>83.04</v>
      </c>
      <c r="CY7" s="25">
        <v>84.38</v>
      </c>
      <c r="CZ7" s="25">
        <v>78.239999999999995</v>
      </c>
      <c r="DA7" s="25">
        <v>76.92</v>
      </c>
      <c r="DB7" s="25">
        <v>80.510000000000005</v>
      </c>
      <c r="DC7" s="25">
        <v>79.44</v>
      </c>
      <c r="DD7" s="25">
        <v>79.489999999999995</v>
      </c>
      <c r="DE7" s="25">
        <v>78.8</v>
      </c>
      <c r="DF7" s="25">
        <v>77.98</v>
      </c>
      <c r="DG7" s="25">
        <v>89.42</v>
      </c>
      <c r="DH7" s="25">
        <v>56.58</v>
      </c>
      <c r="DI7" s="25">
        <v>57.62</v>
      </c>
      <c r="DJ7" s="25">
        <v>58.87</v>
      </c>
      <c r="DK7" s="25">
        <v>59.87</v>
      </c>
      <c r="DL7" s="25">
        <v>61.56</v>
      </c>
      <c r="DM7" s="25">
        <v>49.12</v>
      </c>
      <c r="DN7" s="25">
        <v>49.39</v>
      </c>
      <c r="DO7" s="25">
        <v>50.75</v>
      </c>
      <c r="DP7" s="25">
        <v>51.72</v>
      </c>
      <c r="DQ7" s="25">
        <v>52.27</v>
      </c>
      <c r="DR7" s="25">
        <v>52.02</v>
      </c>
      <c r="DS7" s="25">
        <v>27.71</v>
      </c>
      <c r="DT7" s="25">
        <v>27.91</v>
      </c>
      <c r="DU7" s="25">
        <v>28.51</v>
      </c>
      <c r="DV7" s="25">
        <v>29.69</v>
      </c>
      <c r="DW7" s="25">
        <v>31.4</v>
      </c>
      <c r="DX7" s="25">
        <v>16.760000000000002</v>
      </c>
      <c r="DY7" s="25">
        <v>18.57</v>
      </c>
      <c r="DZ7" s="25">
        <v>21.14</v>
      </c>
      <c r="EA7" s="25">
        <v>22.12</v>
      </c>
      <c r="EB7" s="25">
        <v>25.67</v>
      </c>
      <c r="EC7" s="25">
        <v>25.37</v>
      </c>
      <c r="ED7" s="25">
        <v>1.45</v>
      </c>
      <c r="EE7" s="25">
        <v>0.57999999999999996</v>
      </c>
      <c r="EF7" s="25">
        <v>0.6</v>
      </c>
      <c r="EG7" s="25">
        <v>0.44</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2025-01-31T09:58:16Z</cp:lastPrinted>
  <dcterms:created xsi:type="dcterms:W3CDTF">2025-01-24T06:48:20Z</dcterms:created>
  <dcterms:modified xsi:type="dcterms:W3CDTF">2025-01-31T10:39:37Z</dcterms:modified>
  <cp:category/>
</cp:coreProperties>
</file>