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72.22.101.100\sangyou\上下水道局\02_庶務係\15_照会・通知\R6照会\経営比較分析表\"/>
    </mc:Choice>
  </mc:AlternateContent>
  <xr:revisionPtr revIDLastSave="0" documentId="13_ncr:1_{6FF49655-1FED-4F39-81C5-F04E4BCFA9B8}" xr6:coauthVersionLast="47" xr6:coauthVersionMax="47" xr10:uidLastSave="{00000000-0000-0000-0000-000000000000}"/>
  <workbookProtection workbookAlgorithmName="SHA-512" workbookHashValue="z+8BC6ERdgkk5gRs7IBhZm/NaxIYHkIPA7mR880j46f+ntH30spxplWPQqZLweCZc58h7w/5XiW7i0ubznrh6A==" workbookSaltValue="lp011409T9QDTmOX/UbPn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E85" i="4"/>
  <c r="AT10" i="4"/>
  <c r="I10" i="4"/>
  <c r="B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<sst xmlns="http://schemas.openxmlformats.org/spreadsheetml/2006/main" count="231" uniqueCount="116">
  <si>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</si>
  <si>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</si>
  <si>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</si>
  <si>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</si>
  <si>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</si>
  <si>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</si>
  <si>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</si>
  <si>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</si>
  <si>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</si>
  <si>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</si>
  <si>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</si>
  <si>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</si>
  <si>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</si>
  <si>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</si>
  <si>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</si>
  <si>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</si>
  <si>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</si>
  <si>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</si>
  <si>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</si>
  <si>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</si>
  <si>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</si>
  <si>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</si>
  <si>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</si>
  <si>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</si>
  <si>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</si>
  <si>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</si>
  <si>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</si>
  <si>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</si>
  <si>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</si>
  <si>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</si>
  <si>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</si>
  <si>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</si>
  <si>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</si>
  <si>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</si>
  <si>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</si>
  <si>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</si>
  <si>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</si>
  <si>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</si>
  <si>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</si>
  <si>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</si>
  <si>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</si>
  <si>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</si>
  <si>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</si>
  <si>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</si>
  <si>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</si>
  <si>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</si>
  <si>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</si>
  <si>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</si>
  <si>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</si>
  <si>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</si>
  <si>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</si>
  <si>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</si>
  <si>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</si>
  <si>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</si>
  <si>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</si>
  <si>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</si>
  <si>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</si>
  <si>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</si>
  <si>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</si>
  <si>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</si>
  <si>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</si>
  <si>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</si>
  <si>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</si>
  <si>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</si>
  <si>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</si>
  <si>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</si>
  <si>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</si>
  <si>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</si>
  <si>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</si>
  <si>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</si>
  <si>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</si>
  <si>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</si>
  <si>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</si>
  <si>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</si>
  <si>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</si>
  <si>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</si>
  <si>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</si>
  <si>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</si>
  <si>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</si>
  <si>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</si>
  <si>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</si>
  <si>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</si>
  <si>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</si>
  <si>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</si>
  <si>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</si>
  <si>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</si>
  <si>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</si>
  <si>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</si>
  <si>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</si>
  <si>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</si>
  <si>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</si>
  <si>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</si>
  <si>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</si>
  <si>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</si>
  <si>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</si>
  <si>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</si>
  <si>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</si>
  <si>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</si>
  <si>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</si>
  <si>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</si>
  <si>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</si>
  <si>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</si>
  <si>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</si>
  <si>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</si>
  <si>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</si>
  <si>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</si>
  <si>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</si>
  <si>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</si>
  <si>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</si>
  <si>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</si>
  <si>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</si>
  <si>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</si>
  <si>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</si>
  <si>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①経常収支比率は、100%を上回っているものの、一般会計から多額の繰入れを行っている状況である。
　さらに、③流動比率は100%を大きく下回っており、1年以内で現金化できる資産で1年以内に支払わなければならない負債を賄えておらず、常に現金不足が課題となっている。
　経常経費が減少したことにより、⑤経費回収率は増加し、⑥汚水処理原価は減少したものの、能登半島地震の影響等により、今後は人口減少等による有収水量の減少及び使用料収入の減少により、これらの数値も悪化していくことが見込まれる。
　⑧水洗化率は、類似団体を大きく上回っているものの、人口減少、高齢化等により、今後は有収水量が減少していくことが見込まれる。</t>
    <rPh sb="134" eb="138">
      <t>ケイジョウケイヒ</t>
    </rPh>
    <rPh sb="139" eb="141">
      <t>ゲンショウ</t>
    </rPh>
    <rPh sb="156" eb="158">
      <t>ゾウカ</t>
    </rPh>
    <rPh sb="168" eb="170">
      <t>ゲンショウ</t>
    </rPh>
    <rPh sb="176" eb="182">
      <t>ノトハントウジシン</t>
    </rPh>
    <rPh sb="183" eb="185">
      <t>エイキョウ</t>
    </rPh>
    <rPh sb="185" eb="186">
      <t>トウ</t>
    </rPh>
    <phoneticPr fontId="4"/>
  </si>
  <si>
    <t>　使用料や一般会計からの公費負担分(基準内繰入金)では、収支均衡が図られないこと、また、慢性的に現金が不足していることなどにより、基準外繰入金に頼らざるを得ない状況であり、非常に厳しい経営状況となっている。
　震災からの本復旧が完了しないと、すべての数値がどのあたりを示すことになるのか不透明な状態ではあるものの、震災の影響も含めて人口が減少し使用料収入の減少が見込まれる一方で、設備の老朽化による多額の更新費用が見込まれるため、使用料の適正化による経営基盤の強化や広域化及び共同化の推進、ダウンサイジングやスペックダウンによる経営の効率化が急務となっている。
　このことから、現在の経営状況及び将来推計を詳細に分析するとともに、使用料の適正化に向けた検討を実施し、持続可能な事業運営に努めたい。</t>
    <phoneticPr fontId="4"/>
  </si>
  <si>
    <t>　供用開始から26年経過しているが、管渠については法定耐用年数に達するまでにまだ十分な期間がある。震災による損傷した管渠の更新が多数見込まれることから、現時点で老朽化の問題はない。
　一方、電気機械設備については、法定耐用年数が経過し、老朽化が著しい設備の更新などの長寿命化対策を令和3年度から実施しているところである。</t>
    <rPh sb="10" eb="12">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</si>
</sst>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3F-4170-B883-0EF7CE0067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393F-4170-B883-0EF7CE0067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25.19</c:v>
                </c:pt>
                <c:pt idx="1">
                  <c:v>25.19</c:v>
                </c:pt>
                <c:pt idx="2">
                  <c:v>24.81</c:v>
                </c:pt>
                <c:pt idx="3">
                  <c:v>23.7</c:v>
                </c:pt>
                <c:pt idx="4">
                  <c:v>19.63</c:v>
                </c:pt>
              </c:numCache>
            </c:numRef>
          </c:val>
          <c:extLst>
            <c:ext xmlns:c16="http://schemas.microsoft.com/office/drawing/2014/chart" uri="{C3380CC4-5D6E-409C-BE32-E72D297353CC}">
              <c16:uniqueId val="{00000000-2887-4611-BFDE-EA26FFA31C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2887-4611-BFDE-EA26FFA31C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93.47</c:v>
                </c:pt>
                <c:pt idx="1">
                  <c:v>96.07</c:v>
                </c:pt>
                <c:pt idx="2">
                  <c:v>93.01</c:v>
                </c:pt>
                <c:pt idx="3">
                  <c:v>92.64</c:v>
                </c:pt>
                <c:pt idx="4">
                  <c:v>91.6</c:v>
                </c:pt>
              </c:numCache>
            </c:numRef>
          </c:val>
          <c:extLst>
            <c:ext xmlns:c16="http://schemas.microsoft.com/office/drawing/2014/chart" uri="{C3380CC4-5D6E-409C-BE32-E72D297353CC}">
              <c16:uniqueId val="{00000000-3332-454A-96AE-9F177E9F99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3332-454A-96AE-9F177E9F99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107.3</c:v>
                </c:pt>
                <c:pt idx="1">
                  <c:v>121.26</c:v>
                </c:pt>
                <c:pt idx="2">
                  <c:v>122.77</c:v>
                </c:pt>
                <c:pt idx="3">
                  <c:v>152.32</c:v>
                </c:pt>
                <c:pt idx="4">
                  <c:v>126.73</c:v>
                </c:pt>
              </c:numCache>
            </c:numRef>
          </c:val>
          <c:extLst>
            <c:ext xmlns:c16="http://schemas.microsoft.com/office/drawing/2014/chart" uri="{C3380CC4-5D6E-409C-BE32-E72D297353CC}">
              <c16:uniqueId val="{00000000-033D-4423-AE1F-7204B7A554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99.33</c:v>
                </c:pt>
                <c:pt idx="1">
                  <c:v>101.18</c:v>
                </c:pt>
                <c:pt idx="2">
                  <c:v>99.89</c:v>
                </c:pt>
                <c:pt idx="3">
                  <c:v>104.12</c:v>
                </c:pt>
                <c:pt idx="4">
                  <c:v>105.98</c:v>
                </c:pt>
              </c:numCache>
            </c:numRef>
          </c:val>
          <c:smooth val="0"/>
          <c:extLst>
            <c:ext xmlns:c16="http://schemas.microsoft.com/office/drawing/2014/chart" uri="{C3380CC4-5D6E-409C-BE32-E72D297353CC}">
              <c16:uniqueId val="{00000001-033D-4423-AE1F-7204B7A554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11.82</c:v>
                </c:pt>
                <c:pt idx="1">
                  <c:v>14.94</c:v>
                </c:pt>
                <c:pt idx="2">
                  <c:v>17.62</c:v>
                </c:pt>
                <c:pt idx="3">
                  <c:v>18.5</c:v>
                </c:pt>
                <c:pt idx="4">
                  <c:v>21.46</c:v>
                </c:pt>
              </c:numCache>
            </c:numRef>
          </c:val>
          <c:extLst>
            <c:ext xmlns:c16="http://schemas.microsoft.com/office/drawing/2014/chart" uri="{C3380CC4-5D6E-409C-BE32-E72D297353CC}">
              <c16:uniqueId val="{00000000-33F5-4779-926D-300D9689FE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28.97</c:v>
                </c:pt>
                <c:pt idx="1">
                  <c:v>20.14</c:v>
                </c:pt>
                <c:pt idx="2">
                  <c:v>23.17</c:v>
                </c:pt>
                <c:pt idx="3">
                  <c:v>25.29</c:v>
                </c:pt>
                <c:pt idx="4">
                  <c:v>28.31</c:v>
                </c:pt>
              </c:numCache>
            </c:numRef>
          </c:val>
          <c:smooth val="0"/>
          <c:extLst>
            <c:ext xmlns:c16="http://schemas.microsoft.com/office/drawing/2014/chart" uri="{C3380CC4-5D6E-409C-BE32-E72D297353CC}">
              <c16:uniqueId val="{00000001-33F5-4779-926D-300D9689FE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35-4BDC-A939-1746A60A81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435-4BDC-A939-1746A60A81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F4-434C-A33F-0C6B2B05CB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c:v>
                </c:pt>
                <c:pt idx="1">
                  <c:v>140.63</c:v>
                </c:pt>
                <c:pt idx="2">
                  <c:v>163.84</c:v>
                </c:pt>
                <c:pt idx="3">
                  <c:v>176.46</c:v>
                </c:pt>
                <c:pt idx="4">
                  <c:v>181.51</c:v>
                </c:pt>
              </c:numCache>
            </c:numRef>
          </c:val>
          <c:smooth val="0"/>
          <c:extLst>
            <c:ext xmlns:c16="http://schemas.microsoft.com/office/drawing/2014/chart" uri="{C3380CC4-5D6E-409C-BE32-E72D297353CC}">
              <c16:uniqueId val="{00000001-4BF4-434C-A33F-0C6B2B05CB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17.309999999999999</c:v>
                </c:pt>
                <c:pt idx="1">
                  <c:v>15.48</c:v>
                </c:pt>
                <c:pt idx="2">
                  <c:v>33.03</c:v>
                </c:pt>
                <c:pt idx="3">
                  <c:v>48.55</c:v>
                </c:pt>
                <c:pt idx="4">
                  <c:v>37.04</c:v>
                </c:pt>
              </c:numCache>
            </c:numRef>
          </c:val>
          <c:extLst>
            <c:ext xmlns:c16="http://schemas.microsoft.com/office/drawing/2014/chart" uri="{C3380CC4-5D6E-409C-BE32-E72D297353CC}">
              <c16:uniqueId val="{00000000-8998-4DEB-AC7E-14B41377AF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62.55</c:v>
                </c:pt>
                <c:pt idx="1">
                  <c:v>56.53</c:v>
                </c:pt>
                <c:pt idx="2">
                  <c:v>59.66</c:v>
                </c:pt>
                <c:pt idx="3">
                  <c:v>61.64</c:v>
                </c:pt>
                <c:pt idx="4">
                  <c:v>69.819999999999993</c:v>
                </c:pt>
              </c:numCache>
            </c:numRef>
          </c:val>
          <c:smooth val="0"/>
          <c:extLst>
            <c:ext xmlns:c16="http://schemas.microsoft.com/office/drawing/2014/chart" uri="{C3380CC4-5D6E-409C-BE32-E72D297353CC}">
              <c16:uniqueId val="{00000001-8998-4DEB-AC7E-14B41377AF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575.86</c:v>
                </c:pt>
                <c:pt idx="1">
                  <c:v>5803.73</c:v>
                </c:pt>
                <c:pt idx="2">
                  <c:v>5759.52</c:v>
                </c:pt>
                <c:pt idx="3">
                  <c:v>6149.4</c:v>
                </c:pt>
                <c:pt idx="4">
                  <c:v>6853.83</c:v>
                </c:pt>
              </c:numCache>
            </c:numRef>
          </c:val>
          <c:extLst>
            <c:ext xmlns:c16="http://schemas.microsoft.com/office/drawing/2014/chart" uri="{C3380CC4-5D6E-409C-BE32-E72D297353CC}">
              <c16:uniqueId val="{00000000-F299-4843-B742-88C8EB4A4E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F299-4843-B742-88C8EB4A4E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32.69</c:v>
                </c:pt>
                <c:pt idx="1">
                  <c:v>22.66</c:v>
                </c:pt>
                <c:pt idx="2">
                  <c:v>90.06</c:v>
                </c:pt>
                <c:pt idx="3">
                  <c:v>36.86</c:v>
                </c:pt>
                <c:pt idx="4">
                  <c:v>66.8</c:v>
                </c:pt>
              </c:numCache>
            </c:numRef>
          </c:val>
          <c:extLst>
            <c:ext xmlns:c16="http://schemas.microsoft.com/office/drawing/2014/chart" uri="{C3380CC4-5D6E-409C-BE32-E72D297353CC}">
              <c16:uniqueId val="{00000000-9041-4E9F-9132-CC3CF8F595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9041-4E9F-9132-CC3CF8F595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596.63</c:v>
                </c:pt>
                <c:pt idx="1">
                  <c:v>877.44</c:v>
                </c:pt>
                <c:pt idx="2">
                  <c:v>223.81</c:v>
                </c:pt>
                <c:pt idx="3">
                  <c:v>561.87</c:v>
                </c:pt>
                <c:pt idx="4">
                  <c:v>311.52</c:v>
                </c:pt>
              </c:numCache>
            </c:numRef>
          </c:val>
          <c:extLst>
            <c:ext xmlns:c16="http://schemas.microsoft.com/office/drawing/2014/chart" uri="{C3380CC4-5D6E-409C-BE32-E72D297353CC}">
              <c16:uniqueId val="{00000000-0CCC-425F-BBB2-34FEB9001C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0CCC-425F-BBB2-34FEB9001C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石川県　輪島市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非設置</v>
      </c>
      <c r="AE8" s="65"/>
      <c r="AF8" s="65"/>
      <c r="AG8" s="65"/>
      <c r="AH8" s="65"/>
      <c r="AI8" s="65"/>
      <c r="AJ8" s="65"/>
      <c r="AK8" s="3"/>
      <c r="AL8" s="45">
        <f>データ!S6</f>
        <v>23119</v>
      </c>
      <c r="AM8" s="45"/>
      <c r="AN8" s="45"/>
      <c r="AO8" s="45"/>
      <c r="AP8" s="45"/>
      <c r="AQ8" s="45"/>
      <c r="AR8" s="45"/>
      <c r="AS8" s="45"/>
      <c r="AT8" s="44">
        <f>データ!T6</f>
        <v>426.35</v>
      </c>
      <c r="AU8" s="44"/>
      <c r="AV8" s="44"/>
      <c r="AW8" s="44"/>
      <c r="AX8" s="44"/>
      <c r="AY8" s="44"/>
      <c r="AZ8" s="44"/>
      <c r="BA8" s="44"/>
      <c r="BB8" s="44">
        <f>データ!U6</f>
        <v>54.23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55.31</v>
      </c>
      <c r="J10" s="44"/>
      <c r="K10" s="44"/>
      <c r="L10" s="44"/>
      <c r="M10" s="44"/>
      <c r="N10" s="44"/>
      <c r="O10" s="44"/>
      <c r="P10" s="44">
        <f>データ!P6</f>
        <v>1.08</v>
      </c>
      <c r="Q10" s="44"/>
      <c r="R10" s="44"/>
      <c r="S10" s="44"/>
      <c r="T10" s="44"/>
      <c r="U10" s="44"/>
      <c r="V10" s="44"/>
      <c r="W10" s="44">
        <f>データ!Q6</f>
        <v>76.83</v>
      </c>
      <c r="X10" s="44"/>
      <c r="Y10" s="44"/>
      <c r="Z10" s="44"/>
      <c r="AA10" s="44"/>
      <c r="AB10" s="44"/>
      <c r="AC10" s="44"/>
      <c r="AD10" s="45">
        <f>データ!R6</f>
        <v>3450</v>
      </c>
      <c r="AE10" s="45"/>
      <c r="AF10" s="45"/>
      <c r="AG10" s="45"/>
      <c r="AH10" s="45"/>
      <c r="AI10" s="45"/>
      <c r="AJ10" s="45"/>
      <c r="AK10" s="2"/>
      <c r="AL10" s="45">
        <f>データ!V6</f>
        <v>238</v>
      </c>
      <c r="AM10" s="45"/>
      <c r="AN10" s="45"/>
      <c r="AO10" s="45"/>
      <c r="AP10" s="45"/>
      <c r="AQ10" s="45"/>
      <c r="AR10" s="45"/>
      <c r="AS10" s="45"/>
      <c r="AT10" s="44">
        <f>データ!W6</f>
        <v>0.1</v>
      </c>
      <c r="AU10" s="44"/>
      <c r="AV10" s="44"/>
      <c r="AW10" s="44"/>
      <c r="AX10" s="44"/>
      <c r="AY10" s="44"/>
      <c r="AZ10" s="44"/>
      <c r="BA10" s="44"/>
      <c r="BB10" s="44">
        <f>データ!X6</f>
        <v>2380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mImg7YY/4Vc0Wo/UuaD48lbuMbitdfSdTm+AfSjEKhx8u81V2CfAf7Heys+wkE8NWcZPHVvLv2YHEMnLXno8gQ==" saltValue="bxQDHf/f9MxVdTLlmn9z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172049</v>
      </c>
      <c r="D6" s="19">
        <f t="shared" si="3"/>
        <v>46</v>
      </c>
      <c r="E6" s="19">
        <f t="shared" si="3"/>
        <v>17</v>
      </c>
      <c r="F6" s="19">
        <f t="shared" si="3"/>
        <v>6</v>
      </c>
      <c r="G6" s="19">
        <f t="shared" si="3"/>
        <v>0</v>
      </c>
      <c r="H6" s="19" t="str">
        <f t="shared" si="3"/>
        <v>石川県　輪島市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55.31</v>
      </c>
      <c r="P6" s="20">
        <f t="shared" si="3"/>
        <v>1.08</v>
      </c>
      <c r="Q6" s="20">
        <f t="shared" si="3"/>
        <v>76.83</v>
      </c>
      <c r="R6" s="20">
        <f t="shared" si="3"/>
        <v>3450</v>
      </c>
      <c r="S6" s="20">
        <f t="shared" si="3"/>
        <v>23119</v>
      </c>
      <c r="T6" s="20">
        <f t="shared" si="3"/>
        <v>426.35</v>
      </c>
      <c r="U6" s="20">
        <f t="shared" si="3"/>
        <v>54.23</v>
      </c>
      <c r="V6" s="20">
        <f t="shared" si="3"/>
        <v>238</v>
      </c>
      <c r="W6" s="20">
        <f t="shared" si="3"/>
        <v>0.1</v>
      </c>
      <c r="X6" s="20">
        <f t="shared" si="3"/>
        <v>2380</v>
      </c>
      <c r="Y6" s="21">
        <f>IF(Y7="",NA(),Y7)</f>
        <v>107.3</v>
      </c>
      <c r="Z6" s="21">
        <f t="shared" ref="Z6:AH6" si="4">IF(Z7="",NA(),Z7)</f>
        <v>121.26</v>
      </c>
      <c r="AA6" s="21">
        <f t="shared" si="4"/>
        <v>122.77</v>
      </c>
      <c r="AB6" s="21">
        <f t="shared" si="4"/>
        <v>152.32</v>
      </c>
      <c r="AC6" s="21">
        <f t="shared" si="4"/>
        <v>126.73</v>
      </c>
      <c r="AD6" s="21">
        <f t="shared" si="4"/>
        <v>99.33</v>
      </c>
      <c r="AE6" s="21">
        <f t="shared" si="4"/>
        <v>101.18</v>
      </c>
      <c r="AF6" s="21">
        <f t="shared" si="4"/>
        <v>99.89</v>
      </c>
      <c r="AG6" s="21">
        <f t="shared" si="4"/>
        <v>104.12</v>
      </c>
      <c r="AH6" s="21">
        <f t="shared" si="4"/>
        <v>105.98</v>
      </c>
      <c r="AI6" s="20" t="str">
        <f>IF(AI7="","",IF(AI7="-","【-】","【"&amp;SUBSTITUTE(TEXT(AI7,"#,##0.00"),"-","△")&amp;"】"))</f>
        <v>【102.33】</v>
      </c>
      <c r="AJ6" s="20">
        <f>IF(AJ7="",NA(),AJ7)</f>
        <v>0</v>
      </c>
      <c r="AK6" s="20">
        <f t="shared" ref="AK6:AS6" si="5">IF(AK7="",NA(),AK7)</f>
        <v>0</v>
      </c>
      <c r="AL6" s="20">
        <f t="shared" si="5"/>
        <v>0</v>
      </c>
      <c r="AM6" s="20">
        <f t="shared" si="5"/>
        <v>0</v>
      </c>
      <c r="AN6" s="20">
        <f t="shared" si="5"/>
        <v>0</v>
      </c>
      <c r="AO6" s="21">
        <f t="shared" si="5"/>
        <v>210</v>
      </c>
      <c r="AP6" s="21">
        <f t="shared" si="5"/>
        <v>140.63</v>
      </c>
      <c r="AQ6" s="21">
        <f t="shared" si="5"/>
        <v>163.84</v>
      </c>
      <c r="AR6" s="21">
        <f t="shared" si="5"/>
        <v>176.46</v>
      </c>
      <c r="AS6" s="21">
        <f t="shared" si="5"/>
        <v>181.51</v>
      </c>
      <c r="AT6" s="20" t="str">
        <f>IF(AT7="","",IF(AT7="-","【-】","【"&amp;SUBSTITUTE(TEXT(AT7,"#,##0.00"),"-","△")&amp;"】"))</f>
        <v>【114.08】</v>
      </c>
      <c r="AU6" s="21">
        <f>IF(AU7="",NA(),AU7)</f>
        <v>17.309999999999999</v>
      </c>
      <c r="AV6" s="21">
        <f t="shared" ref="AV6:BD6" si="6">IF(AV7="",NA(),AV7)</f>
        <v>15.48</v>
      </c>
      <c r="AW6" s="21">
        <f t="shared" si="6"/>
        <v>33.03</v>
      </c>
      <c r="AX6" s="21">
        <f t="shared" si="6"/>
        <v>48.55</v>
      </c>
      <c r="AY6" s="21">
        <f t="shared" si="6"/>
        <v>37.04</v>
      </c>
      <c r="AZ6" s="21">
        <f t="shared" si="6"/>
        <v>62.55</v>
      </c>
      <c r="BA6" s="21">
        <f t="shared" si="6"/>
        <v>56.53</v>
      </c>
      <c r="BB6" s="21">
        <f t="shared" si="6"/>
        <v>59.66</v>
      </c>
      <c r="BC6" s="21">
        <f t="shared" si="6"/>
        <v>61.64</v>
      </c>
      <c r="BD6" s="21">
        <f t="shared" si="6"/>
        <v>69.819999999999993</v>
      </c>
      <c r="BE6" s="20" t="str">
        <f>IF(BE7="","",IF(BE7="-","【-】","【"&amp;SUBSTITUTE(TEXT(BE7,"#,##0.00"),"-","△")&amp;"】"))</f>
        <v>【68.63】</v>
      </c>
      <c r="BF6" s="21">
        <f>IF(BF7="",NA(),BF7)</f>
        <v>575.86</v>
      </c>
      <c r="BG6" s="21">
        <f t="shared" ref="BG6:BO6" si="7">IF(BG7="",NA(),BG7)</f>
        <v>5803.73</v>
      </c>
      <c r="BH6" s="21">
        <f t="shared" si="7"/>
        <v>5759.52</v>
      </c>
      <c r="BI6" s="21">
        <f t="shared" si="7"/>
        <v>6149.4</v>
      </c>
      <c r="BJ6" s="21">
        <f t="shared" si="7"/>
        <v>6853.83</v>
      </c>
      <c r="BK6" s="21">
        <f t="shared" si="7"/>
        <v>998.42</v>
      </c>
      <c r="BL6" s="21">
        <f t="shared" si="7"/>
        <v>1095.52</v>
      </c>
      <c r="BM6" s="21">
        <f t="shared" si="7"/>
        <v>1056.55</v>
      </c>
      <c r="BN6" s="21">
        <f t="shared" si="7"/>
        <v>1278.54</v>
      </c>
      <c r="BO6" s="21">
        <f t="shared" si="7"/>
        <v>1149.7</v>
      </c>
      <c r="BP6" s="20" t="str">
        <f>IF(BP7="","",IF(BP7="-","【-】","【"&amp;SUBSTITUTE(TEXT(BP7,"#,##0.00"),"-","△")&amp;"】"))</f>
        <v>【1,069.89】</v>
      </c>
      <c r="BQ6" s="21">
        <f>IF(BQ7="",NA(),BQ7)</f>
        <v>32.69</v>
      </c>
      <c r="BR6" s="21">
        <f t="shared" ref="BR6:BZ6" si="8">IF(BR7="",NA(),BR7)</f>
        <v>22.66</v>
      </c>
      <c r="BS6" s="21">
        <f t="shared" si="8"/>
        <v>90.06</v>
      </c>
      <c r="BT6" s="21">
        <f t="shared" si="8"/>
        <v>36.86</v>
      </c>
      <c r="BU6" s="21">
        <f t="shared" si="8"/>
        <v>66.8</v>
      </c>
      <c r="BV6" s="21">
        <f t="shared" si="8"/>
        <v>41.41</v>
      </c>
      <c r="BW6" s="21">
        <f t="shared" si="8"/>
        <v>39.64</v>
      </c>
      <c r="BX6" s="21">
        <f t="shared" si="8"/>
        <v>40</v>
      </c>
      <c r="BY6" s="21">
        <f t="shared" si="8"/>
        <v>38.74</v>
      </c>
      <c r="BZ6" s="21">
        <f t="shared" si="8"/>
        <v>35.96</v>
      </c>
      <c r="CA6" s="20" t="str">
        <f>IF(CA7="","",IF(CA7="-","【-】","【"&amp;SUBSTITUTE(TEXT(CA7,"#,##0.00"),"-","△")&amp;"】"))</f>
        <v>【39.89】</v>
      </c>
      <c r="CB6" s="21">
        <f>IF(CB7="",NA(),CB7)</f>
        <v>596.63</v>
      </c>
      <c r="CC6" s="21">
        <f t="shared" ref="CC6:CK6" si="9">IF(CC7="",NA(),CC7)</f>
        <v>877.44</v>
      </c>
      <c r="CD6" s="21">
        <f t="shared" si="9"/>
        <v>223.81</v>
      </c>
      <c r="CE6" s="21">
        <f t="shared" si="9"/>
        <v>561.87</v>
      </c>
      <c r="CF6" s="21">
        <f t="shared" si="9"/>
        <v>311.52</v>
      </c>
      <c r="CG6" s="21">
        <f t="shared" si="9"/>
        <v>417.56</v>
      </c>
      <c r="CH6" s="21">
        <f t="shared" si="9"/>
        <v>449.72</v>
      </c>
      <c r="CI6" s="21">
        <f t="shared" si="9"/>
        <v>437.27</v>
      </c>
      <c r="CJ6" s="21">
        <f t="shared" si="9"/>
        <v>456.72</v>
      </c>
      <c r="CK6" s="21">
        <f t="shared" si="9"/>
        <v>481.96</v>
      </c>
      <c r="CL6" s="20" t="str">
        <f>IF(CL7="","",IF(CL7="-","【-】","【"&amp;SUBSTITUTE(TEXT(CL7,"#,##0.00"),"-","△")&amp;"】"))</f>
        <v>【426.52】</v>
      </c>
      <c r="CM6" s="21">
        <f>IF(CM7="",NA(),CM7)</f>
        <v>25.19</v>
      </c>
      <c r="CN6" s="21">
        <f t="shared" ref="CN6:CV6" si="10">IF(CN7="",NA(),CN7)</f>
        <v>25.19</v>
      </c>
      <c r="CO6" s="21">
        <f t="shared" si="10"/>
        <v>24.81</v>
      </c>
      <c r="CP6" s="21">
        <f t="shared" si="10"/>
        <v>23.7</v>
      </c>
      <c r="CQ6" s="21">
        <f t="shared" si="10"/>
        <v>19.63</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93.47</v>
      </c>
      <c r="CY6" s="21">
        <f t="shared" ref="CY6:DG6" si="11">IF(CY7="",NA(),CY7)</f>
        <v>96.07</v>
      </c>
      <c r="CZ6" s="21">
        <f t="shared" si="11"/>
        <v>93.01</v>
      </c>
      <c r="DA6" s="21">
        <f t="shared" si="11"/>
        <v>92.64</v>
      </c>
      <c r="DB6" s="21">
        <f t="shared" si="11"/>
        <v>91.6</v>
      </c>
      <c r="DC6" s="21">
        <f t="shared" si="11"/>
        <v>79.2</v>
      </c>
      <c r="DD6" s="21">
        <f t="shared" si="11"/>
        <v>79.09</v>
      </c>
      <c r="DE6" s="21">
        <f t="shared" si="11"/>
        <v>78.900000000000006</v>
      </c>
      <c r="DF6" s="21">
        <f t="shared" si="11"/>
        <v>78.03</v>
      </c>
      <c r="DG6" s="21">
        <f t="shared" si="11"/>
        <v>78.55</v>
      </c>
      <c r="DH6" s="20" t="str">
        <f>IF(DH7="","",IF(DH7="-","【-】","【"&amp;SUBSTITUTE(TEXT(DH7,"#,##0.00"),"-","△")&amp;"】"))</f>
        <v>【80.73】</v>
      </c>
      <c r="DI6" s="21">
        <f>IF(DI7="",NA(),DI7)</f>
        <v>11.82</v>
      </c>
      <c r="DJ6" s="21">
        <f t="shared" ref="DJ6:DR6" si="12">IF(DJ7="",NA(),DJ7)</f>
        <v>14.94</v>
      </c>
      <c r="DK6" s="21">
        <f t="shared" si="12"/>
        <v>17.62</v>
      </c>
      <c r="DL6" s="21">
        <f t="shared" si="12"/>
        <v>18.5</v>
      </c>
      <c r="DM6" s="21">
        <f t="shared" si="12"/>
        <v>21.46</v>
      </c>
      <c r="DN6" s="21">
        <f t="shared" si="12"/>
        <v>28.97</v>
      </c>
      <c r="DO6" s="21">
        <f t="shared" si="12"/>
        <v>20.14</v>
      </c>
      <c r="DP6" s="21">
        <f t="shared" si="12"/>
        <v>23.17</v>
      </c>
      <c r="DQ6" s="21">
        <f t="shared" si="12"/>
        <v>25.29</v>
      </c>
      <c r="DR6" s="21">
        <f t="shared" si="12"/>
        <v>28.31</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172049</v>
      </c>
      <c r="D7" s="23">
        <v>46</v>
      </c>
      <c r="E7" s="23">
        <v>17</v>
      </c>
      <c r="F7" s="23">
        <v>6</v>
      </c>
      <c r="G7" s="23">
        <v>0</v>
      </c>
      <c r="H7" s="23" t="s">
        <v>96</v>
      </c>
      <c r="I7" s="23" t="s">
        <v>97</v>
      </c>
      <c r="J7" s="23" t="s">
        <v>98</v>
      </c>
      <c r="K7" s="23" t="s">
        <v>99</v>
      </c>
      <c r="L7" s="23" t="s">
        <v>100</v>
      </c>
      <c r="M7" s="23" t="s">
        <v>101</v>
      </c>
      <c r="N7" s="24" t="s">
        <v>102</v>
      </c>
      <c r="O7" s="24">
        <v>55.31</v>
      </c>
      <c r="P7" s="24">
        <v>1.08</v>
      </c>
      <c r="Q7" s="24">
        <v>76.83</v>
      </c>
      <c r="R7" s="24">
        <v>3450</v>
      </c>
      <c r="S7" s="24">
        <v>23119</v>
      </c>
      <c r="T7" s="24">
        <v>426.35</v>
      </c>
      <c r="U7" s="24">
        <v>54.23</v>
      </c>
      <c r="V7" s="24">
        <v>238</v>
      </c>
      <c r="W7" s="24">
        <v>0.1</v>
      </c>
      <c r="X7" s="24">
        <v>2380</v>
      </c>
      <c r="Y7" s="24">
        <v>107.3</v>
      </c>
      <c r="Z7" s="24">
        <v>121.26</v>
      </c>
      <c r="AA7" s="24">
        <v>122.77</v>
      </c>
      <c r="AB7" s="24">
        <v>152.32</v>
      </c>
      <c r="AC7" s="24">
        <v>126.73</v>
      </c>
      <c r="AD7" s="24">
        <v>99.33</v>
      </c>
      <c r="AE7" s="24">
        <v>101.18</v>
      </c>
      <c r="AF7" s="24">
        <v>99.89</v>
      </c>
      <c r="AG7" s="24">
        <v>104.12</v>
      </c>
      <c r="AH7" s="24">
        <v>105.98</v>
      </c>
      <c r="AI7" s="24">
        <v>102.33</v>
      </c>
      <c r="AJ7" s="24">
        <v>0</v>
      </c>
      <c r="AK7" s="24">
        <v>0</v>
      </c>
      <c r="AL7" s="24">
        <v>0</v>
      </c>
      <c r="AM7" s="24">
        <v>0</v>
      </c>
      <c r="AN7" s="24">
        <v>0</v>
      </c>
      <c r="AO7" s="24">
        <v>210</v>
      </c>
      <c r="AP7" s="24">
        <v>140.63</v>
      </c>
      <c r="AQ7" s="24">
        <v>163.84</v>
      </c>
      <c r="AR7" s="24">
        <v>176.46</v>
      </c>
      <c r="AS7" s="24">
        <v>181.51</v>
      </c>
      <c r="AT7" s="24">
        <v>114.08</v>
      </c>
      <c r="AU7" s="24">
        <v>17.309999999999999</v>
      </c>
      <c r="AV7" s="24">
        <v>15.48</v>
      </c>
      <c r="AW7" s="24">
        <v>33.03</v>
      </c>
      <c r="AX7" s="24">
        <v>48.55</v>
      </c>
      <c r="AY7" s="24">
        <v>37.04</v>
      </c>
      <c r="AZ7" s="24">
        <v>62.55</v>
      </c>
      <c r="BA7" s="24">
        <v>56.53</v>
      </c>
      <c r="BB7" s="24">
        <v>59.66</v>
      </c>
      <c r="BC7" s="24">
        <v>61.64</v>
      </c>
      <c r="BD7" s="24">
        <v>69.819999999999993</v>
      </c>
      <c r="BE7" s="24">
        <v>68.63</v>
      </c>
      <c r="BF7" s="24">
        <v>575.86</v>
      </c>
      <c r="BG7" s="24">
        <v>5803.73</v>
      </c>
      <c r="BH7" s="24">
        <v>5759.52</v>
      </c>
      <c r="BI7" s="24">
        <v>6149.4</v>
      </c>
      <c r="BJ7" s="24">
        <v>6853.83</v>
      </c>
      <c r="BK7" s="24">
        <v>998.42</v>
      </c>
      <c r="BL7" s="24">
        <v>1095.52</v>
      </c>
      <c r="BM7" s="24">
        <v>1056.55</v>
      </c>
      <c r="BN7" s="24">
        <v>1278.54</v>
      </c>
      <c r="BO7" s="24">
        <v>1149.7</v>
      </c>
      <c r="BP7" s="24">
        <v>1069.8900000000001</v>
      </c>
      <c r="BQ7" s="24">
        <v>32.69</v>
      </c>
      <c r="BR7" s="24">
        <v>22.66</v>
      </c>
      <c r="BS7" s="24">
        <v>90.06</v>
      </c>
      <c r="BT7" s="24">
        <v>36.86</v>
      </c>
      <c r="BU7" s="24">
        <v>66.8</v>
      </c>
      <c r="BV7" s="24">
        <v>41.41</v>
      </c>
      <c r="BW7" s="24">
        <v>39.64</v>
      </c>
      <c r="BX7" s="24">
        <v>40</v>
      </c>
      <c r="BY7" s="24">
        <v>38.74</v>
      </c>
      <c r="BZ7" s="24">
        <v>35.96</v>
      </c>
      <c r="CA7" s="24">
        <v>39.89</v>
      </c>
      <c r="CB7" s="24">
        <v>596.63</v>
      </c>
      <c r="CC7" s="24">
        <v>877.44</v>
      </c>
      <c r="CD7" s="24">
        <v>223.81</v>
      </c>
      <c r="CE7" s="24">
        <v>561.87</v>
      </c>
      <c r="CF7" s="24">
        <v>311.52</v>
      </c>
      <c r="CG7" s="24">
        <v>417.56</v>
      </c>
      <c r="CH7" s="24">
        <v>449.72</v>
      </c>
      <c r="CI7" s="24">
        <v>437.27</v>
      </c>
      <c r="CJ7" s="24">
        <v>456.72</v>
      </c>
      <c r="CK7" s="24">
        <v>481.96</v>
      </c>
      <c r="CL7" s="24">
        <v>426.52</v>
      </c>
      <c r="CM7" s="24">
        <v>25.19</v>
      </c>
      <c r="CN7" s="24">
        <v>25.19</v>
      </c>
      <c r="CO7" s="24">
        <v>24.81</v>
      </c>
      <c r="CP7" s="24">
        <v>23.7</v>
      </c>
      <c r="CQ7" s="24">
        <v>19.63</v>
      </c>
      <c r="CR7" s="24">
        <v>32.479999999999997</v>
      </c>
      <c r="CS7" s="24">
        <v>30.19</v>
      </c>
      <c r="CT7" s="24">
        <v>28.77</v>
      </c>
      <c r="CU7" s="24">
        <v>26.22</v>
      </c>
      <c r="CV7" s="24">
        <v>26.12</v>
      </c>
      <c r="CW7" s="24">
        <v>28.16</v>
      </c>
      <c r="CX7" s="24">
        <v>93.47</v>
      </c>
      <c r="CY7" s="24">
        <v>96.07</v>
      </c>
      <c r="CZ7" s="24">
        <v>93.01</v>
      </c>
      <c r="DA7" s="24">
        <v>92.64</v>
      </c>
      <c r="DB7" s="24">
        <v>91.6</v>
      </c>
      <c r="DC7" s="24">
        <v>79.2</v>
      </c>
      <c r="DD7" s="24">
        <v>79.09</v>
      </c>
      <c r="DE7" s="24">
        <v>78.900000000000006</v>
      </c>
      <c r="DF7" s="24">
        <v>78.03</v>
      </c>
      <c r="DG7" s="24">
        <v>78.55</v>
      </c>
      <c r="DH7" s="24">
        <v>80.73</v>
      </c>
      <c r="DI7" s="24">
        <v>11.82</v>
      </c>
      <c r="DJ7" s="24">
        <v>14.94</v>
      </c>
      <c r="DK7" s="24">
        <v>17.62</v>
      </c>
      <c r="DL7" s="24">
        <v>18.5</v>
      </c>
      <c r="DM7" s="24">
        <v>21.46</v>
      </c>
      <c r="DN7" s="24">
        <v>28.97</v>
      </c>
      <c r="DO7" s="24">
        <v>20.14</v>
      </c>
      <c r="DP7" s="24">
        <v>23.17</v>
      </c>
      <c r="DQ7" s="24">
        <v>25.29</v>
      </c>
      <c r="DR7" s="24">
        <v>28.31</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萬亀　明好</cp:lastModifiedBy>
  <cp:lastPrinted>2025-02-02T00:33:11Z</cp:lastPrinted>
  <dcterms:created xsi:type="dcterms:W3CDTF">2025-01-24T07:21:45Z</dcterms:created>
  <dcterms:modified xsi:type="dcterms:W3CDTF">2025-02-02T00:35:25Z</dcterms:modified>
  <cp:category/>
</cp:coreProperties>
</file>