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72.22.101.100\sangyou\上下水道局\02_庶務係\15_照会・通知\R6照会\経営比較分析表\"/>
    </mc:Choice>
  </mc:AlternateContent>
  <xr:revisionPtr revIDLastSave="0" documentId="13_ncr:1_{C2E9DF62-67F5-4A18-BAC7-8DB20E085DDF}" xr6:coauthVersionLast="47" xr6:coauthVersionMax="47" xr10:uidLastSave="{00000000-0000-0000-0000-000000000000}"/>
  <workbookProtection workbookAlgorithmName="SHA-512" workbookHashValue="srmgKIAdNzVjSnyG33KdBvOZIGZckXloRs0G6oJafmQGLVAivVR6h+PiWD/MhK2vjP81QFK3jG+Db3cJLX/qlA==" workbookSaltValue="jSKQ6tPo3TIMQjQCnDH2r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T10" i="4"/>
  <c r="AL10" i="4"/>
  <c r="P10" i="4"/>
  <c r="AT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<sst xmlns="http://schemas.openxmlformats.org/spreadsheetml/2006/main" count="231" uniqueCount="116">
  <si>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</si>
  <si>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</si>
  <si>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</si>
  <si>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</si>
  <si>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</si>
  <si>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</si>
  <si>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</si>
  <si>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</si>
  <si>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</si>
  <si>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</si>
  <si>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</si>
  <si>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</si>
  <si>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</si>
  <si>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</si>
  <si>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</si>
  <si>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</si>
  <si>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</si>
  <si>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</si>
  <si>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</si>
  <si>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</si>
  <si>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</si>
  <si>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</si>
  <si>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</si>
  <si>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</si>
  <si>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</si>
  <si>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</si>
  <si>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</si>
  <si>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</si>
  <si>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</si>
  <si>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</si>
  <si>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</si>
  <si>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</si>
  <si>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</si>
  <si>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</si>
  <si>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</si>
  <si>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</si>
  <si>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</si>
  <si>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</si>
  <si>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</si>
  <si>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</si>
  <si>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</si>
  <si>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</si>
  <si>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</si>
  <si>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</si>
  <si>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</si>
  <si>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</si>
  <si>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</si>
  <si>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</si>
  <si>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</si>
  <si>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</si>
  <si>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</si>
  <si>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</si>
  <si>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</si>
  <si>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</si>
  <si>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</si>
  <si>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</si>
  <si>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</si>
  <si>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</si>
  <si>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</si>
  <si>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</si>
  <si>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</si>
  <si>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</si>
  <si>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</si>
  <si>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</si>
  <si>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</si>
  <si>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</si>
  <si>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</si>
  <si>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</si>
  <si>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</si>
  <si>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</si>
  <si>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</si>
  <si>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</si>
  <si>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</si>
  <si>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</si>
  <si>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</si>
  <si>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</si>
  <si>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</si>
  <si>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</si>
  <si>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</si>
  <si>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</si>
  <si>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</si>
  <si>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</si>
  <si>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</si>
  <si>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</si>
  <si>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</si>
  <si>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</si>
  <si>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</si>
  <si>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</si>
  <si>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</si>
  <si>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</si>
  <si>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</si>
  <si>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</si>
  <si>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</si>
  <si>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</si>
  <si>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</si>
  <si>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</si>
  <si>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</si>
  <si>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</si>
  <si>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</si>
  <si>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</si>
  <si>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</si>
  <si>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</si>
  <si>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</si>
  <si>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</si>
  <si>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</si>
  <si>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</si>
  <si>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</si>
  <si>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</si>
  <si>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</si>
  <si>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</si>
  <si>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</si>
  <si>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</si>
  <si>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</si>
  <si>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供用開始から37年経過し、管渠については法定耐用年数に達するまでにまだ十分な期間がある。震災により損傷した管渠の更新が多数見込まれており、現時点で老朽化の問題はない。
　一方、電気機械設備については、法定耐用年数が経過し、老朽化が著しい設備の更新などの長寿命化対策が令和2年度に完了しており、有形固定資産減価償却率は類似団体を下回っている。</t>
    <phoneticPr fontId="4"/>
  </si>
  <si>
    <t>　使用料や一般会計からの公費負担分(基準内繰入金)では、収支均衡が図られないこと、また、慢性的に現金が不足していることなどにより、基準外繰入金に頼らざるを得ない状況であり、非常に厳しい経営状況となっている。
　震災からの本復旧が完了しないと、すべての数値がどのあたりを示すことになるのか不透明な状態ではあるものの、震災の影響も含めて人口が減少し使用料収入の減少が見込まれる一方で、設備の老朽化による多額の更新費用が見込まれるため、使用料の適正化による経営基盤の強化や広域化及び共同化の推進、ダウンサイジングやスペックダウンによる経営の効率化が急務となっている。
　このことから、現在の経営状況及び将来推計を詳細に分析するとともに、使用料の適正化に向けた検討を実施し、持続可能な事業運営に努めたい。</t>
    <phoneticPr fontId="4"/>
  </si>
  <si>
    <t>　①経常収支比率は、100%を上回っているものの、一般会計から基準外の繰入れを行っている状況であり、非常に厳しい経営状況である。
　さらに、③流動比率は100%を大きく下回っており、1年以内で現金化できる資産で1年以内に支払わなければならない負債を賄えておらず、常に現金不足が課題となっている。
　また、処理区域内人口が少なく使用料収入も少ない一方で、処理場を4つ有していることから、④企業債残高対事業規模比率は類似団体を大きく上回っている。
　経常経費が減少したことにより、⑤経費回収率は増加し、⑥汚水処理原価は減少したものの、能登半島地震により、今後は人口減少等による有収水量の減少及び使用料収入の減少により、これらの数値も悪化していくことが見込まれる。
　⑧水洗化率は、処理区域ごとにばらつきがあるものの、事業全体では類似団体を下回っており、水洗化率の向上が課題となっている。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</si>
</sst>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09-4E8B-82A5-2A672E06C31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0.01</c:v>
                </c:pt>
                <c:pt idx="3">
                  <c:v>0.01</c:v>
                </c:pt>
                <c:pt idx="4">
                  <c:v>0.02</c:v>
                </c:pt>
              </c:numCache>
            </c:numRef>
          </c:val>
          <c:smooth val="0"/>
          <c:extLst>
            <c:ext xmlns:c16="http://schemas.microsoft.com/office/drawing/2014/chart" uri="{C3380CC4-5D6E-409C-BE32-E72D297353CC}">
              <c16:uniqueId val="{00000001-CF09-4E8B-82A5-2A672E06C31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32.950000000000003</c:v>
                </c:pt>
                <c:pt idx="1">
                  <c:v>32.08</c:v>
                </c:pt>
                <c:pt idx="2">
                  <c:v>29.77</c:v>
                </c:pt>
                <c:pt idx="3">
                  <c:v>30.64</c:v>
                </c:pt>
                <c:pt idx="4">
                  <c:v>26.3</c:v>
                </c:pt>
              </c:numCache>
            </c:numRef>
          </c:val>
          <c:extLst>
            <c:ext xmlns:c16="http://schemas.microsoft.com/office/drawing/2014/chart" uri="{C3380CC4-5D6E-409C-BE32-E72D297353CC}">
              <c16:uniqueId val="{00000000-88E3-43D4-AD6F-5F4967287F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54.54</c:v>
                </c:pt>
                <c:pt idx="3">
                  <c:v>52.9</c:v>
                </c:pt>
                <c:pt idx="4">
                  <c:v>52.63</c:v>
                </c:pt>
              </c:numCache>
            </c:numRef>
          </c:val>
          <c:smooth val="0"/>
          <c:extLst>
            <c:ext xmlns:c16="http://schemas.microsoft.com/office/drawing/2014/chart" uri="{C3380CC4-5D6E-409C-BE32-E72D297353CC}">
              <c16:uniqueId val="{00000001-88E3-43D4-AD6F-5F4967287F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80.86</c:v>
                </c:pt>
                <c:pt idx="1">
                  <c:v>79.17</c:v>
                </c:pt>
                <c:pt idx="2">
                  <c:v>79.489999999999995</c:v>
                </c:pt>
                <c:pt idx="3">
                  <c:v>80.180000000000007</c:v>
                </c:pt>
                <c:pt idx="4">
                  <c:v>80.7</c:v>
                </c:pt>
              </c:numCache>
            </c:numRef>
          </c:val>
          <c:extLst>
            <c:ext xmlns:c16="http://schemas.microsoft.com/office/drawing/2014/chart" uri="{C3380CC4-5D6E-409C-BE32-E72D297353CC}">
              <c16:uniqueId val="{00000000-BCE5-4C4B-8171-7ACAEF82F9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90.3</c:v>
                </c:pt>
                <c:pt idx="3">
                  <c:v>90.3</c:v>
                </c:pt>
                <c:pt idx="4">
                  <c:v>90.32</c:v>
                </c:pt>
              </c:numCache>
            </c:numRef>
          </c:val>
          <c:smooth val="0"/>
          <c:extLst>
            <c:ext xmlns:c16="http://schemas.microsoft.com/office/drawing/2014/chart" uri="{C3380CC4-5D6E-409C-BE32-E72D297353CC}">
              <c16:uniqueId val="{00000001-BCE5-4C4B-8171-7ACAEF82F9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112.75</c:v>
                </c:pt>
                <c:pt idx="1">
                  <c:v>118.96</c:v>
                </c:pt>
                <c:pt idx="2">
                  <c:v>120.35</c:v>
                </c:pt>
                <c:pt idx="3">
                  <c:v>122.14</c:v>
                </c:pt>
                <c:pt idx="4">
                  <c:v>129.93</c:v>
                </c:pt>
              </c:numCache>
            </c:numRef>
          </c:val>
          <c:extLst>
            <c:ext xmlns:c16="http://schemas.microsoft.com/office/drawing/2014/chart" uri="{C3380CC4-5D6E-409C-BE32-E72D297353CC}">
              <c16:uniqueId val="{00000000-E831-40A8-9F00-2BEF9806C89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102.11</c:v>
                </c:pt>
                <c:pt idx="3">
                  <c:v>101.91</c:v>
                </c:pt>
                <c:pt idx="4">
                  <c:v>103.07</c:v>
                </c:pt>
              </c:numCache>
            </c:numRef>
          </c:val>
          <c:smooth val="0"/>
          <c:extLst>
            <c:ext xmlns:c16="http://schemas.microsoft.com/office/drawing/2014/chart" uri="{C3380CC4-5D6E-409C-BE32-E72D297353CC}">
              <c16:uniqueId val="{00000001-E831-40A8-9F00-2BEF9806C89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7.99</c:v>
                </c:pt>
                <c:pt idx="1">
                  <c:v>11.3</c:v>
                </c:pt>
                <c:pt idx="2">
                  <c:v>14.47</c:v>
                </c:pt>
                <c:pt idx="3">
                  <c:v>17.47</c:v>
                </c:pt>
                <c:pt idx="4">
                  <c:v>20.52</c:v>
                </c:pt>
              </c:numCache>
            </c:numRef>
          </c:val>
          <c:extLst>
            <c:ext xmlns:c16="http://schemas.microsoft.com/office/drawing/2014/chart" uri="{C3380CC4-5D6E-409C-BE32-E72D297353CC}">
              <c16:uniqueId val="{00000000-A2CE-43E9-9E0A-E541FFB77C6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28.12</c:v>
                </c:pt>
                <c:pt idx="3">
                  <c:v>28.79</c:v>
                </c:pt>
                <c:pt idx="4">
                  <c:v>30.5</c:v>
                </c:pt>
              </c:numCache>
            </c:numRef>
          </c:val>
          <c:smooth val="0"/>
          <c:extLst>
            <c:ext xmlns:c16="http://schemas.microsoft.com/office/drawing/2014/chart" uri="{C3380CC4-5D6E-409C-BE32-E72D297353CC}">
              <c16:uniqueId val="{00000001-A2CE-43E9-9E0A-E541FFB77C6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FB-44AB-A729-9B0B90CAD6F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9FB-44AB-A729-9B0B90CAD6F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72-4613-B0BE-7B6F4DB4C8D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124.9</c:v>
                </c:pt>
                <c:pt idx="3">
                  <c:v>124.8</c:v>
                </c:pt>
                <c:pt idx="4">
                  <c:v>120.64</c:v>
                </c:pt>
              </c:numCache>
            </c:numRef>
          </c:val>
          <c:smooth val="0"/>
          <c:extLst>
            <c:ext xmlns:c16="http://schemas.microsoft.com/office/drawing/2014/chart" uri="{C3380CC4-5D6E-409C-BE32-E72D297353CC}">
              <c16:uniqueId val="{00000001-9D72-4613-B0BE-7B6F4DB4C8D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24.16</c:v>
                </c:pt>
                <c:pt idx="1">
                  <c:v>6.54</c:v>
                </c:pt>
                <c:pt idx="2">
                  <c:v>4.08</c:v>
                </c:pt>
                <c:pt idx="3">
                  <c:v>5.34</c:v>
                </c:pt>
                <c:pt idx="4">
                  <c:v>5.98</c:v>
                </c:pt>
              </c:numCache>
            </c:numRef>
          </c:val>
          <c:extLst>
            <c:ext xmlns:c16="http://schemas.microsoft.com/office/drawing/2014/chart" uri="{C3380CC4-5D6E-409C-BE32-E72D297353CC}">
              <c16:uniqueId val="{00000000-7F41-4FF8-82E3-C7B71D78822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33.58</c:v>
                </c:pt>
                <c:pt idx="3">
                  <c:v>35.42</c:v>
                </c:pt>
                <c:pt idx="4">
                  <c:v>39.82</c:v>
                </c:pt>
              </c:numCache>
            </c:numRef>
          </c:val>
          <c:smooth val="0"/>
          <c:extLst>
            <c:ext xmlns:c16="http://schemas.microsoft.com/office/drawing/2014/chart" uri="{C3380CC4-5D6E-409C-BE32-E72D297353CC}">
              <c16:uniqueId val="{00000001-7F41-4FF8-82E3-C7B71D78822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2675.99</c:v>
                </c:pt>
                <c:pt idx="1">
                  <c:v>5672.66</c:v>
                </c:pt>
                <c:pt idx="2">
                  <c:v>8599.1</c:v>
                </c:pt>
                <c:pt idx="3">
                  <c:v>8216.1</c:v>
                </c:pt>
                <c:pt idx="4">
                  <c:v>8812.7199999999993</c:v>
                </c:pt>
              </c:numCache>
            </c:numRef>
          </c:val>
          <c:extLst>
            <c:ext xmlns:c16="http://schemas.microsoft.com/office/drawing/2014/chart" uri="{C3380CC4-5D6E-409C-BE32-E72D297353CC}">
              <c16:uniqueId val="{00000000-99EB-4D06-B0DF-DC84E5C9382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778.81</c:v>
                </c:pt>
                <c:pt idx="3">
                  <c:v>718.49</c:v>
                </c:pt>
                <c:pt idx="4">
                  <c:v>743.31</c:v>
                </c:pt>
              </c:numCache>
            </c:numRef>
          </c:val>
          <c:smooth val="0"/>
          <c:extLst>
            <c:ext xmlns:c16="http://schemas.microsoft.com/office/drawing/2014/chart" uri="{C3380CC4-5D6E-409C-BE32-E72D297353CC}">
              <c16:uniqueId val="{00000001-99EB-4D06-B0DF-DC84E5C9382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36.75</c:v>
                </c:pt>
                <c:pt idx="1">
                  <c:v>28.07</c:v>
                </c:pt>
                <c:pt idx="2">
                  <c:v>72.11</c:v>
                </c:pt>
                <c:pt idx="3">
                  <c:v>60.57</c:v>
                </c:pt>
                <c:pt idx="4">
                  <c:v>64.7</c:v>
                </c:pt>
              </c:numCache>
            </c:numRef>
          </c:val>
          <c:extLst>
            <c:ext xmlns:c16="http://schemas.microsoft.com/office/drawing/2014/chart" uri="{C3380CC4-5D6E-409C-BE32-E72D297353CC}">
              <c16:uniqueId val="{00000000-7330-419D-8290-B8F8F098AD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67.23</c:v>
                </c:pt>
                <c:pt idx="3">
                  <c:v>61.82</c:v>
                </c:pt>
                <c:pt idx="4">
                  <c:v>61.15</c:v>
                </c:pt>
              </c:numCache>
            </c:numRef>
          </c:val>
          <c:smooth val="0"/>
          <c:extLst>
            <c:ext xmlns:c16="http://schemas.microsoft.com/office/drawing/2014/chart" uri="{C3380CC4-5D6E-409C-BE32-E72D297353CC}">
              <c16:uniqueId val="{00000001-7330-419D-8290-B8F8F098AD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486.23</c:v>
                </c:pt>
                <c:pt idx="1">
                  <c:v>638.87</c:v>
                </c:pt>
                <c:pt idx="2">
                  <c:v>251.19</c:v>
                </c:pt>
                <c:pt idx="3">
                  <c:v>301.89999999999998</c:v>
                </c:pt>
                <c:pt idx="4">
                  <c:v>281.61</c:v>
                </c:pt>
              </c:numCache>
            </c:numRef>
          </c:val>
          <c:extLst>
            <c:ext xmlns:c16="http://schemas.microsoft.com/office/drawing/2014/chart" uri="{C3380CC4-5D6E-409C-BE32-E72D297353CC}">
              <c16:uniqueId val="{00000000-E454-4625-87E4-C59871CE968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228.21</c:v>
                </c:pt>
                <c:pt idx="3">
                  <c:v>246.9</c:v>
                </c:pt>
                <c:pt idx="4">
                  <c:v>250.43</c:v>
                </c:pt>
              </c:numCache>
            </c:numRef>
          </c:val>
          <c:smooth val="0"/>
          <c:extLst>
            <c:ext xmlns:c16="http://schemas.microsoft.com/office/drawing/2014/chart" uri="{C3380CC4-5D6E-409C-BE32-E72D297353CC}">
              <c16:uniqueId val="{00000001-E454-4625-87E4-C59871CE968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9" zoomScaleNormal="100" workbookViewId="0">
      <selection activeCell="AB58" sqref="AB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石川県　輪島市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23119</v>
      </c>
      <c r="AM8" s="45"/>
      <c r="AN8" s="45"/>
      <c r="AO8" s="45"/>
      <c r="AP8" s="45"/>
      <c r="AQ8" s="45"/>
      <c r="AR8" s="45"/>
      <c r="AS8" s="45"/>
      <c r="AT8" s="44">
        <f>データ!T6</f>
        <v>426.35</v>
      </c>
      <c r="AU8" s="44"/>
      <c r="AV8" s="44"/>
      <c r="AW8" s="44"/>
      <c r="AX8" s="44"/>
      <c r="AY8" s="44"/>
      <c r="AZ8" s="44"/>
      <c r="BA8" s="44"/>
      <c r="BB8" s="44">
        <f>データ!U6</f>
        <v>54.23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57.64</v>
      </c>
      <c r="J10" s="44"/>
      <c r="K10" s="44"/>
      <c r="L10" s="44"/>
      <c r="M10" s="44"/>
      <c r="N10" s="44"/>
      <c r="O10" s="44"/>
      <c r="P10" s="44">
        <f>データ!P6</f>
        <v>1.95</v>
      </c>
      <c r="Q10" s="44"/>
      <c r="R10" s="44"/>
      <c r="S10" s="44"/>
      <c r="T10" s="44"/>
      <c r="U10" s="44"/>
      <c r="V10" s="44"/>
      <c r="W10" s="44">
        <f>データ!Q6</f>
        <v>88.33</v>
      </c>
      <c r="X10" s="44"/>
      <c r="Y10" s="44"/>
      <c r="Z10" s="44"/>
      <c r="AA10" s="44"/>
      <c r="AB10" s="44"/>
      <c r="AC10" s="44"/>
      <c r="AD10" s="45">
        <f>データ!R6</f>
        <v>3450</v>
      </c>
      <c r="AE10" s="45"/>
      <c r="AF10" s="45"/>
      <c r="AG10" s="45"/>
      <c r="AH10" s="45"/>
      <c r="AI10" s="45"/>
      <c r="AJ10" s="45"/>
      <c r="AK10" s="2"/>
      <c r="AL10" s="45">
        <f>データ!V6</f>
        <v>430</v>
      </c>
      <c r="AM10" s="45"/>
      <c r="AN10" s="45"/>
      <c r="AO10" s="45"/>
      <c r="AP10" s="45"/>
      <c r="AQ10" s="45"/>
      <c r="AR10" s="45"/>
      <c r="AS10" s="45"/>
      <c r="AT10" s="44">
        <f>データ!W6</f>
        <v>0.93</v>
      </c>
      <c r="AU10" s="44"/>
      <c r="AV10" s="44"/>
      <c r="AW10" s="44"/>
      <c r="AX10" s="44"/>
      <c r="AY10" s="44"/>
      <c r="AZ10" s="44"/>
      <c r="BA10" s="44"/>
      <c r="BB10" s="44">
        <f>データ!X6</f>
        <v>462.37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jATP9oc8Mng8ra9m2EKuO5yehIKQRTT1LRjg5Y67gjr4WmOYDUPYG3SuPGhJ5dZ2sG5ZHuyXAmWk++WBf4uyKA==" saltValue="Xmo77eLJcXM4wiIaLscJ1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172049</v>
      </c>
      <c r="D6" s="19">
        <f t="shared" si="3"/>
        <v>46</v>
      </c>
      <c r="E6" s="19">
        <f t="shared" si="3"/>
        <v>17</v>
      </c>
      <c r="F6" s="19">
        <f t="shared" si="3"/>
        <v>5</v>
      </c>
      <c r="G6" s="19">
        <f t="shared" si="3"/>
        <v>0</v>
      </c>
      <c r="H6" s="19" t="str">
        <f t="shared" si="3"/>
        <v>石川県　輪島市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57.64</v>
      </c>
      <c r="P6" s="20">
        <f t="shared" si="3"/>
        <v>1.95</v>
      </c>
      <c r="Q6" s="20">
        <f t="shared" si="3"/>
        <v>88.33</v>
      </c>
      <c r="R6" s="20">
        <f t="shared" si="3"/>
        <v>3450</v>
      </c>
      <c r="S6" s="20">
        <f t="shared" si="3"/>
        <v>23119</v>
      </c>
      <c r="T6" s="20">
        <f t="shared" si="3"/>
        <v>426.35</v>
      </c>
      <c r="U6" s="20">
        <f t="shared" si="3"/>
        <v>54.23</v>
      </c>
      <c r="V6" s="20">
        <f t="shared" si="3"/>
        <v>430</v>
      </c>
      <c r="W6" s="20">
        <f t="shared" si="3"/>
        <v>0.93</v>
      </c>
      <c r="X6" s="20">
        <f t="shared" si="3"/>
        <v>462.37</v>
      </c>
      <c r="Y6" s="21">
        <f>IF(Y7="",NA(),Y7)</f>
        <v>112.75</v>
      </c>
      <c r="Z6" s="21">
        <f t="shared" ref="Z6:AH6" si="4">IF(Z7="",NA(),Z7)</f>
        <v>118.96</v>
      </c>
      <c r="AA6" s="21">
        <f t="shared" si="4"/>
        <v>120.35</v>
      </c>
      <c r="AB6" s="21">
        <f t="shared" si="4"/>
        <v>122.14</v>
      </c>
      <c r="AC6" s="21">
        <f t="shared" si="4"/>
        <v>129.93</v>
      </c>
      <c r="AD6" s="21">
        <f t="shared" si="4"/>
        <v>103.6</v>
      </c>
      <c r="AE6" s="21">
        <f t="shared" si="4"/>
        <v>106.37</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124.9</v>
      </c>
      <c r="AR6" s="21">
        <f t="shared" si="5"/>
        <v>124.8</v>
      </c>
      <c r="AS6" s="21">
        <f t="shared" si="5"/>
        <v>120.64</v>
      </c>
      <c r="AT6" s="20" t="str">
        <f>IF(AT7="","",IF(AT7="-","【-】","【"&amp;SUBSTITUTE(TEXT(AT7,"#,##0.00"),"-","△")&amp;"】"))</f>
        <v>【124.06】</v>
      </c>
      <c r="AU6" s="21">
        <f>IF(AU7="",NA(),AU7)</f>
        <v>24.16</v>
      </c>
      <c r="AV6" s="21">
        <f t="shared" ref="AV6:BD6" si="6">IF(AV7="",NA(),AV7)</f>
        <v>6.54</v>
      </c>
      <c r="AW6" s="21">
        <f t="shared" si="6"/>
        <v>4.08</v>
      </c>
      <c r="AX6" s="21">
        <f t="shared" si="6"/>
        <v>5.34</v>
      </c>
      <c r="AY6" s="21">
        <f t="shared" si="6"/>
        <v>5.98</v>
      </c>
      <c r="AZ6" s="21">
        <f t="shared" si="6"/>
        <v>26.99</v>
      </c>
      <c r="BA6" s="21">
        <f t="shared" si="6"/>
        <v>29.13</v>
      </c>
      <c r="BB6" s="21">
        <f t="shared" si="6"/>
        <v>33.58</v>
      </c>
      <c r="BC6" s="21">
        <f t="shared" si="6"/>
        <v>35.42</v>
      </c>
      <c r="BD6" s="21">
        <f t="shared" si="6"/>
        <v>39.82</v>
      </c>
      <c r="BE6" s="20" t="str">
        <f>IF(BE7="","",IF(BE7="-","【-】","【"&amp;SUBSTITUTE(TEXT(BE7,"#,##0.00"),"-","△")&amp;"】"))</f>
        <v>【42.02】</v>
      </c>
      <c r="BF6" s="21">
        <f>IF(BF7="",NA(),BF7)</f>
        <v>2675.99</v>
      </c>
      <c r="BG6" s="21">
        <f t="shared" ref="BG6:BO6" si="7">IF(BG7="",NA(),BG7)</f>
        <v>5672.66</v>
      </c>
      <c r="BH6" s="21">
        <f t="shared" si="7"/>
        <v>8599.1</v>
      </c>
      <c r="BI6" s="21">
        <f t="shared" si="7"/>
        <v>8216.1</v>
      </c>
      <c r="BJ6" s="21">
        <f t="shared" si="7"/>
        <v>8812.7199999999993</v>
      </c>
      <c r="BK6" s="21">
        <f t="shared" si="7"/>
        <v>826.83</v>
      </c>
      <c r="BL6" s="21">
        <f t="shared" si="7"/>
        <v>867.83</v>
      </c>
      <c r="BM6" s="21">
        <f t="shared" si="7"/>
        <v>778.81</v>
      </c>
      <c r="BN6" s="21">
        <f t="shared" si="7"/>
        <v>718.49</v>
      </c>
      <c r="BO6" s="21">
        <f t="shared" si="7"/>
        <v>743.31</v>
      </c>
      <c r="BP6" s="20" t="str">
        <f>IF(BP7="","",IF(BP7="-","【-】","【"&amp;SUBSTITUTE(TEXT(BP7,"#,##0.00"),"-","△")&amp;"】"))</f>
        <v>【785.10】</v>
      </c>
      <c r="BQ6" s="21">
        <f>IF(BQ7="",NA(),BQ7)</f>
        <v>36.75</v>
      </c>
      <c r="BR6" s="21">
        <f t="shared" ref="BR6:BZ6" si="8">IF(BR7="",NA(),BR7)</f>
        <v>28.07</v>
      </c>
      <c r="BS6" s="21">
        <f t="shared" si="8"/>
        <v>72.11</v>
      </c>
      <c r="BT6" s="21">
        <f t="shared" si="8"/>
        <v>60.57</v>
      </c>
      <c r="BU6" s="21">
        <f t="shared" si="8"/>
        <v>64.7</v>
      </c>
      <c r="BV6" s="21">
        <f t="shared" si="8"/>
        <v>57.31</v>
      </c>
      <c r="BW6" s="21">
        <f t="shared" si="8"/>
        <v>57.08</v>
      </c>
      <c r="BX6" s="21">
        <f t="shared" si="8"/>
        <v>67.23</v>
      </c>
      <c r="BY6" s="21">
        <f t="shared" si="8"/>
        <v>61.82</v>
      </c>
      <c r="BZ6" s="21">
        <f t="shared" si="8"/>
        <v>61.15</v>
      </c>
      <c r="CA6" s="20" t="str">
        <f>IF(CA7="","",IF(CA7="-","【-】","【"&amp;SUBSTITUTE(TEXT(CA7,"#,##0.00"),"-","△")&amp;"】"))</f>
        <v>【56.93】</v>
      </c>
      <c r="CB6" s="21">
        <f>IF(CB7="",NA(),CB7)</f>
        <v>486.23</v>
      </c>
      <c r="CC6" s="21">
        <f t="shared" ref="CC6:CK6" si="9">IF(CC7="",NA(),CC7)</f>
        <v>638.87</v>
      </c>
      <c r="CD6" s="21">
        <f t="shared" si="9"/>
        <v>251.19</v>
      </c>
      <c r="CE6" s="21">
        <f t="shared" si="9"/>
        <v>301.89999999999998</v>
      </c>
      <c r="CF6" s="21">
        <f t="shared" si="9"/>
        <v>281.61</v>
      </c>
      <c r="CG6" s="21">
        <f t="shared" si="9"/>
        <v>273.52</v>
      </c>
      <c r="CH6" s="21">
        <f t="shared" si="9"/>
        <v>274.99</v>
      </c>
      <c r="CI6" s="21">
        <f t="shared" si="9"/>
        <v>228.21</v>
      </c>
      <c r="CJ6" s="21">
        <f t="shared" si="9"/>
        <v>246.9</v>
      </c>
      <c r="CK6" s="21">
        <f t="shared" si="9"/>
        <v>250.43</v>
      </c>
      <c r="CL6" s="20" t="str">
        <f>IF(CL7="","",IF(CL7="-","【-】","【"&amp;SUBSTITUTE(TEXT(CL7,"#,##0.00"),"-","△")&amp;"】"))</f>
        <v>【271.15】</v>
      </c>
      <c r="CM6" s="21">
        <f>IF(CM7="",NA(),CM7)</f>
        <v>32.950000000000003</v>
      </c>
      <c r="CN6" s="21">
        <f t="shared" ref="CN6:CV6" si="10">IF(CN7="",NA(),CN7)</f>
        <v>32.08</v>
      </c>
      <c r="CO6" s="21">
        <f t="shared" si="10"/>
        <v>29.77</v>
      </c>
      <c r="CP6" s="21">
        <f t="shared" si="10"/>
        <v>30.64</v>
      </c>
      <c r="CQ6" s="21">
        <f t="shared" si="10"/>
        <v>26.3</v>
      </c>
      <c r="CR6" s="21">
        <f t="shared" si="10"/>
        <v>50.14</v>
      </c>
      <c r="CS6" s="21">
        <f t="shared" si="10"/>
        <v>54.83</v>
      </c>
      <c r="CT6" s="21">
        <f t="shared" si="10"/>
        <v>54.54</v>
      </c>
      <c r="CU6" s="21">
        <f t="shared" si="10"/>
        <v>52.9</v>
      </c>
      <c r="CV6" s="21">
        <f t="shared" si="10"/>
        <v>52.63</v>
      </c>
      <c r="CW6" s="20" t="str">
        <f>IF(CW7="","",IF(CW7="-","【-】","【"&amp;SUBSTITUTE(TEXT(CW7,"#,##0.00"),"-","△")&amp;"】"))</f>
        <v>【49.87】</v>
      </c>
      <c r="CX6" s="21">
        <f>IF(CX7="",NA(),CX7)</f>
        <v>80.86</v>
      </c>
      <c r="CY6" s="21">
        <f t="shared" ref="CY6:DG6" si="11">IF(CY7="",NA(),CY7)</f>
        <v>79.17</v>
      </c>
      <c r="CZ6" s="21">
        <f t="shared" si="11"/>
        <v>79.489999999999995</v>
      </c>
      <c r="DA6" s="21">
        <f t="shared" si="11"/>
        <v>80.180000000000007</v>
      </c>
      <c r="DB6" s="21">
        <f t="shared" si="11"/>
        <v>80.7</v>
      </c>
      <c r="DC6" s="21">
        <f t="shared" si="11"/>
        <v>84.98</v>
      </c>
      <c r="DD6" s="21">
        <f t="shared" si="11"/>
        <v>84.7</v>
      </c>
      <c r="DE6" s="21">
        <f t="shared" si="11"/>
        <v>90.3</v>
      </c>
      <c r="DF6" s="21">
        <f t="shared" si="11"/>
        <v>90.3</v>
      </c>
      <c r="DG6" s="21">
        <f t="shared" si="11"/>
        <v>90.32</v>
      </c>
      <c r="DH6" s="20" t="str">
        <f>IF(DH7="","",IF(DH7="-","【-】","【"&amp;SUBSTITUTE(TEXT(DH7,"#,##0.00"),"-","△")&amp;"】"))</f>
        <v>【87.54】</v>
      </c>
      <c r="DI6" s="21">
        <f>IF(DI7="",NA(),DI7)</f>
        <v>7.99</v>
      </c>
      <c r="DJ6" s="21">
        <f t="shared" ref="DJ6:DR6" si="12">IF(DJ7="",NA(),DJ7)</f>
        <v>11.3</v>
      </c>
      <c r="DK6" s="21">
        <f t="shared" si="12"/>
        <v>14.47</v>
      </c>
      <c r="DL6" s="21">
        <f t="shared" si="12"/>
        <v>17.47</v>
      </c>
      <c r="DM6" s="21">
        <f t="shared" si="12"/>
        <v>20.52</v>
      </c>
      <c r="DN6" s="21">
        <f t="shared" si="12"/>
        <v>23.06</v>
      </c>
      <c r="DO6" s="21">
        <f t="shared" si="12"/>
        <v>20.34</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0.01</v>
      </c>
      <c r="EM6" s="21">
        <f t="shared" si="14"/>
        <v>0.01</v>
      </c>
      <c r="EN6" s="21">
        <f t="shared" si="14"/>
        <v>0.02</v>
      </c>
      <c r="EO6" s="20" t="str">
        <f>IF(EO7="","",IF(EO7="-","【-】","【"&amp;SUBSTITUTE(TEXT(EO7,"#,##0.00"),"-","△")&amp;"】"))</f>
        <v>【0.02】</v>
      </c>
    </row>
    <row r="7" spans="1:148" s="22" customFormat="1" x14ac:dyDescent="0.15">
      <c r="A7" s="14"/>
      <c r="B7" s="23">
        <v>2023</v>
      </c>
      <c r="C7" s="23">
        <v>172049</v>
      </c>
      <c r="D7" s="23">
        <v>46</v>
      </c>
      <c r="E7" s="23">
        <v>17</v>
      </c>
      <c r="F7" s="23">
        <v>5</v>
      </c>
      <c r="G7" s="23">
        <v>0</v>
      </c>
      <c r="H7" s="23" t="s">
        <v>96</v>
      </c>
      <c r="I7" s="23" t="s">
        <v>97</v>
      </c>
      <c r="J7" s="23" t="s">
        <v>98</v>
      </c>
      <c r="K7" s="23" t="s">
        <v>99</v>
      </c>
      <c r="L7" s="23" t="s">
        <v>100</v>
      </c>
      <c r="M7" s="23" t="s">
        <v>101</v>
      </c>
      <c r="N7" s="24" t="s">
        <v>102</v>
      </c>
      <c r="O7" s="24">
        <v>57.64</v>
      </c>
      <c r="P7" s="24">
        <v>1.95</v>
      </c>
      <c r="Q7" s="24">
        <v>88.33</v>
      </c>
      <c r="R7" s="24">
        <v>3450</v>
      </c>
      <c r="S7" s="24">
        <v>23119</v>
      </c>
      <c r="T7" s="24">
        <v>426.35</v>
      </c>
      <c r="U7" s="24">
        <v>54.23</v>
      </c>
      <c r="V7" s="24">
        <v>430</v>
      </c>
      <c r="W7" s="24">
        <v>0.93</v>
      </c>
      <c r="X7" s="24">
        <v>462.37</v>
      </c>
      <c r="Y7" s="24">
        <v>112.75</v>
      </c>
      <c r="Z7" s="24">
        <v>118.96</v>
      </c>
      <c r="AA7" s="24">
        <v>120.35</v>
      </c>
      <c r="AB7" s="24">
        <v>122.14</v>
      </c>
      <c r="AC7" s="24">
        <v>129.93</v>
      </c>
      <c r="AD7" s="24">
        <v>103.6</v>
      </c>
      <c r="AE7" s="24">
        <v>106.37</v>
      </c>
      <c r="AF7" s="24">
        <v>102.11</v>
      </c>
      <c r="AG7" s="24">
        <v>101.91</v>
      </c>
      <c r="AH7" s="24">
        <v>103.07</v>
      </c>
      <c r="AI7" s="24">
        <v>104.44</v>
      </c>
      <c r="AJ7" s="24">
        <v>0</v>
      </c>
      <c r="AK7" s="24">
        <v>0</v>
      </c>
      <c r="AL7" s="24">
        <v>0</v>
      </c>
      <c r="AM7" s="24">
        <v>0</v>
      </c>
      <c r="AN7" s="24">
        <v>0</v>
      </c>
      <c r="AO7" s="24">
        <v>193.99</v>
      </c>
      <c r="AP7" s="24">
        <v>139.02000000000001</v>
      </c>
      <c r="AQ7" s="24">
        <v>124.9</v>
      </c>
      <c r="AR7" s="24">
        <v>124.8</v>
      </c>
      <c r="AS7" s="24">
        <v>120.64</v>
      </c>
      <c r="AT7" s="24">
        <v>124.06</v>
      </c>
      <c r="AU7" s="24">
        <v>24.16</v>
      </c>
      <c r="AV7" s="24">
        <v>6.54</v>
      </c>
      <c r="AW7" s="24">
        <v>4.08</v>
      </c>
      <c r="AX7" s="24">
        <v>5.34</v>
      </c>
      <c r="AY7" s="24">
        <v>5.98</v>
      </c>
      <c r="AZ7" s="24">
        <v>26.99</v>
      </c>
      <c r="BA7" s="24">
        <v>29.13</v>
      </c>
      <c r="BB7" s="24">
        <v>33.58</v>
      </c>
      <c r="BC7" s="24">
        <v>35.42</v>
      </c>
      <c r="BD7" s="24">
        <v>39.82</v>
      </c>
      <c r="BE7" s="24">
        <v>42.02</v>
      </c>
      <c r="BF7" s="24">
        <v>2675.99</v>
      </c>
      <c r="BG7" s="24">
        <v>5672.66</v>
      </c>
      <c r="BH7" s="24">
        <v>8599.1</v>
      </c>
      <c r="BI7" s="24">
        <v>8216.1</v>
      </c>
      <c r="BJ7" s="24">
        <v>8812.7199999999993</v>
      </c>
      <c r="BK7" s="24">
        <v>826.83</v>
      </c>
      <c r="BL7" s="24">
        <v>867.83</v>
      </c>
      <c r="BM7" s="24">
        <v>778.81</v>
      </c>
      <c r="BN7" s="24">
        <v>718.49</v>
      </c>
      <c r="BO7" s="24">
        <v>743.31</v>
      </c>
      <c r="BP7" s="24">
        <v>785.1</v>
      </c>
      <c r="BQ7" s="24">
        <v>36.75</v>
      </c>
      <c r="BR7" s="24">
        <v>28.07</v>
      </c>
      <c r="BS7" s="24">
        <v>72.11</v>
      </c>
      <c r="BT7" s="24">
        <v>60.57</v>
      </c>
      <c r="BU7" s="24">
        <v>64.7</v>
      </c>
      <c r="BV7" s="24">
        <v>57.31</v>
      </c>
      <c r="BW7" s="24">
        <v>57.08</v>
      </c>
      <c r="BX7" s="24">
        <v>67.23</v>
      </c>
      <c r="BY7" s="24">
        <v>61.82</v>
      </c>
      <c r="BZ7" s="24">
        <v>61.15</v>
      </c>
      <c r="CA7" s="24">
        <v>56.93</v>
      </c>
      <c r="CB7" s="24">
        <v>486.23</v>
      </c>
      <c r="CC7" s="24">
        <v>638.87</v>
      </c>
      <c r="CD7" s="24">
        <v>251.19</v>
      </c>
      <c r="CE7" s="24">
        <v>301.89999999999998</v>
      </c>
      <c r="CF7" s="24">
        <v>281.61</v>
      </c>
      <c r="CG7" s="24">
        <v>273.52</v>
      </c>
      <c r="CH7" s="24">
        <v>274.99</v>
      </c>
      <c r="CI7" s="24">
        <v>228.21</v>
      </c>
      <c r="CJ7" s="24">
        <v>246.9</v>
      </c>
      <c r="CK7" s="24">
        <v>250.43</v>
      </c>
      <c r="CL7" s="24">
        <v>271.14999999999998</v>
      </c>
      <c r="CM7" s="24">
        <v>32.950000000000003</v>
      </c>
      <c r="CN7" s="24">
        <v>32.08</v>
      </c>
      <c r="CO7" s="24">
        <v>29.77</v>
      </c>
      <c r="CP7" s="24">
        <v>30.64</v>
      </c>
      <c r="CQ7" s="24">
        <v>26.3</v>
      </c>
      <c r="CR7" s="24">
        <v>50.14</v>
      </c>
      <c r="CS7" s="24">
        <v>54.83</v>
      </c>
      <c r="CT7" s="24">
        <v>54.54</v>
      </c>
      <c r="CU7" s="24">
        <v>52.9</v>
      </c>
      <c r="CV7" s="24">
        <v>52.63</v>
      </c>
      <c r="CW7" s="24">
        <v>49.87</v>
      </c>
      <c r="CX7" s="24">
        <v>80.86</v>
      </c>
      <c r="CY7" s="24">
        <v>79.17</v>
      </c>
      <c r="CZ7" s="24">
        <v>79.489999999999995</v>
      </c>
      <c r="DA7" s="24">
        <v>80.180000000000007</v>
      </c>
      <c r="DB7" s="24">
        <v>80.7</v>
      </c>
      <c r="DC7" s="24">
        <v>84.98</v>
      </c>
      <c r="DD7" s="24">
        <v>84.7</v>
      </c>
      <c r="DE7" s="24">
        <v>90.3</v>
      </c>
      <c r="DF7" s="24">
        <v>90.3</v>
      </c>
      <c r="DG7" s="24">
        <v>90.32</v>
      </c>
      <c r="DH7" s="24">
        <v>87.54</v>
      </c>
      <c r="DI7" s="24">
        <v>7.99</v>
      </c>
      <c r="DJ7" s="24">
        <v>11.3</v>
      </c>
      <c r="DK7" s="24">
        <v>14.47</v>
      </c>
      <c r="DL7" s="24">
        <v>17.47</v>
      </c>
      <c r="DM7" s="24">
        <v>20.52</v>
      </c>
      <c r="DN7" s="24">
        <v>23.06</v>
      </c>
      <c r="DO7" s="24">
        <v>20.34</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萬亀　明好</cp:lastModifiedBy>
  <cp:lastPrinted>2025-02-02T00:32:59Z</cp:lastPrinted>
  <dcterms:created xsi:type="dcterms:W3CDTF">2025-01-24T07:17:26Z</dcterms:created>
  <dcterms:modified xsi:type="dcterms:W3CDTF">2025-02-02T00:35:28Z</dcterms:modified>
  <cp:category/>
</cp:coreProperties>
</file>