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40990\Desktop\"/>
    </mc:Choice>
  </mc:AlternateContent>
  <xr:revisionPtr revIDLastSave="0" documentId="13_ncr:1_{43AE6FFE-389F-4329-B550-E8E316E9C6C8}" xr6:coauthVersionLast="47" xr6:coauthVersionMax="47" xr10:uidLastSave="{00000000-0000-0000-0000-000000000000}"/>
  <workbookProtection workbookAlgorithmName="SHA-512" workbookHashValue="EdEgqMjL6yERo6JxB2c+jsCE2t4hQXgqykE4joABDrTG0+XxsrO7BQvryCzJeDsdqcKFBRvXx/qq7vUC/A5zvQ==" workbookSaltValue="PAKMc2LnXKjicLbzlZCYJg==" workbookSpinCount="100000" lockStructure="1"/>
  <bookViews>
    <workbookView xWindow="28680" yWindow="-255"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G85" i="4"/>
  <c r="E85" i="4"/>
  <c r="P10" i="4"/>
  <c r="AT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<sst xmlns="http://schemas.openxmlformats.org/spreadsheetml/2006/main" count="231" uniqueCount="116">
  <si>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</si>
  <si>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</si>
  <si>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</si>
  <si>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</si>
  <si>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</si>
  <si>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</si>
  <si>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</si>
  <si>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</si>
  <si>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</si>
  <si>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</si>
  <si>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</si>
  <si>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</si>
  <si>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</si>
  <si>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</si>
  <si>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</si>
  <si>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</si>
  <si>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</si>
  <si>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</si>
  <si>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</si>
  <si>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</si>
  <si>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</si>
  <si>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</si>
  <si>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</si>
  <si>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</si>
  <si>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</si>
  <si>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</si>
  <si>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</si>
  <si>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</si>
  <si>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</si>
  <si>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</si>
  <si>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</si>
  <si>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</si>
  <si>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</si>
  <si>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</si>
  <si>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</si>
  <si>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</si>
  <si>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</si>
  <si>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</si>
  <si>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</si>
  <si>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</si>
  <si>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</si>
  <si>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</si>
  <si>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</si>
  <si>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</si>
  <si>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</si>
  <si>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</si>
  <si>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</si>
  <si>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</si>
  <si>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</si>
  <si>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</si>
  <si>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</si>
  <si>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</si>
  <si>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</si>
  <si>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</si>
  <si>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</si>
  <si>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</si>
  <si>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</si>
  <si>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</si>
  <si>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</si>
  <si>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</si>
  <si>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</si>
  <si>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</si>
  <si>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</si>
  <si>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</si>
  <si>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</si>
  <si>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</si>
  <si>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</si>
  <si>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</si>
  <si>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</si>
  <si>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</si>
  <si>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</si>
  <si>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</si>
  <si>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</si>
  <si>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</si>
  <si>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</si>
  <si>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</si>
  <si>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</si>
  <si>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</si>
  <si>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</si>
  <si>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</si>
  <si>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</si>
  <si>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</si>
  <si>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</si>
  <si>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</si>
  <si>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</si>
  <si>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</si>
  <si>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</si>
  <si>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</si>
  <si>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</si>
  <si>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</si>
  <si>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</si>
  <si>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</si>
  <si>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</si>
  <si>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</si>
  <si>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</si>
  <si>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</si>
  <si>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</si>
  <si>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</si>
  <si>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</si>
  <si>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</si>
  <si>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</si>
  <si>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</si>
  <si>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</si>
  <si>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</si>
  <si>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</si>
  <si>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</si>
  <si>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</si>
  <si>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</si>
  <si>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</si>
  <si>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</si>
  <si>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</si>
  <si>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</si>
  <si>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</si>
  <si>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供用開始から24年しか経過しておらず、管渠については法定耐用年数に達するまでにまだ十分な期間がある。今後は震災により損傷した管渠の更新が多数見込まれており、現時点で老朽化の問題はない。
　一方、電気機械設備については、法定耐用年数を経過したものが年々多くなってきており、今後は更新費用が増加していくことが見込まれる。令和2年度に策定したストックマネジメント計画に基づいて、経営状況を踏まえながら、計画的に更新していきたい。</t>
    <rPh sb="51" eb="53">
      <t>コンゴ</t>
    </rPh>
    <rPh sb="54" eb="56">
      <t>シンサイ</t>
    </rPh>
    <rPh sb="59" eb="61">
      <t>ソンショウ</t>
    </rPh>
    <rPh sb="63" eb="65">
      <t>カンキョ</t>
    </rPh>
    <rPh sb="66" eb="68">
      <t>コウシン</t>
    </rPh>
    <rPh sb="69" eb="71">
      <t>タスウ</t>
    </rPh>
    <rPh sb="71" eb="73">
      <t>ミコ</t>
    </rPh>
    <phoneticPr fontId="4"/>
  </si>
  <si>
    <t>　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震災からの本復旧が完了しないと、すべての数値がどのあたりを示すことになるのか不透明な状態ではあるものの、震災の影響も含めて人口が減少し使用料収入の減少が見込まれる一方で、設備の老朽化による多額の更新費用が見込まれるため、使用料の適正化による経営基盤の強化や広域化及び共同化の推進、ダウンサイジングやスペックダウンによる経営の効率化が急務となっている。
　このことから、現在の経営状況及び将来推計を詳細に分析するとともに、使用料の適正化に向けた検討を実施し、持続可能な事業運営に努めたい。</t>
    <rPh sb="157" eb="159">
      <t>シンサイ</t>
    </rPh>
    <rPh sb="160" eb="162">
      <t>エイキョウ</t>
    </rPh>
    <rPh sb="163" eb="164">
      <t>フク</t>
    </rPh>
    <phoneticPr fontId="4"/>
  </si>
  <si>
    <t>　①経常収支比率は、100%を下回る年度もあるものの、一般会計から基準外の繰入れを行っている状況であり、また②累積欠損金比率も類似団体を上回っているなど、非常に厳しい経営状況である。
　さらに、③流動比率は100%を大きく下回っており、1年以内で現金化できる資産で1年以内に支払わなければならない負債を賄えておらず、常に現金不足が課題となっている。
　また、資本費平準化債に加え、供用開始時の処理場、管渠等整備に借り入れた企業債が依然として多く残っていることから、④企業債残高対事業規模比率は類似団体を大きく上回っている。
　能登半島地震により、下水道使用料及び有収水量が減少したため、⑤経費回収率は減少し、⑥汚水処理原価は増加した。今後も人口減少等による有収水量の減少及び使用料収入の減少により、これらの数値も悪化していくことが見込まれる。
　⑧水洗化率は、事業開始が遅かったこと、高齢者世帯が多いこと、排水設備工事費が多額であることなどの要因により、類似団体を大きく下回っており、市街地の水洗化率(下水道接続率)の向上が課題となっている。</t>
    <rPh sb="15" eb="16">
      <t>シタ</t>
    </rPh>
    <rPh sb="18" eb="20">
      <t>ネンド</t>
    </rPh>
    <rPh sb="263" eb="269">
      <t>ノトハントウジシン</t>
    </rPh>
    <rPh sb="273" eb="279">
      <t>ゲスイドウシヨウリョウ</t>
    </rPh>
    <rPh sb="279" eb="280">
      <t>オヨ</t>
    </rPh>
    <rPh sb="281" eb="282">
      <t>ユウ</t>
    </rPh>
    <rPh sb="282" eb="283">
      <t>シュウ</t>
    </rPh>
    <rPh sb="283" eb="285">
      <t>スイリョウ</t>
    </rPh>
    <rPh sb="286" eb="288">
      <t>ゲンショウ</t>
    </rPh>
    <rPh sb="300" eb="302">
      <t>ゲンショウ</t>
    </rPh>
    <rPh sb="312" eb="314">
      <t>ゾウカ</t>
    </rPh>
    <rPh sb="317" eb="31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</si>
</sst>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A2-4387-8C42-B5BD634A92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33A2-4387-8C42-B5BD634A92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51.83</c:v>
                </c:pt>
                <c:pt idx="1">
                  <c:v>53.47</c:v>
                </c:pt>
                <c:pt idx="2">
                  <c:v>58</c:v>
                </c:pt>
                <c:pt idx="3">
                  <c:v>52.42</c:v>
                </c:pt>
                <c:pt idx="4">
                  <c:v>46.02</c:v>
                </c:pt>
              </c:numCache>
            </c:numRef>
          </c:val>
          <c:extLst>
            <c:ext xmlns:c16="http://schemas.microsoft.com/office/drawing/2014/chart" uri="{C3380CC4-5D6E-409C-BE32-E72D297353CC}">
              <c16:uniqueId val="{00000000-1C23-417B-8127-C54A891802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1C23-417B-8127-C54A891802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66.44</c:v>
                </c:pt>
                <c:pt idx="1">
                  <c:v>66.7</c:v>
                </c:pt>
                <c:pt idx="2">
                  <c:v>65.75</c:v>
                </c:pt>
                <c:pt idx="3">
                  <c:v>66.599999999999994</c:v>
                </c:pt>
                <c:pt idx="4">
                  <c:v>66.760000000000005</c:v>
                </c:pt>
              </c:numCache>
            </c:numRef>
          </c:val>
          <c:extLst>
            <c:ext xmlns:c16="http://schemas.microsoft.com/office/drawing/2014/chart" uri="{C3380CC4-5D6E-409C-BE32-E72D297353CC}">
              <c16:uniqueId val="{00000000-F931-4BC1-B662-0E3BE27D475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F931-4BC1-B662-0E3BE27D475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92.6</c:v>
                </c:pt>
                <c:pt idx="1">
                  <c:v>98.7</c:v>
                </c:pt>
                <c:pt idx="2">
                  <c:v>100.62</c:v>
                </c:pt>
                <c:pt idx="3">
                  <c:v>99.31</c:v>
                </c:pt>
                <c:pt idx="4">
                  <c:v>100.2</c:v>
                </c:pt>
              </c:numCache>
            </c:numRef>
          </c:val>
          <c:extLst>
            <c:ext xmlns:c16="http://schemas.microsoft.com/office/drawing/2014/chart" uri="{C3380CC4-5D6E-409C-BE32-E72D297353CC}">
              <c16:uniqueId val="{00000000-9F65-4195-9BDF-B893A49FAC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9F65-4195-9BDF-B893A49FAC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7.48</c:v>
                </c:pt>
                <c:pt idx="1">
                  <c:v>10.44</c:v>
                </c:pt>
                <c:pt idx="2">
                  <c:v>13.39</c:v>
                </c:pt>
                <c:pt idx="3">
                  <c:v>15.69</c:v>
                </c:pt>
                <c:pt idx="4">
                  <c:v>18.29</c:v>
                </c:pt>
              </c:numCache>
            </c:numRef>
          </c:val>
          <c:extLst>
            <c:ext xmlns:c16="http://schemas.microsoft.com/office/drawing/2014/chart" uri="{C3380CC4-5D6E-409C-BE32-E72D297353CC}">
              <c16:uniqueId val="{00000000-F7DE-47DA-B2AF-369D294BB6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F7DE-47DA-B2AF-369D294BB6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74-4FCF-A3B5-47C22ABAEA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EA74-4FCF-A3B5-47C22ABAEA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94.98</c:v>
                </c:pt>
                <c:pt idx="1">
                  <c:v>99.98</c:v>
                </c:pt>
                <c:pt idx="2">
                  <c:v>62.07</c:v>
                </c:pt>
                <c:pt idx="3">
                  <c:v>65.06</c:v>
                </c:pt>
                <c:pt idx="4">
                  <c:v>81.03</c:v>
                </c:pt>
              </c:numCache>
            </c:numRef>
          </c:val>
          <c:extLst>
            <c:ext xmlns:c16="http://schemas.microsoft.com/office/drawing/2014/chart" uri="{C3380CC4-5D6E-409C-BE32-E72D297353CC}">
              <c16:uniqueId val="{00000000-B092-4972-9087-9D798F5062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B092-4972-9087-9D798F5062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9.34</c:v>
                </c:pt>
                <c:pt idx="1">
                  <c:v>7.43</c:v>
                </c:pt>
                <c:pt idx="2">
                  <c:v>12.83</c:v>
                </c:pt>
                <c:pt idx="3">
                  <c:v>13.36</c:v>
                </c:pt>
                <c:pt idx="4">
                  <c:v>14.59</c:v>
                </c:pt>
              </c:numCache>
            </c:numRef>
          </c:val>
          <c:extLst>
            <c:ext xmlns:c16="http://schemas.microsoft.com/office/drawing/2014/chart" uri="{C3380CC4-5D6E-409C-BE32-E72D297353CC}">
              <c16:uniqueId val="{00000000-1059-4271-95EE-4A45CE3B41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1059-4271-95EE-4A45CE3B41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3711.46</c:v>
                </c:pt>
                <c:pt idx="1">
                  <c:v>3608.78</c:v>
                </c:pt>
                <c:pt idx="2">
                  <c:v>3485.79</c:v>
                </c:pt>
                <c:pt idx="3">
                  <c:v>3385.56</c:v>
                </c:pt>
                <c:pt idx="4">
                  <c:v>3979.97</c:v>
                </c:pt>
              </c:numCache>
            </c:numRef>
          </c:val>
          <c:extLst>
            <c:ext xmlns:c16="http://schemas.microsoft.com/office/drawing/2014/chart" uri="{C3380CC4-5D6E-409C-BE32-E72D297353CC}">
              <c16:uniqueId val="{00000000-B7EF-4F14-B0E5-A5939D96E0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B7EF-4F14-B0E5-A5939D96E0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59.54</c:v>
                </c:pt>
                <c:pt idx="1">
                  <c:v>62.94</c:v>
                </c:pt>
                <c:pt idx="2">
                  <c:v>104.1</c:v>
                </c:pt>
                <c:pt idx="3">
                  <c:v>106.26</c:v>
                </c:pt>
                <c:pt idx="4">
                  <c:v>96.53</c:v>
                </c:pt>
              </c:numCache>
            </c:numRef>
          </c:val>
          <c:extLst>
            <c:ext xmlns:c16="http://schemas.microsoft.com/office/drawing/2014/chart" uri="{C3380CC4-5D6E-409C-BE32-E72D297353CC}">
              <c16:uniqueId val="{00000000-151A-4A5A-9932-E2950110F9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151A-4A5A-9932-E2950110F9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289.33</c:v>
                </c:pt>
                <c:pt idx="1">
                  <c:v>273.91000000000003</c:v>
                </c:pt>
                <c:pt idx="2">
                  <c:v>165.83</c:v>
                </c:pt>
                <c:pt idx="3">
                  <c:v>163.12</c:v>
                </c:pt>
                <c:pt idx="4">
                  <c:v>180.07</c:v>
                </c:pt>
              </c:numCache>
            </c:numRef>
          </c:val>
          <c:extLst>
            <c:ext xmlns:c16="http://schemas.microsoft.com/office/drawing/2014/chart" uri="{C3380CC4-5D6E-409C-BE32-E72D297353CC}">
              <c16:uniqueId val="{00000000-B2DC-4E4D-8753-E7E51FA121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B2DC-4E4D-8753-E7E51FA121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85" zoomScaleNormal="85" workbookViewId="0">
      <selection activeCell="BO6" sqref="BO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石川県　輪島市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4">
        <f>データ!S6</f>
        <v>23119</v>
      </c>
      <c r="AM8" s="44"/>
      <c r="AN8" s="44"/>
      <c r="AO8" s="44"/>
      <c r="AP8" s="44"/>
      <c r="AQ8" s="44"/>
      <c r="AR8" s="44"/>
      <c r="AS8" s="44"/>
      <c r="AT8" s="45">
        <f>データ!T6</f>
        <v>426.35</v>
      </c>
      <c r="AU8" s="45"/>
      <c r="AV8" s="45"/>
      <c r="AW8" s="45"/>
      <c r="AX8" s="45"/>
      <c r="AY8" s="45"/>
      <c r="AZ8" s="45"/>
      <c r="BA8" s="45"/>
      <c r="BB8" s="45">
        <f>データ!U6</f>
        <v>54.23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43.93</v>
      </c>
      <c r="J10" s="45"/>
      <c r="K10" s="45"/>
      <c r="L10" s="45"/>
      <c r="M10" s="45"/>
      <c r="N10" s="45"/>
      <c r="O10" s="45"/>
      <c r="P10" s="45">
        <f>データ!P6</f>
        <v>51.42</v>
      </c>
      <c r="Q10" s="45"/>
      <c r="R10" s="45"/>
      <c r="S10" s="45"/>
      <c r="T10" s="45"/>
      <c r="U10" s="45"/>
      <c r="V10" s="45"/>
      <c r="W10" s="45">
        <f>データ!Q6</f>
        <v>74.95</v>
      </c>
      <c r="X10" s="45"/>
      <c r="Y10" s="45"/>
      <c r="Z10" s="45"/>
      <c r="AA10" s="45"/>
      <c r="AB10" s="45"/>
      <c r="AC10" s="45"/>
      <c r="AD10" s="44">
        <f>データ!R6</f>
        <v>3450</v>
      </c>
      <c r="AE10" s="44"/>
      <c r="AF10" s="44"/>
      <c r="AG10" s="44"/>
      <c r="AH10" s="44"/>
      <c r="AI10" s="44"/>
      <c r="AJ10" s="44"/>
      <c r="AK10" s="2"/>
      <c r="AL10" s="44">
        <f>データ!V6</f>
        <v>11353</v>
      </c>
      <c r="AM10" s="44"/>
      <c r="AN10" s="44"/>
      <c r="AO10" s="44"/>
      <c r="AP10" s="44"/>
      <c r="AQ10" s="44"/>
      <c r="AR10" s="44"/>
      <c r="AS10" s="44"/>
      <c r="AT10" s="45">
        <f>データ!W6</f>
        <v>3.91</v>
      </c>
      <c r="AU10" s="45"/>
      <c r="AV10" s="45"/>
      <c r="AW10" s="45"/>
      <c r="AX10" s="45"/>
      <c r="AY10" s="45"/>
      <c r="AZ10" s="45"/>
      <c r="BA10" s="45"/>
      <c r="BB10" s="45">
        <f>データ!X6</f>
        <v>2903.58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cfCWDNuFdyUtmYawxAYiMJJtVtZB/PJl7FsDHwu4qpHDAa2WGspDW0paGyvRMDz5KN7ldHBbwTCU6ALOWMRhg==" saltValue="tzhsJdWH4f8NjKesZh/0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172049</v>
      </c>
      <c r="D6" s="19">
        <f t="shared" si="3"/>
        <v>46</v>
      </c>
      <c r="E6" s="19">
        <f t="shared" si="3"/>
        <v>17</v>
      </c>
      <c r="F6" s="19">
        <f t="shared" si="3"/>
        <v>1</v>
      </c>
      <c r="G6" s="19">
        <f t="shared" si="3"/>
        <v>0</v>
      </c>
      <c r="H6" s="19" t="str">
        <f t="shared" si="3"/>
        <v>石川県　輪島市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43.93</v>
      </c>
      <c r="P6" s="20">
        <f t="shared" si="3"/>
        <v>51.42</v>
      </c>
      <c r="Q6" s="20">
        <f t="shared" si="3"/>
        <v>74.95</v>
      </c>
      <c r="R6" s="20">
        <f t="shared" si="3"/>
        <v>3450</v>
      </c>
      <c r="S6" s="20">
        <f t="shared" si="3"/>
        <v>23119</v>
      </c>
      <c r="T6" s="20">
        <f t="shared" si="3"/>
        <v>426.35</v>
      </c>
      <c r="U6" s="20">
        <f t="shared" si="3"/>
        <v>54.23</v>
      </c>
      <c r="V6" s="20">
        <f t="shared" si="3"/>
        <v>11353</v>
      </c>
      <c r="W6" s="20">
        <f t="shared" si="3"/>
        <v>3.91</v>
      </c>
      <c r="X6" s="20">
        <f t="shared" si="3"/>
        <v>2903.58</v>
      </c>
      <c r="Y6" s="21">
        <f>IF(Y7="",NA(),Y7)</f>
        <v>92.6</v>
      </c>
      <c r="Z6" s="21">
        <f t="shared" ref="Z6:AH6" si="4">IF(Z7="",NA(),Z7)</f>
        <v>98.7</v>
      </c>
      <c r="AA6" s="21">
        <f t="shared" si="4"/>
        <v>100.62</v>
      </c>
      <c r="AB6" s="21">
        <f t="shared" si="4"/>
        <v>99.31</v>
      </c>
      <c r="AC6" s="21">
        <f t="shared" si="4"/>
        <v>100.2</v>
      </c>
      <c r="AD6" s="21">
        <f t="shared" si="4"/>
        <v>106.57</v>
      </c>
      <c r="AE6" s="21">
        <f t="shared" si="4"/>
        <v>107.21</v>
      </c>
      <c r="AF6" s="21">
        <f t="shared" si="4"/>
        <v>107.08</v>
      </c>
      <c r="AG6" s="21">
        <f t="shared" si="4"/>
        <v>106.08</v>
      </c>
      <c r="AH6" s="21">
        <f t="shared" si="4"/>
        <v>106.87</v>
      </c>
      <c r="AI6" s="20" t="str">
        <f>IF(AI7="","",IF(AI7="-","【-】","【"&amp;SUBSTITUTE(TEXT(AI7,"#,##0.00"),"-","△")&amp;"】"))</f>
        <v>【105.91】</v>
      </c>
      <c r="AJ6" s="21">
        <f>IF(AJ7="",NA(),AJ7)</f>
        <v>94.98</v>
      </c>
      <c r="AK6" s="21">
        <f t="shared" ref="AK6:AS6" si="5">IF(AK7="",NA(),AK7)</f>
        <v>99.98</v>
      </c>
      <c r="AL6" s="21">
        <f t="shared" si="5"/>
        <v>62.07</v>
      </c>
      <c r="AM6" s="21">
        <f t="shared" si="5"/>
        <v>65.06</v>
      </c>
      <c r="AN6" s="21">
        <f t="shared" si="5"/>
        <v>81.03</v>
      </c>
      <c r="AO6" s="21">
        <f t="shared" si="5"/>
        <v>53.44</v>
      </c>
      <c r="AP6" s="21">
        <f t="shared" si="5"/>
        <v>43.71</v>
      </c>
      <c r="AQ6" s="21">
        <f t="shared" si="5"/>
        <v>45.94</v>
      </c>
      <c r="AR6" s="21">
        <f t="shared" si="5"/>
        <v>29.34</v>
      </c>
      <c r="AS6" s="21">
        <f t="shared" si="5"/>
        <v>21.73</v>
      </c>
      <c r="AT6" s="20" t="str">
        <f>IF(AT7="","",IF(AT7="-","【-】","【"&amp;SUBSTITUTE(TEXT(AT7,"#,##0.00"),"-","△")&amp;"】"))</f>
        <v>【3.03】</v>
      </c>
      <c r="AU6" s="21">
        <f>IF(AU7="",NA(),AU7)</f>
        <v>9.34</v>
      </c>
      <c r="AV6" s="21">
        <f t="shared" ref="AV6:BD6" si="6">IF(AV7="",NA(),AV7)</f>
        <v>7.43</v>
      </c>
      <c r="AW6" s="21">
        <f t="shared" si="6"/>
        <v>12.83</v>
      </c>
      <c r="AX6" s="21">
        <f t="shared" si="6"/>
        <v>13.36</v>
      </c>
      <c r="AY6" s="21">
        <f t="shared" si="6"/>
        <v>14.59</v>
      </c>
      <c r="AZ6" s="21">
        <f t="shared" si="6"/>
        <v>47.03</v>
      </c>
      <c r="BA6" s="21">
        <f t="shared" si="6"/>
        <v>40.67</v>
      </c>
      <c r="BB6" s="21">
        <f t="shared" si="6"/>
        <v>47.7</v>
      </c>
      <c r="BC6" s="21">
        <f t="shared" si="6"/>
        <v>50.59</v>
      </c>
      <c r="BD6" s="21">
        <f t="shared" si="6"/>
        <v>62.37</v>
      </c>
      <c r="BE6" s="20" t="str">
        <f>IF(BE7="","",IF(BE7="-","【-】","【"&amp;SUBSTITUTE(TEXT(BE7,"#,##0.00"),"-","△")&amp;"】"))</f>
        <v>【78.43】</v>
      </c>
      <c r="BF6" s="21">
        <f>IF(BF7="",NA(),BF7)</f>
        <v>3711.46</v>
      </c>
      <c r="BG6" s="21">
        <f t="shared" ref="BG6:BO6" si="7">IF(BG7="",NA(),BG7)</f>
        <v>3608.78</v>
      </c>
      <c r="BH6" s="21">
        <f t="shared" si="7"/>
        <v>3485.79</v>
      </c>
      <c r="BI6" s="21">
        <f t="shared" si="7"/>
        <v>3385.56</v>
      </c>
      <c r="BJ6" s="21">
        <f t="shared" si="7"/>
        <v>3979.97</v>
      </c>
      <c r="BK6" s="21">
        <f t="shared" si="7"/>
        <v>1001.3</v>
      </c>
      <c r="BL6" s="21">
        <f t="shared" si="7"/>
        <v>1050.51</v>
      </c>
      <c r="BM6" s="21">
        <f t="shared" si="7"/>
        <v>1102.01</v>
      </c>
      <c r="BN6" s="21">
        <f t="shared" si="7"/>
        <v>987.36</v>
      </c>
      <c r="BO6" s="21">
        <f t="shared" si="7"/>
        <v>1042.77</v>
      </c>
      <c r="BP6" s="20" t="str">
        <f>IF(BP7="","",IF(BP7="-","【-】","【"&amp;SUBSTITUTE(TEXT(BP7,"#,##0.00"),"-","△")&amp;"】"))</f>
        <v>【630.82】</v>
      </c>
      <c r="BQ6" s="21">
        <f>IF(BQ7="",NA(),BQ7)</f>
        <v>59.54</v>
      </c>
      <c r="BR6" s="21">
        <f t="shared" ref="BR6:BZ6" si="8">IF(BR7="",NA(),BR7)</f>
        <v>62.94</v>
      </c>
      <c r="BS6" s="21">
        <f t="shared" si="8"/>
        <v>104.1</v>
      </c>
      <c r="BT6" s="21">
        <f t="shared" si="8"/>
        <v>106.26</v>
      </c>
      <c r="BU6" s="21">
        <f t="shared" si="8"/>
        <v>96.53</v>
      </c>
      <c r="BV6" s="21">
        <f t="shared" si="8"/>
        <v>81.88</v>
      </c>
      <c r="BW6" s="21">
        <f t="shared" si="8"/>
        <v>82.65</v>
      </c>
      <c r="BX6" s="21">
        <f t="shared" si="8"/>
        <v>82.55</v>
      </c>
      <c r="BY6" s="21">
        <f t="shared" si="8"/>
        <v>83.55</v>
      </c>
      <c r="BZ6" s="21">
        <f t="shared" si="8"/>
        <v>84.48</v>
      </c>
      <c r="CA6" s="20" t="str">
        <f>IF(CA7="","",IF(CA7="-","【-】","【"&amp;SUBSTITUTE(TEXT(CA7,"#,##0.00"),"-","△")&amp;"】"))</f>
        <v>【97.81】</v>
      </c>
      <c r="CB6" s="21">
        <f>IF(CB7="",NA(),CB7)</f>
        <v>289.33</v>
      </c>
      <c r="CC6" s="21">
        <f t="shared" ref="CC6:CK6" si="9">IF(CC7="",NA(),CC7)</f>
        <v>273.91000000000003</v>
      </c>
      <c r="CD6" s="21">
        <f t="shared" si="9"/>
        <v>165.83</v>
      </c>
      <c r="CE6" s="21">
        <f t="shared" si="9"/>
        <v>163.12</v>
      </c>
      <c r="CF6" s="21">
        <f t="shared" si="9"/>
        <v>180.07</v>
      </c>
      <c r="CG6" s="21">
        <f t="shared" si="9"/>
        <v>187.55</v>
      </c>
      <c r="CH6" s="21">
        <f t="shared" si="9"/>
        <v>186.3</v>
      </c>
      <c r="CI6" s="21">
        <f t="shared" si="9"/>
        <v>188.38</v>
      </c>
      <c r="CJ6" s="21">
        <f t="shared" si="9"/>
        <v>185.98</v>
      </c>
      <c r="CK6" s="21">
        <f t="shared" si="9"/>
        <v>187.11</v>
      </c>
      <c r="CL6" s="20" t="str">
        <f>IF(CL7="","",IF(CL7="-","【-】","【"&amp;SUBSTITUTE(TEXT(CL7,"#,##0.00"),"-","△")&amp;"】"))</f>
        <v>【138.75】</v>
      </c>
      <c r="CM6" s="21">
        <f>IF(CM7="",NA(),CM7)</f>
        <v>51.83</v>
      </c>
      <c r="CN6" s="21">
        <f t="shared" ref="CN6:CV6" si="10">IF(CN7="",NA(),CN7)</f>
        <v>53.47</v>
      </c>
      <c r="CO6" s="21">
        <f t="shared" si="10"/>
        <v>58</v>
      </c>
      <c r="CP6" s="21">
        <f t="shared" si="10"/>
        <v>52.42</v>
      </c>
      <c r="CQ6" s="21">
        <f t="shared" si="10"/>
        <v>46.02</v>
      </c>
      <c r="CR6" s="21">
        <f t="shared" si="10"/>
        <v>50.94</v>
      </c>
      <c r="CS6" s="21">
        <f t="shared" si="10"/>
        <v>50.53</v>
      </c>
      <c r="CT6" s="21">
        <f t="shared" si="10"/>
        <v>51.42</v>
      </c>
      <c r="CU6" s="21">
        <f t="shared" si="10"/>
        <v>48.95</v>
      </c>
      <c r="CV6" s="21">
        <f t="shared" si="10"/>
        <v>49.28</v>
      </c>
      <c r="CW6" s="20" t="str">
        <f>IF(CW7="","",IF(CW7="-","【-】","【"&amp;SUBSTITUTE(TEXT(CW7,"#,##0.00"),"-","△")&amp;"】"))</f>
        <v>【58.94】</v>
      </c>
      <c r="CX6" s="21">
        <f>IF(CX7="",NA(),CX7)</f>
        <v>66.44</v>
      </c>
      <c r="CY6" s="21">
        <f t="shared" ref="CY6:DG6" si="11">IF(CY7="",NA(),CY7)</f>
        <v>66.7</v>
      </c>
      <c r="CZ6" s="21">
        <f t="shared" si="11"/>
        <v>65.75</v>
      </c>
      <c r="DA6" s="21">
        <f t="shared" si="11"/>
        <v>66.599999999999994</v>
      </c>
      <c r="DB6" s="21">
        <f t="shared" si="11"/>
        <v>66.760000000000005</v>
      </c>
      <c r="DC6" s="21">
        <f t="shared" si="11"/>
        <v>82.55</v>
      </c>
      <c r="DD6" s="21">
        <f t="shared" si="11"/>
        <v>82.08</v>
      </c>
      <c r="DE6" s="21">
        <f t="shared" si="11"/>
        <v>81.34</v>
      </c>
      <c r="DF6" s="21">
        <f t="shared" si="11"/>
        <v>81.14</v>
      </c>
      <c r="DG6" s="21">
        <f t="shared" si="11"/>
        <v>79.7</v>
      </c>
      <c r="DH6" s="20" t="str">
        <f>IF(DH7="","",IF(DH7="-","【-】","【"&amp;SUBSTITUTE(TEXT(DH7,"#,##0.00"),"-","△")&amp;"】"))</f>
        <v>【95.91】</v>
      </c>
      <c r="DI6" s="21">
        <f>IF(DI7="",NA(),DI7)</f>
        <v>7.48</v>
      </c>
      <c r="DJ6" s="21">
        <f t="shared" ref="DJ6:DR6" si="12">IF(DJ7="",NA(),DJ7)</f>
        <v>10.44</v>
      </c>
      <c r="DK6" s="21">
        <f t="shared" si="12"/>
        <v>13.39</v>
      </c>
      <c r="DL6" s="21">
        <f t="shared" si="12"/>
        <v>15.69</v>
      </c>
      <c r="DM6" s="21">
        <f t="shared" si="12"/>
        <v>18.29</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172049</v>
      </c>
      <c r="D7" s="23">
        <v>46</v>
      </c>
      <c r="E7" s="23">
        <v>17</v>
      </c>
      <c r="F7" s="23">
        <v>1</v>
      </c>
      <c r="G7" s="23">
        <v>0</v>
      </c>
      <c r="H7" s="23" t="s">
        <v>96</v>
      </c>
      <c r="I7" s="23" t="s">
        <v>97</v>
      </c>
      <c r="J7" s="23" t="s">
        <v>98</v>
      </c>
      <c r="K7" s="23" t="s">
        <v>99</v>
      </c>
      <c r="L7" s="23" t="s">
        <v>100</v>
      </c>
      <c r="M7" s="23" t="s">
        <v>101</v>
      </c>
      <c r="N7" s="24" t="s">
        <v>102</v>
      </c>
      <c r="O7" s="24">
        <v>43.93</v>
      </c>
      <c r="P7" s="24">
        <v>51.42</v>
      </c>
      <c r="Q7" s="24">
        <v>74.95</v>
      </c>
      <c r="R7" s="24">
        <v>3450</v>
      </c>
      <c r="S7" s="24">
        <v>23119</v>
      </c>
      <c r="T7" s="24">
        <v>426.35</v>
      </c>
      <c r="U7" s="24">
        <v>54.23</v>
      </c>
      <c r="V7" s="24">
        <v>11353</v>
      </c>
      <c r="W7" s="24">
        <v>3.91</v>
      </c>
      <c r="X7" s="24">
        <v>2903.58</v>
      </c>
      <c r="Y7" s="24">
        <v>92.6</v>
      </c>
      <c r="Z7" s="24">
        <v>98.7</v>
      </c>
      <c r="AA7" s="24">
        <v>100.62</v>
      </c>
      <c r="AB7" s="24">
        <v>99.31</v>
      </c>
      <c r="AC7" s="24">
        <v>100.2</v>
      </c>
      <c r="AD7" s="24">
        <v>106.57</v>
      </c>
      <c r="AE7" s="24">
        <v>107.21</v>
      </c>
      <c r="AF7" s="24">
        <v>107.08</v>
      </c>
      <c r="AG7" s="24">
        <v>106.08</v>
      </c>
      <c r="AH7" s="24">
        <v>106.87</v>
      </c>
      <c r="AI7" s="24">
        <v>105.91</v>
      </c>
      <c r="AJ7" s="24">
        <v>94.98</v>
      </c>
      <c r="AK7" s="24">
        <v>99.98</v>
      </c>
      <c r="AL7" s="24">
        <v>62.07</v>
      </c>
      <c r="AM7" s="24">
        <v>65.06</v>
      </c>
      <c r="AN7" s="24">
        <v>81.03</v>
      </c>
      <c r="AO7" s="24">
        <v>53.44</v>
      </c>
      <c r="AP7" s="24">
        <v>43.71</v>
      </c>
      <c r="AQ7" s="24">
        <v>45.94</v>
      </c>
      <c r="AR7" s="24">
        <v>29.34</v>
      </c>
      <c r="AS7" s="24">
        <v>21.73</v>
      </c>
      <c r="AT7" s="24">
        <v>3.03</v>
      </c>
      <c r="AU7" s="24">
        <v>9.34</v>
      </c>
      <c r="AV7" s="24">
        <v>7.43</v>
      </c>
      <c r="AW7" s="24">
        <v>12.83</v>
      </c>
      <c r="AX7" s="24">
        <v>13.36</v>
      </c>
      <c r="AY7" s="24">
        <v>14.59</v>
      </c>
      <c r="AZ7" s="24">
        <v>47.03</v>
      </c>
      <c r="BA7" s="24">
        <v>40.67</v>
      </c>
      <c r="BB7" s="24">
        <v>47.7</v>
      </c>
      <c r="BC7" s="24">
        <v>50.59</v>
      </c>
      <c r="BD7" s="24">
        <v>62.37</v>
      </c>
      <c r="BE7" s="24">
        <v>78.430000000000007</v>
      </c>
      <c r="BF7" s="24">
        <v>3711.46</v>
      </c>
      <c r="BG7" s="24">
        <v>3608.78</v>
      </c>
      <c r="BH7" s="24">
        <v>3485.79</v>
      </c>
      <c r="BI7" s="24">
        <v>3385.56</v>
      </c>
      <c r="BJ7" s="24">
        <v>3979.97</v>
      </c>
      <c r="BK7" s="24">
        <v>1001.3</v>
      </c>
      <c r="BL7" s="24">
        <v>1050.51</v>
      </c>
      <c r="BM7" s="24">
        <v>1102.01</v>
      </c>
      <c r="BN7" s="24">
        <v>987.36</v>
      </c>
      <c r="BO7" s="24">
        <v>1042.77</v>
      </c>
      <c r="BP7" s="24">
        <v>630.82000000000005</v>
      </c>
      <c r="BQ7" s="24">
        <v>59.54</v>
      </c>
      <c r="BR7" s="24">
        <v>62.94</v>
      </c>
      <c r="BS7" s="24">
        <v>104.1</v>
      </c>
      <c r="BT7" s="24">
        <v>106.26</v>
      </c>
      <c r="BU7" s="24">
        <v>96.53</v>
      </c>
      <c r="BV7" s="24">
        <v>81.88</v>
      </c>
      <c r="BW7" s="24">
        <v>82.65</v>
      </c>
      <c r="BX7" s="24">
        <v>82.55</v>
      </c>
      <c r="BY7" s="24">
        <v>83.55</v>
      </c>
      <c r="BZ7" s="24">
        <v>84.48</v>
      </c>
      <c r="CA7" s="24">
        <v>97.81</v>
      </c>
      <c r="CB7" s="24">
        <v>289.33</v>
      </c>
      <c r="CC7" s="24">
        <v>273.91000000000003</v>
      </c>
      <c r="CD7" s="24">
        <v>165.83</v>
      </c>
      <c r="CE7" s="24">
        <v>163.12</v>
      </c>
      <c r="CF7" s="24">
        <v>180.07</v>
      </c>
      <c r="CG7" s="24">
        <v>187.55</v>
      </c>
      <c r="CH7" s="24">
        <v>186.3</v>
      </c>
      <c r="CI7" s="24">
        <v>188.38</v>
      </c>
      <c r="CJ7" s="24">
        <v>185.98</v>
      </c>
      <c r="CK7" s="24">
        <v>187.11</v>
      </c>
      <c r="CL7" s="24">
        <v>138.75</v>
      </c>
      <c r="CM7" s="24">
        <v>51.83</v>
      </c>
      <c r="CN7" s="24">
        <v>53.47</v>
      </c>
      <c r="CO7" s="24">
        <v>58</v>
      </c>
      <c r="CP7" s="24">
        <v>52.42</v>
      </c>
      <c r="CQ7" s="24">
        <v>46.02</v>
      </c>
      <c r="CR7" s="24">
        <v>50.94</v>
      </c>
      <c r="CS7" s="24">
        <v>50.53</v>
      </c>
      <c r="CT7" s="24">
        <v>51.42</v>
      </c>
      <c r="CU7" s="24">
        <v>48.95</v>
      </c>
      <c r="CV7" s="24">
        <v>49.28</v>
      </c>
      <c r="CW7" s="24">
        <v>58.94</v>
      </c>
      <c r="CX7" s="24">
        <v>66.44</v>
      </c>
      <c r="CY7" s="24">
        <v>66.7</v>
      </c>
      <c r="CZ7" s="24">
        <v>65.75</v>
      </c>
      <c r="DA7" s="24">
        <v>66.599999999999994</v>
      </c>
      <c r="DB7" s="24">
        <v>66.760000000000005</v>
      </c>
      <c r="DC7" s="24">
        <v>82.55</v>
      </c>
      <c r="DD7" s="24">
        <v>82.08</v>
      </c>
      <c r="DE7" s="24">
        <v>81.34</v>
      </c>
      <c r="DF7" s="24">
        <v>81.14</v>
      </c>
      <c r="DG7" s="24">
        <v>79.7</v>
      </c>
      <c r="DH7" s="24">
        <v>95.91</v>
      </c>
      <c r="DI7" s="24">
        <v>7.48</v>
      </c>
      <c r="DJ7" s="24">
        <v>10.44</v>
      </c>
      <c r="DK7" s="24">
        <v>13.39</v>
      </c>
      <c r="DL7" s="24">
        <v>15.69</v>
      </c>
      <c r="DM7" s="24">
        <v>18.29</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0</v>
      </c>
      <c r="EH7" s="24">
        <v>0</v>
      </c>
      <c r="EI7" s="24">
        <v>0</v>
      </c>
      <c r="EJ7" s="24">
        <v>0.15</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出村　希海</cp:lastModifiedBy>
  <cp:lastPrinted>2025-02-02T05:36:57Z</cp:lastPrinted>
  <dcterms:created xsi:type="dcterms:W3CDTF">2025-01-24T07:01:34Z</dcterms:created>
  <dcterms:modified xsi:type="dcterms:W3CDTF">2025-02-25T23:50:41Z</dcterms:modified>
  <cp:category/>
</cp:coreProperties>
</file>