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3 市町・一組→県\03 小松市　〇\下水\"/>
    </mc:Choice>
  </mc:AlternateContent>
  <xr:revisionPtr revIDLastSave="0" documentId="13_ncr:1_{E93C26ED-E248-4E8B-9B1F-78F2A41282D9}" xr6:coauthVersionLast="47" xr6:coauthVersionMax="47" xr10:uidLastSave="{00000000-0000-0000-0000-000000000000}"/>
  <workbookProtection workbookAlgorithmName="SHA-512" workbookHashValue="yXEuejBy6rzkp9xGWim6NbUuWN5gKLZQDvPTeMxnLfGCOdk9AXtbWvp97UgzCN6iiWZ9rW3wc2acMbAAkaMbvA==" workbookSaltValue="+pK9zQWRUzhQqA/HFHGYc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I10" i="4"/>
  <c r="AL8" i="4"/>
  <c r="P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<sst xmlns="http://schemas.openxmlformats.org/spreadsheetml/2006/main" count="231" uniqueCount="114">
  <si>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</si>
  <si>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</si>
  <si>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</si>
  <si>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</si>
  <si>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</si>
  <si>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</si>
  <si>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</si>
  <si>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</si>
  <si>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</si>
  <si>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</si>
  <si>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</si>
  <si>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</si>
  <si>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</si>
  <si>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</si>
  <si>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</si>
  <si>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</si>
  <si>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</si>
  <si>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</si>
  <si>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</si>
  <si>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</si>
  <si>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</si>
  <si>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</si>
  <si>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</si>
  <si>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</si>
  <si>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</si>
  <si>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</si>
  <si>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</si>
  <si>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</si>
  <si>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</si>
  <si>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</si>
  <si>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</si>
  <si>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</si>
  <si>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</si>
  <si>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</si>
  <si>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</si>
  <si>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</si>
  <si>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</si>
  <si>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</si>
  <si>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</si>
  <si>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</si>
  <si>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</si>
  <si>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</si>
  <si>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</si>
  <si>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</si>
  <si>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</si>
  <si>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</si>
  <si>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</si>
  <si>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</si>
  <si>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</si>
  <si>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</si>
  <si>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</si>
  <si>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</si>
  <si>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</si>
  <si>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</si>
  <si>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</si>
  <si>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</si>
  <si>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</si>
  <si>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</si>
  <si>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</si>
  <si>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</si>
  <si>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</si>
  <si>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</si>
  <si>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</si>
  <si>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</si>
  <si>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</si>
  <si>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</si>
  <si>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</si>
  <si>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</si>
  <si>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</si>
  <si>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</si>
  <si>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</si>
  <si>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</si>
  <si>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</si>
  <si>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</si>
  <si>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</si>
  <si>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</si>
  <si>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</si>
  <si>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</si>
  <si>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</si>
  <si>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</si>
  <si>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</si>
  <si>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</si>
  <si>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</si>
  <si>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</si>
  <si>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</si>
  <si>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</si>
  <si>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</si>
  <si>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</si>
  <si>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</si>
  <si>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</si>
  <si>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</si>
  <si>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</si>
  <si>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</si>
  <si>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</si>
  <si>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</si>
  <si>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</si>
  <si>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</si>
  <si>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</si>
  <si>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</si>
  <si>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</si>
  <si>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</si>
  <si>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</si>
  <si>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</si>
  <si>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</si>
  <si>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</si>
  <si>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</si>
  <si>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</si>
  <si>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</si>
  <si>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</si>
  <si>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</si>
  <si>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</si>
  <si>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令和２年度より法定耐用年数を超えた管路の割合が増加しましたが、管路点検調査業務により管路の安全性や損耗具合を把握し、適切な更新を検討しています。今後は、一時的に管渠老朽化率が上昇することが見込まれますが、長寿命化計画を策定のうえ、更新工事が短期間に集中しないよう取り組みます。
</t>
  </si>
  <si>
    <t xml:space="preserve">各指標については、前年度と比較し、ほぼ横ばいの数字となっています。但し、類似団体や全国平均と比べると、大きく下回る指標も存在しています。中でも、企業債残高対事業規模比率では、事業規模に対して企業債残高の割合が高いという結果になっていますが、必要な工事を行いつつ投資を抑制することにより、企業債残高を減少させ適正な比率になるよう努めているところです。また、類似団体や全国平均には届かないものの水洗化率については、毎年上昇しており、接続率を改善させることで収益性の安定化に努めます。
　今後はさらに水洗化率の向上や経費削減に努め、「安全・安心」の下水道事業を推進していきます。
</t>
    <rPh sb="120" eb="122">
      <t>ヒツヨウ</t>
    </rPh>
    <rPh sb="123" eb="125">
      <t>コウジ</t>
    </rPh>
    <rPh sb="126" eb="127">
      <t>オコナ</t>
    </rPh>
    <rPh sb="130" eb="132">
      <t>トウシ</t>
    </rPh>
    <phoneticPr fontId="4"/>
  </si>
  <si>
    <t xml:space="preserve">今後も経営改善と老朽化施設の更新、未普及解消事業、浸水対策事業を同時に行なっていく必要があります。また、令和６年能登半島地震災害による被災管路の復旧工事も実施しているところです。これらの事業が経営を圧迫するような過大な投資にならないよう、企業債発行額の上限を設けることにより投資を平準化させ、収支のバランスをとりながら、事業経営を進めていきます。
</t>
    <rPh sb="25" eb="27">
      <t>シンスイ</t>
    </rPh>
    <rPh sb="27" eb="29">
      <t>タイサク</t>
    </rPh>
    <rPh sb="29" eb="31">
      <t>ジギョウ</t>
    </rPh>
    <rPh sb="52" eb="54">
      <t>レイワ</t>
    </rPh>
    <rPh sb="55" eb="56">
      <t>ネン</t>
    </rPh>
    <rPh sb="56" eb="58">
      <t>ノト</t>
    </rPh>
    <rPh sb="58" eb="60">
      <t>ハントウ</t>
    </rPh>
    <rPh sb="60" eb="62">
      <t>ジシン</t>
    </rPh>
    <rPh sb="62" eb="64">
      <t>サイガイ</t>
    </rPh>
    <rPh sb="67" eb="69">
      <t>ヒサイ</t>
    </rPh>
    <rPh sb="69" eb="71">
      <t>カンロ</t>
    </rPh>
    <rPh sb="72" eb="74">
      <t>フッキュウ</t>
    </rPh>
    <rPh sb="74" eb="76">
      <t>コウジ</t>
    </rPh>
    <rPh sb="77" eb="79">
      <t>ジッシ</t>
    </rPh>
    <rPh sb="93" eb="9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</si>
</sst>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20-43F6-A871-8440435C8E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D020-43F6-A871-8440435C8E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64.78</c:v>
                </c:pt>
                <c:pt idx="1">
                  <c:v>67.22</c:v>
                </c:pt>
                <c:pt idx="2">
                  <c:v>67.16</c:v>
                </c:pt>
                <c:pt idx="3">
                  <c:v>65.03</c:v>
                </c:pt>
                <c:pt idx="4">
                  <c:v>63.89</c:v>
                </c:pt>
              </c:numCache>
            </c:numRef>
          </c:val>
          <c:extLst>
            <c:ext xmlns:c16="http://schemas.microsoft.com/office/drawing/2014/chart" uri="{C3380CC4-5D6E-409C-BE32-E72D297353CC}">
              <c16:uniqueId val="{00000000-BDC0-4A7B-8C94-26A6F490E1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BDC0-4A7B-8C94-26A6F490E1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85.1</c:v>
                </c:pt>
                <c:pt idx="1">
                  <c:v>86.11</c:v>
                </c:pt>
                <c:pt idx="2">
                  <c:v>86.64</c:v>
                </c:pt>
                <c:pt idx="3">
                  <c:v>87.19</c:v>
                </c:pt>
                <c:pt idx="4">
                  <c:v>87.6</c:v>
                </c:pt>
              </c:numCache>
            </c:numRef>
          </c:val>
          <c:extLst>
            <c:ext xmlns:c16="http://schemas.microsoft.com/office/drawing/2014/chart" uri="{C3380CC4-5D6E-409C-BE32-E72D297353CC}">
              <c16:uniqueId val="{00000000-77FA-439C-B1EF-CF87DAC2C6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77FA-439C-B1EF-CF87DAC2C6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101.26</c:v>
                </c:pt>
                <c:pt idx="1">
                  <c:v>101.66</c:v>
                </c:pt>
                <c:pt idx="2">
                  <c:v>102.29</c:v>
                </c:pt>
                <c:pt idx="3">
                  <c:v>104.22</c:v>
                </c:pt>
                <c:pt idx="4">
                  <c:v>104.48</c:v>
                </c:pt>
              </c:numCache>
            </c:numRef>
          </c:val>
          <c:extLst>
            <c:ext xmlns:c16="http://schemas.microsoft.com/office/drawing/2014/chart" uri="{C3380CC4-5D6E-409C-BE32-E72D297353CC}">
              <c16:uniqueId val="{00000000-B3B8-4F39-A364-255D6222D7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B3B8-4F39-A364-255D6222D7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26.03</c:v>
                </c:pt>
                <c:pt idx="1">
                  <c:v>28.4</c:v>
                </c:pt>
                <c:pt idx="2">
                  <c:v>30.63</c:v>
                </c:pt>
                <c:pt idx="3">
                  <c:v>32.81</c:v>
                </c:pt>
                <c:pt idx="4">
                  <c:v>34.909999999999997</c:v>
                </c:pt>
              </c:numCache>
            </c:numRef>
          </c:val>
          <c:extLst>
            <c:ext xmlns:c16="http://schemas.microsoft.com/office/drawing/2014/chart" uri="{C3380CC4-5D6E-409C-BE32-E72D297353CC}">
              <c16:uniqueId val="{00000000-9C04-45A8-90BE-2119E908F3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9C04-45A8-90BE-2119E908F3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0.14000000000000001</c:v>
                </c:pt>
                <c:pt idx="1">
                  <c:v>1.55</c:v>
                </c:pt>
                <c:pt idx="2">
                  <c:v>1.62</c:v>
                </c:pt>
                <c:pt idx="3">
                  <c:v>1.69</c:v>
                </c:pt>
                <c:pt idx="4">
                  <c:v>1.99</c:v>
                </c:pt>
              </c:numCache>
            </c:numRef>
          </c:val>
          <c:extLst>
            <c:ext xmlns:c16="http://schemas.microsoft.com/office/drawing/2014/chart" uri="{C3380CC4-5D6E-409C-BE32-E72D297353CC}">
              <c16:uniqueId val="{00000000-4D28-4115-ABD0-D7EB901108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4D28-4115-ABD0-D7EB901108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166.32</c:v>
                </c:pt>
                <c:pt idx="1">
                  <c:v>167.69</c:v>
                </c:pt>
                <c:pt idx="2">
                  <c:v>166.07</c:v>
                </c:pt>
                <c:pt idx="3">
                  <c:v>152.53</c:v>
                </c:pt>
                <c:pt idx="4">
                  <c:v>143.88999999999999</c:v>
                </c:pt>
              </c:numCache>
            </c:numRef>
          </c:val>
          <c:extLst>
            <c:ext xmlns:c16="http://schemas.microsoft.com/office/drawing/2014/chart" uri="{C3380CC4-5D6E-409C-BE32-E72D297353CC}">
              <c16:uniqueId val="{00000000-0F30-4CB0-9AAE-DBA36E0AE2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0F30-4CB0-9AAE-DBA36E0AE2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26.84</c:v>
                </c:pt>
                <c:pt idx="1">
                  <c:v>25.66</c:v>
                </c:pt>
                <c:pt idx="2">
                  <c:v>23.57</c:v>
                </c:pt>
                <c:pt idx="3">
                  <c:v>19.84</c:v>
                </c:pt>
                <c:pt idx="4">
                  <c:v>32.57</c:v>
                </c:pt>
              </c:numCache>
            </c:numRef>
          </c:val>
          <c:extLst>
            <c:ext xmlns:c16="http://schemas.microsoft.com/office/drawing/2014/chart" uri="{C3380CC4-5D6E-409C-BE32-E72D297353CC}">
              <c16:uniqueId val="{00000000-CCB9-496F-B6B9-7752B6A3DF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CB9-496F-B6B9-7752B6A3DF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2012.22</c:v>
                </c:pt>
                <c:pt idx="1">
                  <c:v>1926.2</c:v>
                </c:pt>
                <c:pt idx="2">
                  <c:v>1864.16</c:v>
                </c:pt>
                <c:pt idx="3">
                  <c:v>1799.46</c:v>
                </c:pt>
                <c:pt idx="4">
                  <c:v>1750.05</c:v>
                </c:pt>
              </c:numCache>
            </c:numRef>
          </c:val>
          <c:extLst>
            <c:ext xmlns:c16="http://schemas.microsoft.com/office/drawing/2014/chart" uri="{C3380CC4-5D6E-409C-BE32-E72D297353CC}">
              <c16:uniqueId val="{00000000-CDA4-405B-B650-3DD9F25D8E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CDA4-405B-B650-3DD9F25D8E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91.28</c:v>
                </c:pt>
                <c:pt idx="1">
                  <c:v>90.65</c:v>
                </c:pt>
                <c:pt idx="2">
                  <c:v>90.79</c:v>
                </c:pt>
                <c:pt idx="3">
                  <c:v>91.01</c:v>
                </c:pt>
                <c:pt idx="4">
                  <c:v>90.89</c:v>
                </c:pt>
              </c:numCache>
            </c:numRef>
          </c:val>
          <c:extLst>
            <c:ext xmlns:c16="http://schemas.microsoft.com/office/drawing/2014/chart" uri="{C3380CC4-5D6E-409C-BE32-E72D297353CC}">
              <c16:uniqueId val="{00000000-0D52-45D9-9409-32A70841C8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0D52-45D9-9409-32A70841C8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150.38999999999999</c:v>
                </c:pt>
                <c:pt idx="1">
                  <c:v>150.28</c:v>
                </c:pt>
                <c:pt idx="2">
                  <c:v>150.12</c:v>
                </c:pt>
                <c:pt idx="3">
                  <c:v>150.11000000000001</c:v>
                </c:pt>
                <c:pt idx="4">
                  <c:v>150.16</c:v>
                </c:pt>
              </c:numCache>
            </c:numRef>
          </c:val>
          <c:extLst>
            <c:ext xmlns:c16="http://schemas.microsoft.com/office/drawing/2014/chart" uri="{C3380CC4-5D6E-409C-BE32-E72D297353CC}">
              <c16:uniqueId val="{00000000-1077-4595-B51A-F7ABE33DE5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1077-4595-B51A-F7ABE33DE5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小松市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106104</v>
      </c>
      <c r="AM8" s="44"/>
      <c r="AN8" s="44"/>
      <c r="AO8" s="44"/>
      <c r="AP8" s="44"/>
      <c r="AQ8" s="44"/>
      <c r="AR8" s="44"/>
      <c r="AS8" s="44"/>
      <c r="AT8" s="45">
        <f>データ!T6</f>
        <v>371.05</v>
      </c>
      <c r="AU8" s="45"/>
      <c r="AV8" s="45"/>
      <c r="AW8" s="45"/>
      <c r="AX8" s="45"/>
      <c r="AY8" s="45"/>
      <c r="AZ8" s="45"/>
      <c r="BA8" s="45"/>
      <c r="BB8" s="45">
        <f>データ!U6</f>
        <v>285.95999999999998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36.340000000000003</v>
      </c>
      <c r="J10" s="45"/>
      <c r="K10" s="45"/>
      <c r="L10" s="45"/>
      <c r="M10" s="45"/>
      <c r="N10" s="45"/>
      <c r="O10" s="45"/>
      <c r="P10" s="45">
        <f>データ!P6</f>
        <v>73.38</v>
      </c>
      <c r="Q10" s="45"/>
      <c r="R10" s="45"/>
      <c r="S10" s="45"/>
      <c r="T10" s="45"/>
      <c r="U10" s="45"/>
      <c r="V10" s="45"/>
      <c r="W10" s="45">
        <f>データ!Q6</f>
        <v>89.72</v>
      </c>
      <c r="X10" s="45"/>
      <c r="Y10" s="45"/>
      <c r="Z10" s="45"/>
      <c r="AA10" s="45"/>
      <c r="AB10" s="45"/>
      <c r="AC10" s="45"/>
      <c r="AD10" s="44">
        <f>データ!R6</f>
        <v>2530</v>
      </c>
      <c r="AE10" s="44"/>
      <c r="AF10" s="44"/>
      <c r="AG10" s="44"/>
      <c r="AH10" s="44"/>
      <c r="AI10" s="44"/>
      <c r="AJ10" s="44"/>
      <c r="AK10" s="2"/>
      <c r="AL10" s="44">
        <f>データ!V6</f>
        <v>77641</v>
      </c>
      <c r="AM10" s="44"/>
      <c r="AN10" s="44"/>
      <c r="AO10" s="44"/>
      <c r="AP10" s="44"/>
      <c r="AQ10" s="44"/>
      <c r="AR10" s="44"/>
      <c r="AS10" s="44"/>
      <c r="AT10" s="45">
        <f>データ!W6</f>
        <v>22.95</v>
      </c>
      <c r="AU10" s="45"/>
      <c r="AV10" s="45"/>
      <c r="AW10" s="45"/>
      <c r="AX10" s="45"/>
      <c r="AY10" s="45"/>
      <c r="AZ10" s="45"/>
      <c r="BA10" s="45"/>
      <c r="BB10" s="45">
        <f>データ!X6</f>
        <v>3383.05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W+7uMuxE/vTFV61SzO4pnnDz3Muu80NmsRAUOktyaEIu40LOmXzI1M4/d25v3KiWJbceKDTKHJJttrYwP6n1A==" saltValue="cuHUSZKi6xTgTsmDRuTT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172031</v>
      </c>
      <c r="D6" s="19">
        <f t="shared" si="3"/>
        <v>46</v>
      </c>
      <c r="E6" s="19">
        <f t="shared" si="3"/>
        <v>17</v>
      </c>
      <c r="F6" s="19">
        <f t="shared" si="3"/>
        <v>1</v>
      </c>
      <c r="G6" s="19">
        <f t="shared" si="3"/>
        <v>0</v>
      </c>
      <c r="H6" s="19" t="str">
        <f t="shared" si="3"/>
        <v>石川県　小松市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36.340000000000003</v>
      </c>
      <c r="P6" s="20">
        <f t="shared" si="3"/>
        <v>73.38</v>
      </c>
      <c r="Q6" s="20">
        <f t="shared" si="3"/>
        <v>89.72</v>
      </c>
      <c r="R6" s="20">
        <f t="shared" si="3"/>
        <v>2530</v>
      </c>
      <c r="S6" s="20">
        <f t="shared" si="3"/>
        <v>106104</v>
      </c>
      <c r="T6" s="20">
        <f t="shared" si="3"/>
        <v>371.05</v>
      </c>
      <c r="U6" s="20">
        <f t="shared" si="3"/>
        <v>285.95999999999998</v>
      </c>
      <c r="V6" s="20">
        <f t="shared" si="3"/>
        <v>77641</v>
      </c>
      <c r="W6" s="20">
        <f t="shared" si="3"/>
        <v>22.95</v>
      </c>
      <c r="X6" s="20">
        <f t="shared" si="3"/>
        <v>3383.05</v>
      </c>
      <c r="Y6" s="21">
        <f>IF(Y7="",NA(),Y7)</f>
        <v>101.26</v>
      </c>
      <c r="Z6" s="21">
        <f t="shared" ref="Z6:AH6" si="4">IF(Z7="",NA(),Z7)</f>
        <v>101.66</v>
      </c>
      <c r="AA6" s="21">
        <f t="shared" si="4"/>
        <v>102.29</v>
      </c>
      <c r="AB6" s="21">
        <f t="shared" si="4"/>
        <v>104.22</v>
      </c>
      <c r="AC6" s="21">
        <f t="shared" si="4"/>
        <v>104.48</v>
      </c>
      <c r="AD6" s="21">
        <f t="shared" si="4"/>
        <v>106.99</v>
      </c>
      <c r="AE6" s="21">
        <f t="shared" si="4"/>
        <v>107.85</v>
      </c>
      <c r="AF6" s="21">
        <f t="shared" si="4"/>
        <v>108.04</v>
      </c>
      <c r="AG6" s="21">
        <f t="shared" si="4"/>
        <v>107.49</v>
      </c>
      <c r="AH6" s="21">
        <f t="shared" si="4"/>
        <v>107.64</v>
      </c>
      <c r="AI6" s="20" t="str">
        <f>IF(AI7="","",IF(AI7="-","【-】","【"&amp;SUBSTITUTE(TEXT(AI7,"#,##0.00"),"-","△")&amp;"】"))</f>
        <v>【105.91】</v>
      </c>
      <c r="AJ6" s="21">
        <f>IF(AJ7="",NA(),AJ7)</f>
        <v>166.32</v>
      </c>
      <c r="AK6" s="21">
        <f t="shared" ref="AK6:AS6" si="5">IF(AK7="",NA(),AK7)</f>
        <v>167.69</v>
      </c>
      <c r="AL6" s="21">
        <f t="shared" si="5"/>
        <v>166.07</v>
      </c>
      <c r="AM6" s="21">
        <f t="shared" si="5"/>
        <v>152.53</v>
      </c>
      <c r="AN6" s="21">
        <f t="shared" si="5"/>
        <v>143.88999999999999</v>
      </c>
      <c r="AO6" s="21">
        <f t="shared" si="5"/>
        <v>7.42</v>
      </c>
      <c r="AP6" s="21">
        <f t="shared" si="5"/>
        <v>4.72</v>
      </c>
      <c r="AQ6" s="21">
        <f t="shared" si="5"/>
        <v>4.49</v>
      </c>
      <c r="AR6" s="21">
        <f t="shared" si="5"/>
        <v>5.41</v>
      </c>
      <c r="AS6" s="21">
        <f t="shared" si="5"/>
        <v>5.61</v>
      </c>
      <c r="AT6" s="20" t="str">
        <f>IF(AT7="","",IF(AT7="-","【-】","【"&amp;SUBSTITUTE(TEXT(AT7,"#,##0.00"),"-","△")&amp;"】"))</f>
        <v>【3.03】</v>
      </c>
      <c r="AU6" s="21">
        <f>IF(AU7="",NA(),AU7)</f>
        <v>26.84</v>
      </c>
      <c r="AV6" s="21">
        <f t="shared" ref="AV6:BD6" si="6">IF(AV7="",NA(),AV7)</f>
        <v>25.66</v>
      </c>
      <c r="AW6" s="21">
        <f t="shared" si="6"/>
        <v>23.57</v>
      </c>
      <c r="AX6" s="21">
        <f t="shared" si="6"/>
        <v>19.84</v>
      </c>
      <c r="AY6" s="21">
        <f t="shared" si="6"/>
        <v>32.57</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2012.22</v>
      </c>
      <c r="BG6" s="21">
        <f t="shared" ref="BG6:BO6" si="7">IF(BG7="",NA(),BG7)</f>
        <v>1926.2</v>
      </c>
      <c r="BH6" s="21">
        <f t="shared" si="7"/>
        <v>1864.16</v>
      </c>
      <c r="BI6" s="21">
        <f t="shared" si="7"/>
        <v>1799.46</v>
      </c>
      <c r="BJ6" s="21">
        <f t="shared" si="7"/>
        <v>1750.05</v>
      </c>
      <c r="BK6" s="21">
        <f t="shared" si="7"/>
        <v>847.44</v>
      </c>
      <c r="BL6" s="21">
        <f t="shared" si="7"/>
        <v>857.88</v>
      </c>
      <c r="BM6" s="21">
        <f t="shared" si="7"/>
        <v>825.1</v>
      </c>
      <c r="BN6" s="21">
        <f t="shared" si="7"/>
        <v>789.87</v>
      </c>
      <c r="BO6" s="21">
        <f t="shared" si="7"/>
        <v>749.43</v>
      </c>
      <c r="BP6" s="20" t="str">
        <f>IF(BP7="","",IF(BP7="-","【-】","【"&amp;SUBSTITUTE(TEXT(BP7,"#,##0.00"),"-","△")&amp;"】"))</f>
        <v>【630.82】</v>
      </c>
      <c r="BQ6" s="21">
        <f>IF(BQ7="",NA(),BQ7)</f>
        <v>91.28</v>
      </c>
      <c r="BR6" s="21">
        <f t="shared" ref="BR6:BZ6" si="8">IF(BR7="",NA(),BR7)</f>
        <v>90.65</v>
      </c>
      <c r="BS6" s="21">
        <f t="shared" si="8"/>
        <v>90.79</v>
      </c>
      <c r="BT6" s="21">
        <f t="shared" si="8"/>
        <v>91.01</v>
      </c>
      <c r="BU6" s="21">
        <f t="shared" si="8"/>
        <v>90.89</v>
      </c>
      <c r="BV6" s="21">
        <f t="shared" si="8"/>
        <v>94.69</v>
      </c>
      <c r="BW6" s="21">
        <f t="shared" si="8"/>
        <v>94.97</v>
      </c>
      <c r="BX6" s="21">
        <f t="shared" si="8"/>
        <v>97.07</v>
      </c>
      <c r="BY6" s="21">
        <f t="shared" si="8"/>
        <v>98.06</v>
      </c>
      <c r="BZ6" s="21">
        <f t="shared" si="8"/>
        <v>98.46</v>
      </c>
      <c r="CA6" s="20" t="str">
        <f>IF(CA7="","",IF(CA7="-","【-】","【"&amp;SUBSTITUTE(TEXT(CA7,"#,##0.00"),"-","△")&amp;"】"))</f>
        <v>【97.81】</v>
      </c>
      <c r="CB6" s="21">
        <f>IF(CB7="",NA(),CB7)</f>
        <v>150.38999999999999</v>
      </c>
      <c r="CC6" s="21">
        <f t="shared" ref="CC6:CK6" si="9">IF(CC7="",NA(),CC7)</f>
        <v>150.28</v>
      </c>
      <c r="CD6" s="21">
        <f t="shared" si="9"/>
        <v>150.12</v>
      </c>
      <c r="CE6" s="21">
        <f t="shared" si="9"/>
        <v>150.11000000000001</v>
      </c>
      <c r="CF6" s="21">
        <f t="shared" si="9"/>
        <v>150.16</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64.78</v>
      </c>
      <c r="CN6" s="21">
        <f t="shared" ref="CN6:CV6" si="10">IF(CN7="",NA(),CN7)</f>
        <v>67.22</v>
      </c>
      <c r="CO6" s="21">
        <f t="shared" si="10"/>
        <v>67.16</v>
      </c>
      <c r="CP6" s="21">
        <f t="shared" si="10"/>
        <v>65.03</v>
      </c>
      <c r="CQ6" s="21">
        <f t="shared" si="10"/>
        <v>63.89</v>
      </c>
      <c r="CR6" s="21">
        <f t="shared" si="10"/>
        <v>68.31</v>
      </c>
      <c r="CS6" s="21">
        <f t="shared" si="10"/>
        <v>65.28</v>
      </c>
      <c r="CT6" s="21">
        <f t="shared" si="10"/>
        <v>64.92</v>
      </c>
      <c r="CU6" s="21">
        <f t="shared" si="10"/>
        <v>64.14</v>
      </c>
      <c r="CV6" s="21">
        <f t="shared" si="10"/>
        <v>63.71</v>
      </c>
      <c r="CW6" s="20" t="str">
        <f>IF(CW7="","",IF(CW7="-","【-】","【"&amp;SUBSTITUTE(TEXT(CW7,"#,##0.00"),"-","△")&amp;"】"))</f>
        <v>【58.94】</v>
      </c>
      <c r="CX6" s="21">
        <f>IF(CX7="",NA(),CX7)</f>
        <v>85.1</v>
      </c>
      <c r="CY6" s="21">
        <f t="shared" ref="CY6:DG6" si="11">IF(CY7="",NA(),CY7)</f>
        <v>86.11</v>
      </c>
      <c r="CZ6" s="21">
        <f t="shared" si="11"/>
        <v>86.64</v>
      </c>
      <c r="DA6" s="21">
        <f t="shared" si="11"/>
        <v>87.19</v>
      </c>
      <c r="DB6" s="21">
        <f t="shared" si="11"/>
        <v>87.6</v>
      </c>
      <c r="DC6" s="21">
        <f t="shared" si="11"/>
        <v>92.62</v>
      </c>
      <c r="DD6" s="21">
        <f t="shared" si="11"/>
        <v>92.72</v>
      </c>
      <c r="DE6" s="21">
        <f t="shared" si="11"/>
        <v>92.88</v>
      </c>
      <c r="DF6" s="21">
        <f t="shared" si="11"/>
        <v>92.9</v>
      </c>
      <c r="DG6" s="21">
        <f t="shared" si="11"/>
        <v>92.89</v>
      </c>
      <c r="DH6" s="20" t="str">
        <f>IF(DH7="","",IF(DH7="-","【-】","【"&amp;SUBSTITUTE(TEXT(DH7,"#,##0.00"),"-","△")&amp;"】"))</f>
        <v>【95.91】</v>
      </c>
      <c r="DI6" s="21">
        <f>IF(DI7="",NA(),DI7)</f>
        <v>26.03</v>
      </c>
      <c r="DJ6" s="21">
        <f t="shared" ref="DJ6:DR6" si="12">IF(DJ7="",NA(),DJ7)</f>
        <v>28.4</v>
      </c>
      <c r="DK6" s="21">
        <f t="shared" si="12"/>
        <v>30.63</v>
      </c>
      <c r="DL6" s="21">
        <f t="shared" si="12"/>
        <v>32.81</v>
      </c>
      <c r="DM6" s="21">
        <f t="shared" si="12"/>
        <v>34.909999999999997</v>
      </c>
      <c r="DN6" s="21">
        <f t="shared" si="12"/>
        <v>26.36</v>
      </c>
      <c r="DO6" s="21">
        <f t="shared" si="12"/>
        <v>23.79</v>
      </c>
      <c r="DP6" s="21">
        <f t="shared" si="12"/>
        <v>25.66</v>
      </c>
      <c r="DQ6" s="21">
        <f t="shared" si="12"/>
        <v>27.46</v>
      </c>
      <c r="DR6" s="21">
        <f t="shared" si="12"/>
        <v>29.93</v>
      </c>
      <c r="DS6" s="20" t="str">
        <f>IF(DS7="","",IF(DS7="-","【-】","【"&amp;SUBSTITUTE(TEXT(DS7,"#,##0.00"),"-","△")&amp;"】"))</f>
        <v>【41.09】</v>
      </c>
      <c r="DT6" s="21">
        <f>IF(DT7="",NA(),DT7)</f>
        <v>0.14000000000000001</v>
      </c>
      <c r="DU6" s="21">
        <f t="shared" ref="DU6:EC6" si="13">IF(DU7="",NA(),DU7)</f>
        <v>1.55</v>
      </c>
      <c r="DV6" s="21">
        <f t="shared" si="13"/>
        <v>1.62</v>
      </c>
      <c r="DW6" s="21">
        <f t="shared" si="13"/>
        <v>1.69</v>
      </c>
      <c r="DX6" s="21">
        <f t="shared" si="13"/>
        <v>1.99</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172031</v>
      </c>
      <c r="D7" s="23">
        <v>46</v>
      </c>
      <c r="E7" s="23">
        <v>17</v>
      </c>
      <c r="F7" s="23">
        <v>1</v>
      </c>
      <c r="G7" s="23">
        <v>0</v>
      </c>
      <c r="H7" s="23" t="s">
        <v>95</v>
      </c>
      <c r="I7" s="23" t="s">
        <v>96</v>
      </c>
      <c r="J7" s="23" t="s">
        <v>97</v>
      </c>
      <c r="K7" s="23" t="s">
        <v>98</v>
      </c>
      <c r="L7" s="23" t="s">
        <v>99</v>
      </c>
      <c r="M7" s="23" t="s">
        <v>100</v>
      </c>
      <c r="N7" s="24" t="s">
        <v>101</v>
      </c>
      <c r="O7" s="24">
        <v>36.340000000000003</v>
      </c>
      <c r="P7" s="24">
        <v>73.38</v>
      </c>
      <c r="Q7" s="24">
        <v>89.72</v>
      </c>
      <c r="R7" s="24">
        <v>2530</v>
      </c>
      <c r="S7" s="24">
        <v>106104</v>
      </c>
      <c r="T7" s="24">
        <v>371.05</v>
      </c>
      <c r="U7" s="24">
        <v>285.95999999999998</v>
      </c>
      <c r="V7" s="24">
        <v>77641</v>
      </c>
      <c r="W7" s="24">
        <v>22.95</v>
      </c>
      <c r="X7" s="24">
        <v>3383.05</v>
      </c>
      <c r="Y7" s="24">
        <v>101.26</v>
      </c>
      <c r="Z7" s="24">
        <v>101.66</v>
      </c>
      <c r="AA7" s="24">
        <v>102.29</v>
      </c>
      <c r="AB7" s="24">
        <v>104.22</v>
      </c>
      <c r="AC7" s="24">
        <v>104.48</v>
      </c>
      <c r="AD7" s="24">
        <v>106.99</v>
      </c>
      <c r="AE7" s="24">
        <v>107.85</v>
      </c>
      <c r="AF7" s="24">
        <v>108.04</v>
      </c>
      <c r="AG7" s="24">
        <v>107.49</v>
      </c>
      <c r="AH7" s="24">
        <v>107.64</v>
      </c>
      <c r="AI7" s="24">
        <v>105.91</v>
      </c>
      <c r="AJ7" s="24">
        <v>166.32</v>
      </c>
      <c r="AK7" s="24">
        <v>167.69</v>
      </c>
      <c r="AL7" s="24">
        <v>166.07</v>
      </c>
      <c r="AM7" s="24">
        <v>152.53</v>
      </c>
      <c r="AN7" s="24">
        <v>143.88999999999999</v>
      </c>
      <c r="AO7" s="24">
        <v>7.42</v>
      </c>
      <c r="AP7" s="24">
        <v>4.72</v>
      </c>
      <c r="AQ7" s="24">
        <v>4.49</v>
      </c>
      <c r="AR7" s="24">
        <v>5.41</v>
      </c>
      <c r="AS7" s="24">
        <v>5.61</v>
      </c>
      <c r="AT7" s="24">
        <v>3.03</v>
      </c>
      <c r="AU7" s="24">
        <v>26.84</v>
      </c>
      <c r="AV7" s="24">
        <v>25.66</v>
      </c>
      <c r="AW7" s="24">
        <v>23.57</v>
      </c>
      <c r="AX7" s="24">
        <v>19.84</v>
      </c>
      <c r="AY7" s="24">
        <v>32.57</v>
      </c>
      <c r="AZ7" s="24">
        <v>68.180000000000007</v>
      </c>
      <c r="BA7" s="24">
        <v>67.930000000000007</v>
      </c>
      <c r="BB7" s="24">
        <v>68.53</v>
      </c>
      <c r="BC7" s="24">
        <v>69.180000000000007</v>
      </c>
      <c r="BD7" s="24">
        <v>76.319999999999993</v>
      </c>
      <c r="BE7" s="24">
        <v>78.430000000000007</v>
      </c>
      <c r="BF7" s="24">
        <v>2012.22</v>
      </c>
      <c r="BG7" s="24">
        <v>1926.2</v>
      </c>
      <c r="BH7" s="24">
        <v>1864.16</v>
      </c>
      <c r="BI7" s="24">
        <v>1799.46</v>
      </c>
      <c r="BJ7" s="24">
        <v>1750.05</v>
      </c>
      <c r="BK7" s="24">
        <v>847.44</v>
      </c>
      <c r="BL7" s="24">
        <v>857.88</v>
      </c>
      <c r="BM7" s="24">
        <v>825.1</v>
      </c>
      <c r="BN7" s="24">
        <v>789.87</v>
      </c>
      <c r="BO7" s="24">
        <v>749.43</v>
      </c>
      <c r="BP7" s="24">
        <v>630.82000000000005</v>
      </c>
      <c r="BQ7" s="24">
        <v>91.28</v>
      </c>
      <c r="BR7" s="24">
        <v>90.65</v>
      </c>
      <c r="BS7" s="24">
        <v>90.79</v>
      </c>
      <c r="BT7" s="24">
        <v>91.01</v>
      </c>
      <c r="BU7" s="24">
        <v>90.89</v>
      </c>
      <c r="BV7" s="24">
        <v>94.69</v>
      </c>
      <c r="BW7" s="24">
        <v>94.97</v>
      </c>
      <c r="BX7" s="24">
        <v>97.07</v>
      </c>
      <c r="BY7" s="24">
        <v>98.06</v>
      </c>
      <c r="BZ7" s="24">
        <v>98.46</v>
      </c>
      <c r="CA7" s="24">
        <v>97.81</v>
      </c>
      <c r="CB7" s="24">
        <v>150.38999999999999</v>
      </c>
      <c r="CC7" s="24">
        <v>150.28</v>
      </c>
      <c r="CD7" s="24">
        <v>150.12</v>
      </c>
      <c r="CE7" s="24">
        <v>150.11000000000001</v>
      </c>
      <c r="CF7" s="24">
        <v>150.16</v>
      </c>
      <c r="CG7" s="24">
        <v>159.78</v>
      </c>
      <c r="CH7" s="24">
        <v>159.49</v>
      </c>
      <c r="CI7" s="24">
        <v>157.81</v>
      </c>
      <c r="CJ7" s="24">
        <v>157.37</v>
      </c>
      <c r="CK7" s="24">
        <v>157.44999999999999</v>
      </c>
      <c r="CL7" s="24">
        <v>138.75</v>
      </c>
      <c r="CM7" s="24">
        <v>64.78</v>
      </c>
      <c r="CN7" s="24">
        <v>67.22</v>
      </c>
      <c r="CO7" s="24">
        <v>67.16</v>
      </c>
      <c r="CP7" s="24">
        <v>65.03</v>
      </c>
      <c r="CQ7" s="24">
        <v>63.89</v>
      </c>
      <c r="CR7" s="24">
        <v>68.31</v>
      </c>
      <c r="CS7" s="24">
        <v>65.28</v>
      </c>
      <c r="CT7" s="24">
        <v>64.92</v>
      </c>
      <c r="CU7" s="24">
        <v>64.14</v>
      </c>
      <c r="CV7" s="24">
        <v>63.71</v>
      </c>
      <c r="CW7" s="24">
        <v>58.94</v>
      </c>
      <c r="CX7" s="24">
        <v>85.1</v>
      </c>
      <c r="CY7" s="24">
        <v>86.11</v>
      </c>
      <c r="CZ7" s="24">
        <v>86.64</v>
      </c>
      <c r="DA7" s="24">
        <v>87.19</v>
      </c>
      <c r="DB7" s="24">
        <v>87.6</v>
      </c>
      <c r="DC7" s="24">
        <v>92.62</v>
      </c>
      <c r="DD7" s="24">
        <v>92.72</v>
      </c>
      <c r="DE7" s="24">
        <v>92.88</v>
      </c>
      <c r="DF7" s="24">
        <v>92.9</v>
      </c>
      <c r="DG7" s="24">
        <v>92.89</v>
      </c>
      <c r="DH7" s="24">
        <v>95.91</v>
      </c>
      <c r="DI7" s="24">
        <v>26.03</v>
      </c>
      <c r="DJ7" s="24">
        <v>28.4</v>
      </c>
      <c r="DK7" s="24">
        <v>30.63</v>
      </c>
      <c r="DL7" s="24">
        <v>32.81</v>
      </c>
      <c r="DM7" s="24">
        <v>34.909999999999997</v>
      </c>
      <c r="DN7" s="24">
        <v>26.36</v>
      </c>
      <c r="DO7" s="24">
        <v>23.79</v>
      </c>
      <c r="DP7" s="24">
        <v>25.66</v>
      </c>
      <c r="DQ7" s="24">
        <v>27.46</v>
      </c>
      <c r="DR7" s="24">
        <v>29.93</v>
      </c>
      <c r="DS7" s="24">
        <v>41.09</v>
      </c>
      <c r="DT7" s="24">
        <v>0.14000000000000001</v>
      </c>
      <c r="DU7" s="24">
        <v>1.55</v>
      </c>
      <c r="DV7" s="24">
        <v>1.62</v>
      </c>
      <c r="DW7" s="24">
        <v>1.69</v>
      </c>
      <c r="DX7" s="24">
        <v>1.99</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北口　舜介</cp:lastModifiedBy>
  <dcterms:created xsi:type="dcterms:W3CDTF">2025-01-24T07:01:33Z</dcterms:created>
  <dcterms:modified xsi:type="dcterms:W3CDTF">2025-02-18T06:30:40Z</dcterms:modified>
  <cp:category/>
</cp:coreProperties>
</file>