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awara.nanao\七尾市役所\建設部\上下水道課\200_【 下水道事業 】\710_【経理】\155 経営比較分析表\R5年度\"/>
    </mc:Choice>
  </mc:AlternateContent>
  <xr:revisionPtr revIDLastSave="0" documentId="13_ncr:1_{07D47216-E7B6-4171-9133-F4BF5EB3BB55}" xr6:coauthVersionLast="47" xr6:coauthVersionMax="47" xr10:uidLastSave="{00000000-0000-0000-0000-000000000000}"/>
  <workbookProtection workbookAlgorithmName="SHA-512" workbookHashValue="a+l2paCJOeVszBKN2UlPiyN9VTFUqHTL9xUMLgmO5ptcToY3NdVLEzENE4dmEegyDxGNmtAnt5a6CAVgIK0N5A==" workbookSaltValue="oAAOm/88HL7b5SHVqCnQrA==" workbookSpinCount="100000" lockStructure="1"/>
  <bookViews>
    <workbookView xWindow="-15" yWindow="-15" windowWidth="14400" windowHeight="156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I10"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<sst xmlns="http://schemas.openxmlformats.org/spreadsheetml/2006/main" count="253" uniqueCount="117">
  <si>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</si>
  <si>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</si>
  <si>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</si>
  <si>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</si>
  <si>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</si>
  <si>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</si>
  <si>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</si>
  <si>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</si>
  <si>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</si>
  <si>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</si>
  <si>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</si>
  <si>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</si>
  <si>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</si>
  <si>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</si>
  <si>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</si>
  <si>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</si>
  <si>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</si>
  <si>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</si>
  <si>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</si>
  <si>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</si>
  <si>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</si>
  <si>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</si>
  <si>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</si>
  <si>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</si>
  <si>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</si>
  <si>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</si>
  <si>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</si>
  <si>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</si>
  <si>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</si>
  <si>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</si>
  <si>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</si>
  <si>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</si>
  <si>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</si>
  <si>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</si>
  <si>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</si>
  <si>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</si>
  <si>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</si>
  <si>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</si>
  <si>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</si>
  <si>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</si>
  <si>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</si>
  <si>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</si>
  <si>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</si>
  <si>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</si>
  <si>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</si>
  <si>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</si>
  <si>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</si>
  <si>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</si>
  <si>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</si>
  <si>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</si>
  <si>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</si>
  <si>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</si>
  <si>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</si>
  <si>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</si>
  <si>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</si>
  <si>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</si>
  <si>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</si>
  <si>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</si>
  <si>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</si>
  <si>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</si>
  <si>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</si>
  <si>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</si>
  <si>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</si>
  <si>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</si>
  <si>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</si>
  <si>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</si>
  <si>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</si>
  <si>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</si>
  <si>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</si>
  <si>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</si>
  <si>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</si>
  <si>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</si>
  <si>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</si>
  <si>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</si>
  <si>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</si>
  <si>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</si>
  <si>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</si>
  <si>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</si>
  <si>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</si>
  <si>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</si>
  <si>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</si>
  <si>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</si>
  <si>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</si>
  <si>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</si>
  <si>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</si>
  <si>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</si>
  <si>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</si>
  <si>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</si>
  <si>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</si>
  <si>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</si>
  <si>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</si>
  <si>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</si>
  <si>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</si>
  <si>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</si>
  <si>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</si>
  <si>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</si>
  <si>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</si>
  <si>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</si>
  <si>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</si>
  <si>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</si>
  <si>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</si>
  <si>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</si>
  <si>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</si>
  <si>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</si>
  <si>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</si>
  <si>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</si>
  <si>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</si>
  <si>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</si>
  <si>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</si>
  <si>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</si>
  <si>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</si>
  <si>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</si>
  <si>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</si>
  <si>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</si>
  <si>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企業債償還費の比率が高いため、②累積欠損金比率の数値が悪化している状況にある。
　④企業債残高対事業規模比率は、使用料収入に対し整備事業に要した企業債の残高が大きいことから類似団体と比較すると高い状況にある。
　①経常収支比率、⑤経費回収率及び⑥汚水処理原価は、休止していた大型施設（旅館）が再稼働したことにより、数値が改善された。
　⑧水洗化率は、１００％で推移している。</t>
    <rPh sb="1" eb="3">
      <t>ジギョウ</t>
    </rPh>
    <rPh sb="3" eb="5">
      <t>キボ</t>
    </rPh>
    <rPh sb="6" eb="7">
      <t>チイ</t>
    </rPh>
    <rPh sb="9" eb="11">
      <t>シュウエキ</t>
    </rPh>
    <rPh sb="12" eb="13">
      <t>スク</t>
    </rPh>
    <rPh sb="18" eb="19">
      <t>クワ</t>
    </rPh>
    <rPh sb="21" eb="23">
      <t>ジンコウ</t>
    </rPh>
    <rPh sb="23" eb="25">
      <t>ゲンショウ</t>
    </rPh>
    <rPh sb="26" eb="28">
      <t>セッスイ</t>
    </rPh>
    <rPh sb="28" eb="30">
      <t>シャカイ</t>
    </rPh>
    <rPh sb="31" eb="33">
      <t>シンコウ</t>
    </rPh>
    <rPh sb="33" eb="34">
      <t>トウ</t>
    </rPh>
    <rPh sb="37" eb="39">
      <t>ユウシュウ</t>
    </rPh>
    <rPh sb="39" eb="41">
      <t>スイリョウ</t>
    </rPh>
    <rPh sb="42" eb="44">
      <t>ゲンショウ</t>
    </rPh>
    <rPh sb="47" eb="50">
      <t>シヨウリョウ</t>
    </rPh>
    <rPh sb="50" eb="52">
      <t>シュウニュウ</t>
    </rPh>
    <rPh sb="53" eb="55">
      <t>ゲンショウ</t>
    </rPh>
    <rPh sb="63" eb="65">
      <t>セイビ</t>
    </rPh>
    <rPh sb="65" eb="67">
      <t>ジギョウ</t>
    </rPh>
    <rPh sb="68" eb="69">
      <t>ヨウ</t>
    </rPh>
    <rPh sb="71" eb="73">
      <t>キサイ</t>
    </rPh>
    <rPh sb="74" eb="76">
      <t>ショウカン</t>
    </rPh>
    <rPh sb="76" eb="77">
      <t>ガク</t>
    </rPh>
    <rPh sb="78" eb="80">
      <t>ゾウカ</t>
    </rPh>
    <rPh sb="85" eb="87">
      <t>シュウエキ</t>
    </rPh>
    <rPh sb="88" eb="89">
      <t>タイ</t>
    </rPh>
    <rPh sb="91" eb="93">
      <t>キギョウ</t>
    </rPh>
    <rPh sb="93" eb="94">
      <t>サイ</t>
    </rPh>
    <rPh sb="94" eb="96">
      <t>ショウカン</t>
    </rPh>
    <rPh sb="96" eb="97">
      <t>ヒ</t>
    </rPh>
    <rPh sb="98" eb="100">
      <t>ヒリツ</t>
    </rPh>
    <rPh sb="101" eb="102">
      <t>タカ</t>
    </rPh>
    <rPh sb="107" eb="109">
      <t>ルイセキ</t>
    </rPh>
    <rPh sb="109" eb="111">
      <t>ケッソン</t>
    </rPh>
    <rPh sb="111" eb="112">
      <t>キン</t>
    </rPh>
    <rPh sb="112" eb="114">
      <t>ヒリツ</t>
    </rPh>
    <rPh sb="115" eb="117">
      <t>スウチ</t>
    </rPh>
    <rPh sb="118" eb="120">
      <t>アッカ</t>
    </rPh>
    <rPh sb="124" eb="126">
      <t>ジョウキョウ</t>
    </rPh>
    <rPh sb="133" eb="135">
      <t>キギョウ</t>
    </rPh>
    <rPh sb="135" eb="136">
      <t>サイ</t>
    </rPh>
    <rPh sb="136" eb="138">
      <t>ザンダカ</t>
    </rPh>
    <rPh sb="138" eb="139">
      <t>タイ</t>
    </rPh>
    <rPh sb="139" eb="141">
      <t>ジギョウ</t>
    </rPh>
    <rPh sb="141" eb="143">
      <t>キボ</t>
    </rPh>
    <rPh sb="143" eb="145">
      <t>ヒリツ</t>
    </rPh>
    <rPh sb="147" eb="150">
      <t>シヨウリョウ</t>
    </rPh>
    <rPh sb="150" eb="152">
      <t>シュウニュウ</t>
    </rPh>
    <rPh sb="153" eb="154">
      <t>タイ</t>
    </rPh>
    <rPh sb="155" eb="157">
      <t>セイビ</t>
    </rPh>
    <rPh sb="157" eb="159">
      <t>ジギョウ</t>
    </rPh>
    <rPh sb="163" eb="165">
      <t>キギョウ</t>
    </rPh>
    <rPh sb="170" eb="171">
      <t>オオ</t>
    </rPh>
    <rPh sb="177" eb="179">
      <t>ルイジ</t>
    </rPh>
    <rPh sb="179" eb="181">
      <t>ダンタイ</t>
    </rPh>
    <rPh sb="182" eb="184">
      <t>ヒカク</t>
    </rPh>
    <rPh sb="187" eb="188">
      <t>タカ</t>
    </rPh>
    <rPh sb="189" eb="191">
      <t>ジョウキョウ</t>
    </rPh>
    <rPh sb="198" eb="204">
      <t>ケイジョウシュウシヒリツ</t>
    </rPh>
    <rPh sb="206" eb="208">
      <t>ケイヒ</t>
    </rPh>
    <rPh sb="208" eb="210">
      <t>カイシュウ</t>
    </rPh>
    <rPh sb="210" eb="211">
      <t>リツ</t>
    </rPh>
    <rPh sb="211" eb="212">
      <t>オヨ</t>
    </rPh>
    <rPh sb="214" eb="216">
      <t>オスイ</t>
    </rPh>
    <rPh sb="216" eb="218">
      <t>ショリ</t>
    </rPh>
    <rPh sb="218" eb="220">
      <t>ゲンカ</t>
    </rPh>
    <rPh sb="222" eb="224">
      <t>キュウシ</t>
    </rPh>
    <rPh sb="228" eb="230">
      <t>オオガタ</t>
    </rPh>
    <rPh sb="230" eb="232">
      <t>シセツ</t>
    </rPh>
    <rPh sb="233" eb="235">
      <t>リョカン</t>
    </rPh>
    <rPh sb="237" eb="240">
      <t>サイカドウ</t>
    </rPh>
    <rPh sb="248" eb="250">
      <t>スウチ</t>
    </rPh>
    <rPh sb="251" eb="253">
      <t>カイゼン</t>
    </rPh>
    <rPh sb="260" eb="263">
      <t>スイセンカ</t>
    </rPh>
    <rPh sb="263" eb="264">
      <t>リツ</t>
    </rPh>
    <rPh sb="271" eb="273">
      <t>スイイ</t>
    </rPh>
    <phoneticPr fontId="4"/>
  </si>
  <si>
    <t>　浄化槽躯体には、更新が必要な老朽化は見られないが、ブロワーや排水ポンプ等の機器設備類で部品の取替えなどの修繕が増加傾向にある。</t>
    <rPh sb="31" eb="33">
      <t>ハイスイ</t>
    </rPh>
    <rPh sb="36" eb="37">
      <t>ナド</t>
    </rPh>
    <rPh sb="44" eb="46">
      <t>ブヒン</t>
    </rPh>
    <rPh sb="47" eb="49">
      <t>トリカ</t>
    </rPh>
    <rPh sb="53" eb="55">
      <t>シュウゼン</t>
    </rPh>
    <rPh sb="56" eb="58">
      <t>ゾウカ</t>
    </rPh>
    <rPh sb="58" eb="60">
      <t>ケイコウ</t>
    </rPh>
    <phoneticPr fontId="4"/>
  </si>
  <si>
    <t>　人口減少により有収水量の減少が進む中、今後、老朽化により浄化槽躯体や機器設備類の修繕や更新が増加していくことが予想される。また、整備時期が同時期に集中していることから一時期にこの更新が集中することが予想される。
　事業規模が小さく使用料収入等の収益の増加は見込めないが、他の個別処理事業と一体的に管理委託を行うことによる維持管理費の縮減や更新費用の平準化により経営の健全化に努める。
　なお、当該事業は平成３０年度より地方公営企業法の一部を適用している。</t>
    <rPh sb="20" eb="21">
      <t>イマ</t>
    </rPh>
    <rPh sb="44" eb="46">
      <t>コウシン</t>
    </rPh>
    <rPh sb="90" eb="92">
      <t>コウシン</t>
    </rPh>
    <rPh sb="113" eb="114">
      <t>チイ</t>
    </rPh>
    <rPh sb="136" eb="137">
      <t>タ</t>
    </rPh>
    <rPh sb="138" eb="140">
      <t>コベツ</t>
    </rPh>
    <rPh sb="140" eb="142">
      <t>ショリ</t>
    </rPh>
    <rPh sb="142" eb="144">
      <t>ジギョウ</t>
    </rPh>
    <rPh sb="145" eb="147">
      <t>イッタイ</t>
    </rPh>
    <rPh sb="151" eb="153">
      <t>イタク</t>
    </rPh>
    <rPh sb="154" eb="155">
      <t>オコナ</t>
    </rPh>
    <rPh sb="170" eb="172">
      <t>コウシン</t>
    </rPh>
    <rPh sb="172" eb="174">
      <t>ヒヨウ</t>
    </rPh>
    <rPh sb="175" eb="178">
      <t>ヘイジュンカ</t>
    </rPh>
    <rPh sb="181" eb="183">
      <t>ケイエイ</t>
    </rPh>
    <rPh sb="184" eb="187">
      <t>ケンゼンカ</t>
    </rPh>
    <rPh sb="197" eb="199">
      <t>トウガイ</t>
    </rPh>
    <rPh sb="199" eb="201">
      <t>ジギョウ</t>
    </rPh>
    <rPh sb="202" eb="204">
      <t>ヘイセイ</t>
    </rPh>
    <rPh sb="206" eb="208">
      <t>ネンド</t>
    </rPh>
    <rPh sb="210" eb="216">
      <t>チホウコウエイキギョウ</t>
    </rPh>
    <rPh sb="216" eb="217">
      <t>ホウ</t>
    </rPh>
    <rPh sb="218" eb="220">
      <t>イチブ</t>
    </rPh>
    <rPh sb="221" eb="223">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</si>
</sst>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9D-4EF1-8A85-51F019C434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59D-4EF1-8A85-51F019C434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33.33</c:v>
                </c:pt>
                <c:pt idx="1">
                  <c:v>33.33</c:v>
                </c:pt>
                <c:pt idx="2">
                  <c:v>33.33</c:v>
                </c:pt>
                <c:pt idx="3">
                  <c:v>33.33</c:v>
                </c:pt>
                <c:pt idx="4">
                  <c:v>24.44</c:v>
                </c:pt>
              </c:numCache>
            </c:numRef>
          </c:val>
          <c:extLst>
            <c:ext xmlns:c16="http://schemas.microsoft.com/office/drawing/2014/chart" uri="{C3380CC4-5D6E-409C-BE32-E72D297353CC}">
              <c16:uniqueId val="{00000000-D05B-487F-8BF2-2C1D19E1ED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D05B-487F-8BF2-2C1D19E1ED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4CD-4C8B-AE4E-D441EC82329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B4CD-4C8B-AE4E-D441EC82329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42.88</c:v>
                </c:pt>
                <c:pt idx="1">
                  <c:v>59.67</c:v>
                </c:pt>
                <c:pt idx="2">
                  <c:v>73.459999999999994</c:v>
                </c:pt>
                <c:pt idx="3">
                  <c:v>129.61000000000001</c:v>
                </c:pt>
                <c:pt idx="4">
                  <c:v>178.02</c:v>
                </c:pt>
              </c:numCache>
            </c:numRef>
          </c:val>
          <c:extLst>
            <c:ext xmlns:c16="http://schemas.microsoft.com/office/drawing/2014/chart" uri="{C3380CC4-5D6E-409C-BE32-E72D297353CC}">
              <c16:uniqueId val="{00000000-BD49-4616-B434-C97E2D56BA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BD49-4616-B434-C97E2D56BA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41.03</c:v>
                </c:pt>
                <c:pt idx="1">
                  <c:v>61.54</c:v>
                </c:pt>
                <c:pt idx="2">
                  <c:v>76.150000000000006</c:v>
                </c:pt>
                <c:pt idx="3">
                  <c:v>83.02</c:v>
                </c:pt>
                <c:pt idx="4">
                  <c:v>84.66</c:v>
                </c:pt>
              </c:numCache>
            </c:numRef>
          </c:val>
          <c:extLst>
            <c:ext xmlns:c16="http://schemas.microsoft.com/office/drawing/2014/chart" uri="{C3380CC4-5D6E-409C-BE32-E72D297353CC}">
              <c16:uniqueId val="{00000000-1826-4EC3-B6DF-BD2E36EE43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1826-4EC3-B6DF-BD2E36EE43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D7-4C23-8E71-561F5630EB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BD7-4C23-8E71-561F5630EB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865.6</c:v>
                </c:pt>
                <c:pt idx="1">
                  <c:v>1074.55</c:v>
                </c:pt>
                <c:pt idx="2">
                  <c:v>1287.0999999999999</c:v>
                </c:pt>
                <c:pt idx="3">
                  <c:v>2601.52</c:v>
                </c:pt>
                <c:pt idx="4">
                  <c:v>3643.65</c:v>
                </c:pt>
              </c:numCache>
            </c:numRef>
          </c:val>
          <c:extLst>
            <c:ext xmlns:c16="http://schemas.microsoft.com/office/drawing/2014/chart" uri="{C3380CC4-5D6E-409C-BE32-E72D297353CC}">
              <c16:uniqueId val="{00000000-5994-418F-9B7F-F4B3E0D1B1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5994-418F-9B7F-F4B3E0D1B1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477.87</c:v>
                </c:pt>
                <c:pt idx="1">
                  <c:v>444.51</c:v>
                </c:pt>
                <c:pt idx="2">
                  <c:v>452.12</c:v>
                </c:pt>
                <c:pt idx="3">
                  <c:v>440.93</c:v>
                </c:pt>
                <c:pt idx="4">
                  <c:v>507.37</c:v>
                </c:pt>
              </c:numCache>
            </c:numRef>
          </c:val>
          <c:extLst>
            <c:ext xmlns:c16="http://schemas.microsoft.com/office/drawing/2014/chart" uri="{C3380CC4-5D6E-409C-BE32-E72D297353CC}">
              <c16:uniqueId val="{00000000-831B-4526-AACF-C7BE77CA34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831B-4526-AACF-C7BE77CA34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3038.99</c:v>
                </c:pt>
                <c:pt idx="1">
                  <c:v>2736.77</c:v>
                </c:pt>
                <c:pt idx="2">
                  <c:v>2663.44</c:v>
                </c:pt>
                <c:pt idx="3">
                  <c:v>2353.15</c:v>
                </c:pt>
                <c:pt idx="4">
                  <c:v>2780.34</c:v>
                </c:pt>
              </c:numCache>
            </c:numRef>
          </c:val>
          <c:extLst>
            <c:ext xmlns:c16="http://schemas.microsoft.com/office/drawing/2014/chart" uri="{C3380CC4-5D6E-409C-BE32-E72D297353CC}">
              <c16:uniqueId val="{00000000-9BBF-441A-BC95-1C3227949A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9BBF-441A-BC95-1C3227949A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52.15</c:v>
                </c:pt>
                <c:pt idx="1">
                  <c:v>99.78</c:v>
                </c:pt>
                <c:pt idx="2">
                  <c:v>85.06</c:v>
                </c:pt>
                <c:pt idx="3">
                  <c:v>85.86</c:v>
                </c:pt>
                <c:pt idx="4">
                  <c:v>138.03</c:v>
                </c:pt>
              </c:numCache>
            </c:numRef>
          </c:val>
          <c:extLst>
            <c:ext xmlns:c16="http://schemas.microsoft.com/office/drawing/2014/chart" uri="{C3380CC4-5D6E-409C-BE32-E72D297353CC}">
              <c16:uniqueId val="{00000000-822B-4F48-A063-4D78F8239A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822B-4F48-A063-4D78F8239A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311.94</c:v>
                </c:pt>
                <c:pt idx="1">
                  <c:v>162.49</c:v>
                </c:pt>
                <c:pt idx="2">
                  <c:v>188.83</c:v>
                </c:pt>
                <c:pt idx="3">
                  <c:v>186.39</c:v>
                </c:pt>
                <c:pt idx="4">
                  <c:v>116.36</c:v>
                </c:pt>
              </c:numCache>
            </c:numRef>
          </c:val>
          <c:extLst>
            <c:ext xmlns:c16="http://schemas.microsoft.com/office/drawing/2014/chart" uri="{C3380CC4-5D6E-409C-BE32-E72D297353CC}">
              <c16:uniqueId val="{00000000-3567-4E8B-B141-525D2DCD00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3567-4E8B-B141-525D2DCD00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42" zoomScaleNormal="100" workbookViewId="0">
      <selection activeCell="BK55" sqref="BK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48268</v>
      </c>
      <c r="AM8" s="54"/>
      <c r="AN8" s="54"/>
      <c r="AO8" s="54"/>
      <c r="AP8" s="54"/>
      <c r="AQ8" s="54"/>
      <c r="AR8" s="54"/>
      <c r="AS8" s="54"/>
      <c r="AT8" s="53">
        <f>データ!T6</f>
        <v>318.26</v>
      </c>
      <c r="AU8" s="53"/>
      <c r="AV8" s="53"/>
      <c r="AW8" s="53"/>
      <c r="AX8" s="53"/>
      <c r="AY8" s="53"/>
      <c r="AZ8" s="53"/>
      <c r="BA8" s="53"/>
      <c r="BB8" s="53">
        <f>データ!U6</f>
        <v>151.66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-24.27</v>
      </c>
      <c r="J10" s="53"/>
      <c r="K10" s="53"/>
      <c r="L10" s="53"/>
      <c r="M10" s="53"/>
      <c r="N10" s="53"/>
      <c r="O10" s="53"/>
      <c r="P10" s="53">
        <f>データ!P6</f>
        <v>0.17</v>
      </c>
      <c r="Q10" s="53"/>
      <c r="R10" s="53"/>
      <c r="S10" s="53"/>
      <c r="T10" s="53"/>
      <c r="U10" s="53"/>
      <c r="V10" s="53"/>
      <c r="W10" s="53">
        <f>データ!Q6</f>
        <v>100</v>
      </c>
      <c r="X10" s="53"/>
      <c r="Y10" s="53"/>
      <c r="Z10" s="53"/>
      <c r="AA10" s="53"/>
      <c r="AB10" s="53"/>
      <c r="AC10" s="53"/>
      <c r="AD10" s="54">
        <f>データ!R6</f>
        <v>3410</v>
      </c>
      <c r="AE10" s="54"/>
      <c r="AF10" s="54"/>
      <c r="AG10" s="54"/>
      <c r="AH10" s="54"/>
      <c r="AI10" s="54"/>
      <c r="AJ10" s="54"/>
      <c r="AK10" s="2"/>
      <c r="AL10" s="54">
        <f>データ!V6</f>
        <v>82</v>
      </c>
      <c r="AM10" s="54"/>
      <c r="AN10" s="54"/>
      <c r="AO10" s="54"/>
      <c r="AP10" s="54"/>
      <c r="AQ10" s="54"/>
      <c r="AR10" s="54"/>
      <c r="AS10" s="54"/>
      <c r="AT10" s="53">
        <f>データ!W6</f>
        <v>0.14000000000000001</v>
      </c>
      <c r="AU10" s="53"/>
      <c r="AV10" s="53"/>
      <c r="AW10" s="53"/>
      <c r="AX10" s="53"/>
      <c r="AY10" s="53"/>
      <c r="AZ10" s="53"/>
      <c r="BA10" s="53"/>
      <c r="BB10" s="53">
        <f>データ!X6</f>
        <v>585.71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sWJVJzNBF6kNm1sR06zZb3/MQpXjDJPFnkoq6AgQucImCQrt71ZS7PRrOWLKPZ75nMGQIWdcQt2Jj8iagaWxFw==" saltValue="X6f2XYO43AQKv23FtEtv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172022</v>
      </c>
      <c r="D6" s="19">
        <f t="shared" si="3"/>
        <v>46</v>
      </c>
      <c r="E6" s="19">
        <f t="shared" si="3"/>
        <v>18</v>
      </c>
      <c r="F6" s="19">
        <f t="shared" si="3"/>
        <v>1</v>
      </c>
      <c r="G6" s="19">
        <f t="shared" si="3"/>
        <v>0</v>
      </c>
      <c r="H6" s="19" t="str">
        <f t="shared" si="3"/>
        <v>石川県　七尾市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-24.27</v>
      </c>
      <c r="P6" s="20">
        <f t="shared" si="3"/>
        <v>0.17</v>
      </c>
      <c r="Q6" s="20">
        <f t="shared" si="3"/>
        <v>100</v>
      </c>
      <c r="R6" s="20">
        <f t="shared" si="3"/>
        <v>3410</v>
      </c>
      <c r="S6" s="20">
        <f t="shared" si="3"/>
        <v>48268</v>
      </c>
      <c r="T6" s="20">
        <f t="shared" si="3"/>
        <v>318.26</v>
      </c>
      <c r="U6" s="20">
        <f t="shared" si="3"/>
        <v>151.66</v>
      </c>
      <c r="V6" s="20">
        <f t="shared" si="3"/>
        <v>82</v>
      </c>
      <c r="W6" s="20">
        <f t="shared" si="3"/>
        <v>0.14000000000000001</v>
      </c>
      <c r="X6" s="20">
        <f t="shared" si="3"/>
        <v>585.71</v>
      </c>
      <c r="Y6" s="21">
        <f>IF(Y7="",NA(),Y7)</f>
        <v>42.88</v>
      </c>
      <c r="Z6" s="21">
        <f t="shared" ref="Z6:AH6" si="4">IF(Z7="",NA(),Z7)</f>
        <v>59.67</v>
      </c>
      <c r="AA6" s="21">
        <f t="shared" si="4"/>
        <v>73.459999999999994</v>
      </c>
      <c r="AB6" s="21">
        <f t="shared" si="4"/>
        <v>129.61000000000001</v>
      </c>
      <c r="AC6" s="21">
        <f t="shared" si="4"/>
        <v>178.02</v>
      </c>
      <c r="AD6" s="21">
        <f t="shared" si="4"/>
        <v>89.75</v>
      </c>
      <c r="AE6" s="21">
        <f t="shared" si="4"/>
        <v>96.14</v>
      </c>
      <c r="AF6" s="21">
        <f t="shared" si="4"/>
        <v>95.6</v>
      </c>
      <c r="AG6" s="21">
        <f t="shared" si="4"/>
        <v>93.57</v>
      </c>
      <c r="AH6" s="21">
        <f t="shared" si="4"/>
        <v>96.48</v>
      </c>
      <c r="AI6" s="20" t="str">
        <f>IF(AI7="","",IF(AI7="-","【-】","【"&amp;SUBSTITUTE(TEXT(AI7,"#,##0.00"),"-","△")&amp;"】"))</f>
        <v>【96.59】</v>
      </c>
      <c r="AJ6" s="21">
        <f>IF(AJ7="",NA(),AJ7)</f>
        <v>865.6</v>
      </c>
      <c r="AK6" s="21">
        <f t="shared" ref="AK6:AS6" si="5">IF(AK7="",NA(),AK7)</f>
        <v>1074.55</v>
      </c>
      <c r="AL6" s="21">
        <f t="shared" si="5"/>
        <v>1287.0999999999999</v>
      </c>
      <c r="AM6" s="21">
        <f t="shared" si="5"/>
        <v>2601.52</v>
      </c>
      <c r="AN6" s="21">
        <f t="shared" si="5"/>
        <v>3643.65</v>
      </c>
      <c r="AO6" s="21">
        <f t="shared" si="5"/>
        <v>249.76</v>
      </c>
      <c r="AP6" s="21">
        <f t="shared" si="5"/>
        <v>237</v>
      </c>
      <c r="AQ6" s="21">
        <f t="shared" si="5"/>
        <v>257.23</v>
      </c>
      <c r="AR6" s="21">
        <f t="shared" si="5"/>
        <v>293.54000000000002</v>
      </c>
      <c r="AS6" s="21">
        <f t="shared" si="5"/>
        <v>224.6</v>
      </c>
      <c r="AT6" s="20" t="str">
        <f>IF(AT7="","",IF(AT7="-","【-】","【"&amp;SUBSTITUTE(TEXT(AT7,"#,##0.00"),"-","△")&amp;"】"))</f>
        <v>【208.93】</v>
      </c>
      <c r="AU6" s="21">
        <f>IF(AU7="",NA(),AU7)</f>
        <v>477.87</v>
      </c>
      <c r="AV6" s="21">
        <f t="shared" ref="AV6:BD6" si="6">IF(AV7="",NA(),AV7)</f>
        <v>444.51</v>
      </c>
      <c r="AW6" s="21">
        <f t="shared" si="6"/>
        <v>452.12</v>
      </c>
      <c r="AX6" s="21">
        <f t="shared" si="6"/>
        <v>440.93</v>
      </c>
      <c r="AY6" s="21">
        <f t="shared" si="6"/>
        <v>507.37</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3038.99</v>
      </c>
      <c r="BG6" s="21">
        <f t="shared" ref="BG6:BO6" si="7">IF(BG7="",NA(),BG7)</f>
        <v>2736.77</v>
      </c>
      <c r="BH6" s="21">
        <f t="shared" si="7"/>
        <v>2663.44</v>
      </c>
      <c r="BI6" s="21">
        <f t="shared" si="7"/>
        <v>2353.15</v>
      </c>
      <c r="BJ6" s="21">
        <f t="shared" si="7"/>
        <v>2780.34</v>
      </c>
      <c r="BK6" s="21">
        <f t="shared" si="7"/>
        <v>862.99</v>
      </c>
      <c r="BL6" s="21">
        <f t="shared" si="7"/>
        <v>782.91</v>
      </c>
      <c r="BM6" s="21">
        <f t="shared" si="7"/>
        <v>783.21</v>
      </c>
      <c r="BN6" s="21">
        <f t="shared" si="7"/>
        <v>902.04</v>
      </c>
      <c r="BO6" s="21">
        <f t="shared" si="7"/>
        <v>992.16</v>
      </c>
      <c r="BP6" s="20" t="str">
        <f>IF(BP7="","",IF(BP7="-","【-】","【"&amp;SUBSTITUTE(TEXT(BP7,"#,##0.00"),"-","△")&amp;"】"))</f>
        <v>【967.97】</v>
      </c>
      <c r="BQ6" s="21">
        <f>IF(BQ7="",NA(),BQ7)</f>
        <v>52.15</v>
      </c>
      <c r="BR6" s="21">
        <f t="shared" ref="BR6:BZ6" si="8">IF(BR7="",NA(),BR7)</f>
        <v>99.78</v>
      </c>
      <c r="BS6" s="21">
        <f t="shared" si="8"/>
        <v>85.06</v>
      </c>
      <c r="BT6" s="21">
        <f t="shared" si="8"/>
        <v>85.86</v>
      </c>
      <c r="BU6" s="21">
        <f t="shared" si="8"/>
        <v>138.03</v>
      </c>
      <c r="BV6" s="21">
        <f t="shared" si="8"/>
        <v>50.06</v>
      </c>
      <c r="BW6" s="21">
        <f t="shared" si="8"/>
        <v>49.38</v>
      </c>
      <c r="BX6" s="21">
        <f t="shared" si="8"/>
        <v>48.53</v>
      </c>
      <c r="BY6" s="21">
        <f t="shared" si="8"/>
        <v>46.11</v>
      </c>
      <c r="BZ6" s="21">
        <f t="shared" si="8"/>
        <v>45.55</v>
      </c>
      <c r="CA6" s="20" t="str">
        <f>IF(CA7="","",IF(CA7="-","【-】","【"&amp;SUBSTITUTE(TEXT(CA7,"#,##0.00"),"-","△")&amp;"】"))</f>
        <v>【46.20】</v>
      </c>
      <c r="CB6" s="21">
        <f>IF(CB7="",NA(),CB7)</f>
        <v>311.94</v>
      </c>
      <c r="CC6" s="21">
        <f t="shared" ref="CC6:CK6" si="9">IF(CC7="",NA(),CC7)</f>
        <v>162.49</v>
      </c>
      <c r="CD6" s="21">
        <f t="shared" si="9"/>
        <v>188.83</v>
      </c>
      <c r="CE6" s="21">
        <f t="shared" si="9"/>
        <v>186.39</v>
      </c>
      <c r="CF6" s="21">
        <f t="shared" si="9"/>
        <v>116.36</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33.33</v>
      </c>
      <c r="CN6" s="21">
        <f t="shared" ref="CN6:CV6" si="10">IF(CN7="",NA(),CN7)</f>
        <v>33.33</v>
      </c>
      <c r="CO6" s="21">
        <f t="shared" si="10"/>
        <v>33.33</v>
      </c>
      <c r="CP6" s="21">
        <f t="shared" si="10"/>
        <v>33.33</v>
      </c>
      <c r="CQ6" s="21">
        <f t="shared" si="10"/>
        <v>24.44</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41.03</v>
      </c>
      <c r="DJ6" s="21">
        <f t="shared" ref="DJ6:DR6" si="12">IF(DJ7="",NA(),DJ7)</f>
        <v>61.54</v>
      </c>
      <c r="DK6" s="21">
        <f t="shared" si="12"/>
        <v>76.150000000000006</v>
      </c>
      <c r="DL6" s="21">
        <f t="shared" si="12"/>
        <v>83.02</v>
      </c>
      <c r="DM6" s="21">
        <f t="shared" si="12"/>
        <v>84.66</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172022</v>
      </c>
      <c r="D7" s="23">
        <v>46</v>
      </c>
      <c r="E7" s="23">
        <v>18</v>
      </c>
      <c r="F7" s="23">
        <v>1</v>
      </c>
      <c r="G7" s="23">
        <v>0</v>
      </c>
      <c r="H7" s="23" t="s">
        <v>96</v>
      </c>
      <c r="I7" s="23" t="s">
        <v>97</v>
      </c>
      <c r="J7" s="23" t="s">
        <v>98</v>
      </c>
      <c r="K7" s="23" t="s">
        <v>99</v>
      </c>
      <c r="L7" s="23" t="s">
        <v>100</v>
      </c>
      <c r="M7" s="23" t="s">
        <v>101</v>
      </c>
      <c r="N7" s="24" t="s">
        <v>102</v>
      </c>
      <c r="O7" s="24">
        <v>-24.27</v>
      </c>
      <c r="P7" s="24">
        <v>0.17</v>
      </c>
      <c r="Q7" s="24">
        <v>100</v>
      </c>
      <c r="R7" s="24">
        <v>3410</v>
      </c>
      <c r="S7" s="24">
        <v>48268</v>
      </c>
      <c r="T7" s="24">
        <v>318.26</v>
      </c>
      <c r="U7" s="24">
        <v>151.66</v>
      </c>
      <c r="V7" s="24">
        <v>82</v>
      </c>
      <c r="W7" s="24">
        <v>0.14000000000000001</v>
      </c>
      <c r="X7" s="24">
        <v>585.71</v>
      </c>
      <c r="Y7" s="24">
        <v>42.88</v>
      </c>
      <c r="Z7" s="24">
        <v>59.67</v>
      </c>
      <c r="AA7" s="24">
        <v>73.459999999999994</v>
      </c>
      <c r="AB7" s="24">
        <v>129.61000000000001</v>
      </c>
      <c r="AC7" s="24">
        <v>178.02</v>
      </c>
      <c r="AD7" s="24">
        <v>89.75</v>
      </c>
      <c r="AE7" s="24">
        <v>96.14</v>
      </c>
      <c r="AF7" s="24">
        <v>95.6</v>
      </c>
      <c r="AG7" s="24">
        <v>93.57</v>
      </c>
      <c r="AH7" s="24">
        <v>96.48</v>
      </c>
      <c r="AI7" s="24">
        <v>96.59</v>
      </c>
      <c r="AJ7" s="24">
        <v>865.6</v>
      </c>
      <c r="AK7" s="24">
        <v>1074.55</v>
      </c>
      <c r="AL7" s="24">
        <v>1287.0999999999999</v>
      </c>
      <c r="AM7" s="24">
        <v>2601.52</v>
      </c>
      <c r="AN7" s="24">
        <v>3643.65</v>
      </c>
      <c r="AO7" s="24">
        <v>249.76</v>
      </c>
      <c r="AP7" s="24">
        <v>237</v>
      </c>
      <c r="AQ7" s="24">
        <v>257.23</v>
      </c>
      <c r="AR7" s="24">
        <v>293.54000000000002</v>
      </c>
      <c r="AS7" s="24">
        <v>224.6</v>
      </c>
      <c r="AT7" s="24">
        <v>208.93</v>
      </c>
      <c r="AU7" s="24">
        <v>477.87</v>
      </c>
      <c r="AV7" s="24">
        <v>444.51</v>
      </c>
      <c r="AW7" s="24">
        <v>452.12</v>
      </c>
      <c r="AX7" s="24">
        <v>440.93</v>
      </c>
      <c r="AY7" s="24">
        <v>507.37</v>
      </c>
      <c r="AZ7" s="24">
        <v>256.37</v>
      </c>
      <c r="BA7" s="24">
        <v>135.35</v>
      </c>
      <c r="BB7" s="24">
        <v>150.91999999999999</v>
      </c>
      <c r="BC7" s="24">
        <v>151.72</v>
      </c>
      <c r="BD7" s="24">
        <v>132.16</v>
      </c>
      <c r="BE7" s="24">
        <v>136.43</v>
      </c>
      <c r="BF7" s="24">
        <v>3038.99</v>
      </c>
      <c r="BG7" s="24">
        <v>2736.77</v>
      </c>
      <c r="BH7" s="24">
        <v>2663.44</v>
      </c>
      <c r="BI7" s="24">
        <v>2353.15</v>
      </c>
      <c r="BJ7" s="24">
        <v>2780.34</v>
      </c>
      <c r="BK7" s="24">
        <v>862.99</v>
      </c>
      <c r="BL7" s="24">
        <v>782.91</v>
      </c>
      <c r="BM7" s="24">
        <v>783.21</v>
      </c>
      <c r="BN7" s="24">
        <v>902.04</v>
      </c>
      <c r="BO7" s="24">
        <v>992.16</v>
      </c>
      <c r="BP7" s="24">
        <v>967.97</v>
      </c>
      <c r="BQ7" s="24">
        <v>52.15</v>
      </c>
      <c r="BR7" s="24">
        <v>99.78</v>
      </c>
      <c r="BS7" s="24">
        <v>85.06</v>
      </c>
      <c r="BT7" s="24">
        <v>85.86</v>
      </c>
      <c r="BU7" s="24">
        <v>138.03</v>
      </c>
      <c r="BV7" s="24">
        <v>50.06</v>
      </c>
      <c r="BW7" s="24">
        <v>49.38</v>
      </c>
      <c r="BX7" s="24">
        <v>48.53</v>
      </c>
      <c r="BY7" s="24">
        <v>46.11</v>
      </c>
      <c r="BZ7" s="24">
        <v>45.55</v>
      </c>
      <c r="CA7" s="24">
        <v>46.2</v>
      </c>
      <c r="CB7" s="24">
        <v>311.94</v>
      </c>
      <c r="CC7" s="24">
        <v>162.49</v>
      </c>
      <c r="CD7" s="24">
        <v>188.83</v>
      </c>
      <c r="CE7" s="24">
        <v>186.39</v>
      </c>
      <c r="CF7" s="24">
        <v>116.36</v>
      </c>
      <c r="CG7" s="24">
        <v>309.22000000000003</v>
      </c>
      <c r="CH7" s="24">
        <v>316.97000000000003</v>
      </c>
      <c r="CI7" s="24">
        <v>326.17</v>
      </c>
      <c r="CJ7" s="24">
        <v>336.93</v>
      </c>
      <c r="CK7" s="24">
        <v>331.17</v>
      </c>
      <c r="CL7" s="24">
        <v>332.82</v>
      </c>
      <c r="CM7" s="24">
        <v>33.33</v>
      </c>
      <c r="CN7" s="24">
        <v>33.33</v>
      </c>
      <c r="CO7" s="24">
        <v>33.33</v>
      </c>
      <c r="CP7" s="24">
        <v>33.33</v>
      </c>
      <c r="CQ7" s="24">
        <v>24.44</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v>41.03</v>
      </c>
      <c r="DJ7" s="24">
        <v>61.54</v>
      </c>
      <c r="DK7" s="24">
        <v>76.150000000000006</v>
      </c>
      <c r="DL7" s="24">
        <v>83.02</v>
      </c>
      <c r="DM7" s="24">
        <v>84.66</v>
      </c>
      <c r="DN7" s="24">
        <v>39.64</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小間　智弘</cp:lastModifiedBy>
  <dcterms:created xsi:type="dcterms:W3CDTF">2025-01-24T07:26:02Z</dcterms:created>
  <dcterms:modified xsi:type="dcterms:W3CDTF">2025-01-28T05:44:00Z</dcterms:modified>
  <cp:category/>
</cp:coreProperties>
</file>