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awara.nanao\七尾市役所\建設部\上下水道課\200_【 下水道事業 】\710_【経理】\155 経営比較分析表\R5年度\"/>
    </mc:Choice>
  </mc:AlternateContent>
  <xr:revisionPtr revIDLastSave="0" documentId="13_ncr:1_{7A778659-4F35-432F-BD04-79222AE405C3}" xr6:coauthVersionLast="47" xr6:coauthVersionMax="47" xr10:uidLastSave="{00000000-0000-0000-0000-000000000000}"/>
  <workbookProtection workbookAlgorithmName="SHA-512" workbookHashValue="Jhc0xjKeZ8lDZw4W4V5BjtZK9w0Y3mxQHZP0teTaFK/albjBVnK8m7F8V/Z29q0h5k4r3+BM8wVL8BohrAftyA==" workbookSaltValue="IYRjuoulWDhEqIlrdL3CKg==" workbookSpinCount="100000" lockStructure="1"/>
  <bookViews>
    <workbookView xWindow="-15" yWindow="-15" windowWidth="14400" windowHeight="156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B10" i="4"/>
  <c r="AT8" i="4"/>
  <c r="W8" i="4"/>
  <c r="P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<sst xmlns="http://schemas.openxmlformats.org/spreadsheetml/2006/main" count="231" uniqueCount="115">
  <si>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</si>
  <si>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</si>
  <si>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</si>
  <si>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</si>
  <si>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</si>
  <si>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</si>
  <si>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</si>
  <si>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</si>
  <si>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</si>
  <si>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</si>
  <si>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</si>
  <si>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</si>
  <si>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</si>
  <si>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</si>
  <si>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</si>
  <si>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</si>
  <si>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</si>
  <si>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</si>
  <si>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</si>
  <si>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</si>
  <si>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</si>
  <si>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</si>
  <si>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</si>
  <si>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</si>
  <si>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</si>
  <si>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</si>
  <si>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</si>
  <si>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</si>
  <si>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</si>
  <si>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</si>
  <si>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</si>
  <si>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</si>
  <si>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</si>
  <si>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</si>
  <si>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</si>
  <si>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</si>
  <si>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</si>
  <si>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</si>
  <si>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</si>
  <si>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</si>
  <si>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</si>
  <si>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</si>
  <si>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</si>
  <si>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</si>
  <si>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</si>
  <si>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</si>
  <si>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</si>
  <si>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</si>
  <si>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</si>
  <si>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</si>
  <si>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</si>
  <si>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</si>
  <si>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</si>
  <si>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</si>
  <si>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</si>
  <si>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</si>
  <si>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</si>
  <si>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</si>
  <si>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</si>
  <si>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</si>
  <si>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</si>
  <si>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</si>
  <si>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</si>
  <si>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</si>
  <si>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</si>
  <si>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</si>
  <si>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</si>
  <si>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</si>
  <si>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</si>
  <si>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</si>
  <si>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</si>
  <si>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</si>
  <si>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</si>
  <si>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</si>
  <si>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</si>
  <si>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</si>
  <si>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</si>
  <si>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</si>
  <si>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</si>
  <si>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</si>
  <si>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</si>
  <si>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</si>
  <si>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</si>
  <si>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</si>
  <si>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</si>
  <si>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</si>
  <si>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</si>
  <si>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</si>
  <si>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</si>
  <si>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</si>
  <si>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</si>
  <si>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</si>
  <si>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</si>
  <si>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</si>
  <si>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</si>
  <si>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</si>
  <si>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</si>
  <si>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</si>
  <si>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</si>
  <si>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</si>
  <si>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</si>
  <si>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</si>
  <si>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</si>
  <si>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</si>
  <si>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</si>
  <si>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</si>
  <si>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</si>
  <si>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</si>
  <si>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</si>
  <si>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</si>
  <si>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</si>
  <si>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</si>
  <si>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事業規模が小さく収益が少ないことに加え、人口減少や節水社会の進行等による有収水量の減少により使用料収入が減少している。また、整備事業に要した起債の償還額が増加しており、収益に対して地方債償還費の比率が高いため、②累積欠損金比率の数値は、悪化している状況にある。
　④企業債残高対事業規模比率は、使用料収入に対し整備事業に要した企業債の残高が大きいことから類似団体と比較すると高い状況にある。
　⑤経費回収率は、⑧水洗化率が全世帯接続済であるため、平均を上回っている。
　⑦施設利用率はコロナ禍により民宿等が休業したため、低下したままとなっている。</t>
    <rPh sb="18" eb="19">
      <t>クワ</t>
    </rPh>
    <rPh sb="26" eb="28">
      <t>セッスイ</t>
    </rPh>
    <rPh sb="28" eb="30">
      <t>シャカイ</t>
    </rPh>
    <rPh sb="31" eb="33">
      <t>シンコウ</t>
    </rPh>
    <rPh sb="91" eb="94">
      <t>チホウサイ</t>
    </rPh>
    <rPh sb="94" eb="96">
      <t>ショウカン</t>
    </rPh>
    <rPh sb="96" eb="97">
      <t>ヒ</t>
    </rPh>
    <rPh sb="107" eb="109">
      <t>ルイセキ</t>
    </rPh>
    <rPh sb="109" eb="111">
      <t>ケッソン</t>
    </rPh>
    <rPh sb="111" eb="112">
      <t>キン</t>
    </rPh>
    <rPh sb="112" eb="114">
      <t>ヒリツ</t>
    </rPh>
    <rPh sb="115" eb="117">
      <t>スウチ</t>
    </rPh>
    <rPh sb="119" eb="121">
      <t>アッカ</t>
    </rPh>
    <rPh sb="164" eb="166">
      <t>キギョウ</t>
    </rPh>
    <rPh sb="199" eb="201">
      <t>ケイヒ</t>
    </rPh>
    <rPh sb="201" eb="203">
      <t>カイシュウ</t>
    </rPh>
    <rPh sb="203" eb="204">
      <t>リツ</t>
    </rPh>
    <rPh sb="207" eb="210">
      <t>スイセンカ</t>
    </rPh>
    <rPh sb="210" eb="211">
      <t>リツ</t>
    </rPh>
    <rPh sb="212" eb="215">
      <t>ゼンセタイ</t>
    </rPh>
    <rPh sb="215" eb="217">
      <t>セツゾク</t>
    </rPh>
    <rPh sb="217" eb="218">
      <t>ズ</t>
    </rPh>
    <rPh sb="224" eb="226">
      <t>ヘイキン</t>
    </rPh>
    <rPh sb="246" eb="247">
      <t>カ</t>
    </rPh>
    <rPh sb="250" eb="252">
      <t>ミンシュク</t>
    </rPh>
    <rPh sb="252" eb="253">
      <t>トウ</t>
    </rPh>
    <rPh sb="254" eb="256">
      <t>キュウギョウ</t>
    </rPh>
    <rPh sb="261" eb="263">
      <t>テイカ</t>
    </rPh>
    <phoneticPr fontId="4"/>
  </si>
  <si>
    <t>　管渠については、更新工事が必要な老朽化は見られない。
　処理場については、老朽化により機械設備の更新を行ってきており、今後も耐用年数を迎える機械設備の更新が順次必要になる。</t>
    <rPh sb="38" eb="41">
      <t>ロウキュウカ</t>
    </rPh>
    <rPh sb="63" eb="65">
      <t>タイヨウ</t>
    </rPh>
    <rPh sb="65" eb="67">
      <t>ネンスウ</t>
    </rPh>
    <rPh sb="68" eb="69">
      <t>ムカ</t>
    </rPh>
    <rPh sb="79" eb="81">
      <t>ジュンジ</t>
    </rPh>
    <phoneticPr fontId="4"/>
  </si>
  <si>
    <t>　事業規模が小さいことや人口減少等により使用料収入の増加を見込むことは難しいが、維持管理費の縮減や老朽化による更新事業を計画的に実施することにより費用の平準化を図り、経営の健全化に努める。
　なお、当該事業は平成３０年度より地方公営企業法の一部を適用している。</t>
    <rPh sb="1" eb="3">
      <t>ジギョウ</t>
    </rPh>
    <rPh sb="57" eb="59">
      <t>ジギョウ</t>
    </rPh>
    <rPh sb="99" eb="101">
      <t>トウガイ</t>
    </rPh>
    <rPh sb="101" eb="103">
      <t>ジギョウ</t>
    </rPh>
    <rPh sb="104" eb="106">
      <t>ヘイセイ</t>
    </rPh>
    <rPh sb="108" eb="110">
      <t>ネンド</t>
    </rPh>
    <rPh sb="112" eb="118">
      <t>チホウコウエイキギョウ</t>
    </rPh>
    <rPh sb="118" eb="119">
      <t>ホウ</t>
    </rPh>
    <rPh sb="120" eb="122">
      <t>イチブ</t>
    </rPh>
    <rPh sb="123" eb="125">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</si>
</sst>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6B-4D69-8A14-D721546CBA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6B-4D69-8A14-D721546CBA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40.630000000000003</c:v>
                </c:pt>
                <c:pt idx="1">
                  <c:v>25</c:v>
                </c:pt>
                <c:pt idx="2">
                  <c:v>31.25</c:v>
                </c:pt>
                <c:pt idx="3">
                  <c:v>25</c:v>
                </c:pt>
                <c:pt idx="4">
                  <c:v>25</c:v>
                </c:pt>
              </c:numCache>
            </c:numRef>
          </c:val>
          <c:extLst>
            <c:ext xmlns:c16="http://schemas.microsoft.com/office/drawing/2014/chart" uri="{C3380CC4-5D6E-409C-BE32-E72D297353CC}">
              <c16:uniqueId val="{00000000-0A52-4307-8668-F1D6870148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0A52-4307-8668-F1D6870148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12-49C0-BFA6-8B7B0A6417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2A12-49C0-BFA6-8B7B0A6417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59.94</c:v>
                </c:pt>
                <c:pt idx="1">
                  <c:v>73.05</c:v>
                </c:pt>
                <c:pt idx="2">
                  <c:v>95.42</c:v>
                </c:pt>
                <c:pt idx="3">
                  <c:v>104.96</c:v>
                </c:pt>
                <c:pt idx="4">
                  <c:v>158.1</c:v>
                </c:pt>
              </c:numCache>
            </c:numRef>
          </c:val>
          <c:extLst>
            <c:ext xmlns:c16="http://schemas.microsoft.com/office/drawing/2014/chart" uri="{C3380CC4-5D6E-409C-BE32-E72D297353CC}">
              <c16:uniqueId val="{00000000-0C5C-46A6-AA98-EC5EA5455A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0C5C-46A6-AA98-EC5EA5455A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c:v>
                </c:pt>
                <c:pt idx="1">
                  <c:v>22.5</c:v>
                </c:pt>
                <c:pt idx="2">
                  <c:v>29.99</c:v>
                </c:pt>
                <c:pt idx="3">
                  <c:v>37.49</c:v>
                </c:pt>
                <c:pt idx="4">
                  <c:v>40.86</c:v>
                </c:pt>
              </c:numCache>
            </c:numRef>
          </c:val>
          <c:extLst>
            <c:ext xmlns:c16="http://schemas.microsoft.com/office/drawing/2014/chart" uri="{C3380CC4-5D6E-409C-BE32-E72D297353CC}">
              <c16:uniqueId val="{00000000-FFC4-4B22-AD06-4991E8ADA2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FFC4-4B22-AD06-4991E8ADA2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44-4F14-9956-8B42D5BF00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644-4F14-9956-8B42D5BF00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593.36</c:v>
                </c:pt>
                <c:pt idx="1">
                  <c:v>1148.93</c:v>
                </c:pt>
                <c:pt idx="2">
                  <c:v>3270.44</c:v>
                </c:pt>
                <c:pt idx="3">
                  <c:v>2066.42</c:v>
                </c:pt>
                <c:pt idx="4">
                  <c:v>1146.56</c:v>
                </c:pt>
              </c:numCache>
            </c:numRef>
          </c:val>
          <c:extLst>
            <c:ext xmlns:c16="http://schemas.microsoft.com/office/drawing/2014/chart" uri="{C3380CC4-5D6E-409C-BE32-E72D297353CC}">
              <c16:uniqueId val="{00000000-777E-4435-8603-11AC70D1F1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777E-4435-8603-11AC70D1F1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414.39</c:v>
                </c:pt>
                <c:pt idx="1">
                  <c:v>375.3</c:v>
                </c:pt>
                <c:pt idx="2">
                  <c:v>352.15</c:v>
                </c:pt>
                <c:pt idx="3">
                  <c:v>296.83</c:v>
                </c:pt>
                <c:pt idx="4">
                  <c:v>363.91</c:v>
                </c:pt>
              </c:numCache>
            </c:numRef>
          </c:val>
          <c:extLst>
            <c:ext xmlns:c16="http://schemas.microsoft.com/office/drawing/2014/chart" uri="{C3380CC4-5D6E-409C-BE32-E72D297353CC}">
              <c16:uniqueId val="{00000000-5B25-4280-B23F-55BC0750E4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5B25-4280-B23F-55BC0750E4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10984.59</c:v>
                </c:pt>
                <c:pt idx="1">
                  <c:v>13707.32</c:v>
                </c:pt>
                <c:pt idx="2">
                  <c:v>14039.68</c:v>
                </c:pt>
                <c:pt idx="3">
                  <c:v>12140.71</c:v>
                </c:pt>
                <c:pt idx="4">
                  <c:v>14230.4</c:v>
                </c:pt>
              </c:numCache>
            </c:numRef>
          </c:val>
          <c:extLst>
            <c:ext xmlns:c16="http://schemas.microsoft.com/office/drawing/2014/chart" uri="{C3380CC4-5D6E-409C-BE32-E72D297353CC}">
              <c16:uniqueId val="{00000000-98E2-40FD-AE01-0D6E742A99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98E2-40FD-AE01-0D6E742A99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67.349999999999994</c:v>
                </c:pt>
                <c:pt idx="1">
                  <c:v>54.47</c:v>
                </c:pt>
                <c:pt idx="2">
                  <c:v>43.19</c:v>
                </c:pt>
                <c:pt idx="3">
                  <c:v>41.84</c:v>
                </c:pt>
                <c:pt idx="4">
                  <c:v>276.97000000000003</c:v>
                </c:pt>
              </c:numCache>
            </c:numRef>
          </c:val>
          <c:extLst>
            <c:ext xmlns:c16="http://schemas.microsoft.com/office/drawing/2014/chart" uri="{C3380CC4-5D6E-409C-BE32-E72D297353CC}">
              <c16:uniqueId val="{00000000-22C3-4B95-A8CB-B0FD990803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22C3-4B95-A8CB-B0FD990803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251.07</c:v>
                </c:pt>
                <c:pt idx="1">
                  <c:v>308.06</c:v>
                </c:pt>
                <c:pt idx="2">
                  <c:v>390.95</c:v>
                </c:pt>
                <c:pt idx="3">
                  <c:v>407.68</c:v>
                </c:pt>
                <c:pt idx="4">
                  <c:v>61.84</c:v>
                </c:pt>
              </c:numCache>
            </c:numRef>
          </c:val>
          <c:extLst>
            <c:ext xmlns:c16="http://schemas.microsoft.com/office/drawing/2014/chart" uri="{C3380CC4-5D6E-409C-BE32-E72D297353CC}">
              <c16:uniqueId val="{00000000-5813-487B-BFC5-87706796F5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5813-487B-BFC5-87706796F5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5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54">
        <f>データ!S6</f>
        <v>48268</v>
      </c>
      <c r="AM8" s="54"/>
      <c r="AN8" s="54"/>
      <c r="AO8" s="54"/>
      <c r="AP8" s="54"/>
      <c r="AQ8" s="54"/>
      <c r="AR8" s="54"/>
      <c r="AS8" s="54"/>
      <c r="AT8" s="53">
        <f>データ!T6</f>
        <v>318.26</v>
      </c>
      <c r="AU8" s="53"/>
      <c r="AV8" s="53"/>
      <c r="AW8" s="53"/>
      <c r="AX8" s="53"/>
      <c r="AY8" s="53"/>
      <c r="AZ8" s="53"/>
      <c r="BA8" s="53"/>
      <c r="BB8" s="53">
        <f>データ!U6</f>
        <v>151.66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7.51</v>
      </c>
      <c r="J10" s="53"/>
      <c r="K10" s="53"/>
      <c r="L10" s="53"/>
      <c r="M10" s="53"/>
      <c r="N10" s="53"/>
      <c r="O10" s="53"/>
      <c r="P10" s="53">
        <f>データ!P6</f>
        <v>0.08</v>
      </c>
      <c r="Q10" s="53"/>
      <c r="R10" s="53"/>
      <c r="S10" s="53"/>
      <c r="T10" s="53"/>
      <c r="U10" s="53"/>
      <c r="V10" s="53"/>
      <c r="W10" s="53">
        <f>データ!Q6</f>
        <v>74.959999999999994</v>
      </c>
      <c r="X10" s="53"/>
      <c r="Y10" s="53"/>
      <c r="Z10" s="53"/>
      <c r="AA10" s="53"/>
      <c r="AB10" s="53"/>
      <c r="AC10" s="53"/>
      <c r="AD10" s="54">
        <f>データ!R6</f>
        <v>3410</v>
      </c>
      <c r="AE10" s="54"/>
      <c r="AF10" s="54"/>
      <c r="AG10" s="54"/>
      <c r="AH10" s="54"/>
      <c r="AI10" s="54"/>
      <c r="AJ10" s="54"/>
      <c r="AK10" s="2"/>
      <c r="AL10" s="54">
        <f>データ!V6</f>
        <v>37</v>
      </c>
      <c r="AM10" s="54"/>
      <c r="AN10" s="54"/>
      <c r="AO10" s="54"/>
      <c r="AP10" s="54"/>
      <c r="AQ10" s="54"/>
      <c r="AR10" s="54"/>
      <c r="AS10" s="54"/>
      <c r="AT10" s="53">
        <f>データ!W6</f>
        <v>0.1</v>
      </c>
      <c r="AU10" s="53"/>
      <c r="AV10" s="53"/>
      <c r="AW10" s="53"/>
      <c r="AX10" s="53"/>
      <c r="AY10" s="53"/>
      <c r="AZ10" s="53"/>
      <c r="BA10" s="53"/>
      <c r="BB10" s="53">
        <f>データ!X6</f>
        <v>370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VVBVGGnnYTB0PYmM9pjIuZ69ILxaGR3UY9/Gp5T4ZqtDn5c0KD38fIWc40ME1ltYXLt4vRTZheYPKsN//GTEmg==" saltValue="TD0e2c7W3DTMvDQq2s0+2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172022</v>
      </c>
      <c r="D6" s="19">
        <f t="shared" si="3"/>
        <v>46</v>
      </c>
      <c r="E6" s="19">
        <f t="shared" si="3"/>
        <v>17</v>
      </c>
      <c r="F6" s="19">
        <f t="shared" si="3"/>
        <v>9</v>
      </c>
      <c r="G6" s="19">
        <f t="shared" si="3"/>
        <v>0</v>
      </c>
      <c r="H6" s="19" t="str">
        <f t="shared" si="3"/>
        <v>石川県　七尾市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7.51</v>
      </c>
      <c r="P6" s="20">
        <f t="shared" si="3"/>
        <v>0.08</v>
      </c>
      <c r="Q6" s="20">
        <f t="shared" si="3"/>
        <v>74.959999999999994</v>
      </c>
      <c r="R6" s="20">
        <f t="shared" si="3"/>
        <v>3410</v>
      </c>
      <c r="S6" s="20">
        <f t="shared" si="3"/>
        <v>48268</v>
      </c>
      <c r="T6" s="20">
        <f t="shared" si="3"/>
        <v>318.26</v>
      </c>
      <c r="U6" s="20">
        <f t="shared" si="3"/>
        <v>151.66</v>
      </c>
      <c r="V6" s="20">
        <f t="shared" si="3"/>
        <v>37</v>
      </c>
      <c r="W6" s="20">
        <f t="shared" si="3"/>
        <v>0.1</v>
      </c>
      <c r="X6" s="20">
        <f t="shared" si="3"/>
        <v>370</v>
      </c>
      <c r="Y6" s="21">
        <f>IF(Y7="",NA(),Y7)</f>
        <v>59.94</v>
      </c>
      <c r="Z6" s="21">
        <f t="shared" ref="Z6:AH6" si="4">IF(Z7="",NA(),Z7)</f>
        <v>73.05</v>
      </c>
      <c r="AA6" s="21">
        <f t="shared" si="4"/>
        <v>95.42</v>
      </c>
      <c r="AB6" s="21">
        <f t="shared" si="4"/>
        <v>104.96</v>
      </c>
      <c r="AC6" s="21">
        <f t="shared" si="4"/>
        <v>158.1</v>
      </c>
      <c r="AD6" s="21">
        <f t="shared" si="4"/>
        <v>99.2</v>
      </c>
      <c r="AE6" s="21">
        <f t="shared" si="4"/>
        <v>100.42</v>
      </c>
      <c r="AF6" s="21">
        <f t="shared" si="4"/>
        <v>98.03</v>
      </c>
      <c r="AG6" s="21">
        <f t="shared" si="4"/>
        <v>105.46</v>
      </c>
      <c r="AH6" s="21">
        <f t="shared" si="4"/>
        <v>109.38</v>
      </c>
      <c r="AI6" s="20" t="str">
        <f>IF(AI7="","",IF(AI7="-","【-】","【"&amp;SUBSTITUTE(TEXT(AI7,"#,##0.00"),"-","△")&amp;"】"))</f>
        <v>【109.13】</v>
      </c>
      <c r="AJ6" s="21">
        <f>IF(AJ7="",NA(),AJ7)</f>
        <v>593.36</v>
      </c>
      <c r="AK6" s="21">
        <f t="shared" ref="AK6:AS6" si="5">IF(AK7="",NA(),AK7)</f>
        <v>1148.93</v>
      </c>
      <c r="AL6" s="21">
        <f t="shared" si="5"/>
        <v>3270.44</v>
      </c>
      <c r="AM6" s="21">
        <f t="shared" si="5"/>
        <v>2066.42</v>
      </c>
      <c r="AN6" s="21">
        <f t="shared" si="5"/>
        <v>1146.56</v>
      </c>
      <c r="AO6" s="21">
        <f t="shared" si="5"/>
        <v>1500.46</v>
      </c>
      <c r="AP6" s="21">
        <f t="shared" si="5"/>
        <v>762.05</v>
      </c>
      <c r="AQ6" s="21">
        <f t="shared" si="5"/>
        <v>755.68</v>
      </c>
      <c r="AR6" s="21">
        <f t="shared" si="5"/>
        <v>806.39</v>
      </c>
      <c r="AS6" s="21">
        <f t="shared" si="5"/>
        <v>641.13</v>
      </c>
      <c r="AT6" s="20" t="str">
        <f>IF(AT7="","",IF(AT7="-","【-】","【"&amp;SUBSTITUTE(TEXT(AT7,"#,##0.00"),"-","△")&amp;"】"))</f>
        <v>【631.67】</v>
      </c>
      <c r="AU6" s="21">
        <f>IF(AU7="",NA(),AU7)</f>
        <v>414.39</v>
      </c>
      <c r="AV6" s="21">
        <f t="shared" ref="AV6:BD6" si="6">IF(AV7="",NA(),AV7)</f>
        <v>375.3</v>
      </c>
      <c r="AW6" s="21">
        <f t="shared" si="6"/>
        <v>352.15</v>
      </c>
      <c r="AX6" s="21">
        <f t="shared" si="6"/>
        <v>296.83</v>
      </c>
      <c r="AY6" s="21">
        <f t="shared" si="6"/>
        <v>363.91</v>
      </c>
      <c r="AZ6" s="21">
        <f t="shared" si="6"/>
        <v>81.260000000000005</v>
      </c>
      <c r="BA6" s="21">
        <f t="shared" si="6"/>
        <v>92.61</v>
      </c>
      <c r="BB6" s="21">
        <f t="shared" si="6"/>
        <v>91.41</v>
      </c>
      <c r="BC6" s="21">
        <f t="shared" si="6"/>
        <v>96.26</v>
      </c>
      <c r="BD6" s="21">
        <f t="shared" si="6"/>
        <v>90.92</v>
      </c>
      <c r="BE6" s="20" t="str">
        <f>IF(BE7="","",IF(BE7="-","【-】","【"&amp;SUBSTITUTE(TEXT(BE7,"#,##0.00"),"-","△")&amp;"】"))</f>
        <v>【91.66】</v>
      </c>
      <c r="BF6" s="21">
        <f>IF(BF7="",NA(),BF7)</f>
        <v>10984.59</v>
      </c>
      <c r="BG6" s="21">
        <f t="shared" ref="BG6:BO6" si="7">IF(BG7="",NA(),BG7)</f>
        <v>13707.32</v>
      </c>
      <c r="BH6" s="21">
        <f t="shared" si="7"/>
        <v>14039.68</v>
      </c>
      <c r="BI6" s="21">
        <f t="shared" si="7"/>
        <v>12140.71</v>
      </c>
      <c r="BJ6" s="21">
        <f t="shared" si="7"/>
        <v>14230.4</v>
      </c>
      <c r="BK6" s="21">
        <f t="shared" si="7"/>
        <v>1748.51</v>
      </c>
      <c r="BL6" s="21">
        <f t="shared" si="7"/>
        <v>1640.16</v>
      </c>
      <c r="BM6" s="21">
        <f t="shared" si="7"/>
        <v>1521.05</v>
      </c>
      <c r="BN6" s="21">
        <f t="shared" si="7"/>
        <v>1490.65</v>
      </c>
      <c r="BO6" s="21">
        <f t="shared" si="7"/>
        <v>1312.67</v>
      </c>
      <c r="BP6" s="20" t="str">
        <f>IF(BP7="","",IF(BP7="-","【-】","【"&amp;SUBSTITUTE(TEXT(BP7,"#,##0.00"),"-","△")&amp;"】"))</f>
        <v>【1,321.62】</v>
      </c>
      <c r="BQ6" s="21">
        <f>IF(BQ7="",NA(),BQ7)</f>
        <v>67.349999999999994</v>
      </c>
      <c r="BR6" s="21">
        <f t="shared" ref="BR6:BZ6" si="8">IF(BR7="",NA(),BR7)</f>
        <v>54.47</v>
      </c>
      <c r="BS6" s="21">
        <f t="shared" si="8"/>
        <v>43.19</v>
      </c>
      <c r="BT6" s="21">
        <f t="shared" si="8"/>
        <v>41.84</v>
      </c>
      <c r="BU6" s="21">
        <f t="shared" si="8"/>
        <v>276.97000000000003</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251.07</v>
      </c>
      <c r="CC6" s="21">
        <f t="shared" ref="CC6:CK6" si="9">IF(CC7="",NA(),CC7)</f>
        <v>308.06</v>
      </c>
      <c r="CD6" s="21">
        <f t="shared" si="9"/>
        <v>390.95</v>
      </c>
      <c r="CE6" s="21">
        <f t="shared" si="9"/>
        <v>407.68</v>
      </c>
      <c r="CF6" s="21">
        <f t="shared" si="9"/>
        <v>61.84</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40.630000000000003</v>
      </c>
      <c r="CN6" s="21">
        <f t="shared" ref="CN6:CV6" si="10">IF(CN7="",NA(),CN7)</f>
        <v>25</v>
      </c>
      <c r="CO6" s="21">
        <f t="shared" si="10"/>
        <v>31.25</v>
      </c>
      <c r="CP6" s="21">
        <f t="shared" si="10"/>
        <v>25</v>
      </c>
      <c r="CQ6" s="21">
        <f t="shared" si="10"/>
        <v>25</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90.33</v>
      </c>
      <c r="DD6" s="21">
        <f t="shared" si="11"/>
        <v>90.04</v>
      </c>
      <c r="DE6" s="21">
        <f t="shared" si="11"/>
        <v>90.58</v>
      </c>
      <c r="DF6" s="21">
        <f t="shared" si="11"/>
        <v>90.11</v>
      </c>
      <c r="DG6" s="21">
        <f t="shared" si="11"/>
        <v>89.95</v>
      </c>
      <c r="DH6" s="20" t="str">
        <f>IF(DH7="","",IF(DH7="-","【-】","【"&amp;SUBSTITUTE(TEXT(DH7,"#,##0.00"),"-","△")&amp;"】"))</f>
        <v>【89.81】</v>
      </c>
      <c r="DI6" s="21">
        <f>IF(DI7="",NA(),DI7)</f>
        <v>15</v>
      </c>
      <c r="DJ6" s="21">
        <f t="shared" ref="DJ6:DR6" si="12">IF(DJ7="",NA(),DJ7)</f>
        <v>22.5</v>
      </c>
      <c r="DK6" s="21">
        <f t="shared" si="12"/>
        <v>29.99</v>
      </c>
      <c r="DL6" s="21">
        <f t="shared" si="12"/>
        <v>37.49</v>
      </c>
      <c r="DM6" s="21">
        <f t="shared" si="12"/>
        <v>40.86</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172022</v>
      </c>
      <c r="D7" s="23">
        <v>46</v>
      </c>
      <c r="E7" s="23">
        <v>17</v>
      </c>
      <c r="F7" s="23">
        <v>9</v>
      </c>
      <c r="G7" s="23">
        <v>0</v>
      </c>
      <c r="H7" s="23" t="s">
        <v>95</v>
      </c>
      <c r="I7" s="23" t="s">
        <v>96</v>
      </c>
      <c r="J7" s="23" t="s">
        <v>97</v>
      </c>
      <c r="K7" s="23" t="s">
        <v>98</v>
      </c>
      <c r="L7" s="23" t="s">
        <v>99</v>
      </c>
      <c r="M7" s="23" t="s">
        <v>100</v>
      </c>
      <c r="N7" s="24" t="s">
        <v>101</v>
      </c>
      <c r="O7" s="24">
        <v>7.51</v>
      </c>
      <c r="P7" s="24">
        <v>0.08</v>
      </c>
      <c r="Q7" s="24">
        <v>74.959999999999994</v>
      </c>
      <c r="R7" s="24">
        <v>3410</v>
      </c>
      <c r="S7" s="24">
        <v>48268</v>
      </c>
      <c r="T7" s="24">
        <v>318.26</v>
      </c>
      <c r="U7" s="24">
        <v>151.66</v>
      </c>
      <c r="V7" s="24">
        <v>37</v>
      </c>
      <c r="W7" s="24">
        <v>0.1</v>
      </c>
      <c r="X7" s="24">
        <v>370</v>
      </c>
      <c r="Y7" s="24">
        <v>59.94</v>
      </c>
      <c r="Z7" s="24">
        <v>73.05</v>
      </c>
      <c r="AA7" s="24">
        <v>95.42</v>
      </c>
      <c r="AB7" s="24">
        <v>104.96</v>
      </c>
      <c r="AC7" s="24">
        <v>158.1</v>
      </c>
      <c r="AD7" s="24">
        <v>99.2</v>
      </c>
      <c r="AE7" s="24">
        <v>100.42</v>
      </c>
      <c r="AF7" s="24">
        <v>98.03</v>
      </c>
      <c r="AG7" s="24">
        <v>105.46</v>
      </c>
      <c r="AH7" s="24">
        <v>109.38</v>
      </c>
      <c r="AI7" s="24">
        <v>109.13</v>
      </c>
      <c r="AJ7" s="24">
        <v>593.36</v>
      </c>
      <c r="AK7" s="24">
        <v>1148.93</v>
      </c>
      <c r="AL7" s="24">
        <v>3270.44</v>
      </c>
      <c r="AM7" s="24">
        <v>2066.42</v>
      </c>
      <c r="AN7" s="24">
        <v>1146.56</v>
      </c>
      <c r="AO7" s="24">
        <v>1500.46</v>
      </c>
      <c r="AP7" s="24">
        <v>762.05</v>
      </c>
      <c r="AQ7" s="24">
        <v>755.68</v>
      </c>
      <c r="AR7" s="24">
        <v>806.39</v>
      </c>
      <c r="AS7" s="24">
        <v>641.13</v>
      </c>
      <c r="AT7" s="24">
        <v>631.66999999999996</v>
      </c>
      <c r="AU7" s="24">
        <v>414.39</v>
      </c>
      <c r="AV7" s="24">
        <v>375.3</v>
      </c>
      <c r="AW7" s="24">
        <v>352.15</v>
      </c>
      <c r="AX7" s="24">
        <v>296.83</v>
      </c>
      <c r="AY7" s="24">
        <v>363.91</v>
      </c>
      <c r="AZ7" s="24">
        <v>81.260000000000005</v>
      </c>
      <c r="BA7" s="24">
        <v>92.61</v>
      </c>
      <c r="BB7" s="24">
        <v>91.41</v>
      </c>
      <c r="BC7" s="24">
        <v>96.26</v>
      </c>
      <c r="BD7" s="24">
        <v>90.92</v>
      </c>
      <c r="BE7" s="24">
        <v>91.66</v>
      </c>
      <c r="BF7" s="24">
        <v>10984.59</v>
      </c>
      <c r="BG7" s="24">
        <v>13707.32</v>
      </c>
      <c r="BH7" s="24">
        <v>14039.68</v>
      </c>
      <c r="BI7" s="24">
        <v>12140.71</v>
      </c>
      <c r="BJ7" s="24">
        <v>14230.4</v>
      </c>
      <c r="BK7" s="24">
        <v>1748.51</v>
      </c>
      <c r="BL7" s="24">
        <v>1640.16</v>
      </c>
      <c r="BM7" s="24">
        <v>1521.05</v>
      </c>
      <c r="BN7" s="24">
        <v>1490.65</v>
      </c>
      <c r="BO7" s="24">
        <v>1312.67</v>
      </c>
      <c r="BP7" s="24">
        <v>1321.62</v>
      </c>
      <c r="BQ7" s="24">
        <v>67.349999999999994</v>
      </c>
      <c r="BR7" s="24">
        <v>54.47</v>
      </c>
      <c r="BS7" s="24">
        <v>43.19</v>
      </c>
      <c r="BT7" s="24">
        <v>41.84</v>
      </c>
      <c r="BU7" s="24">
        <v>276.97000000000003</v>
      </c>
      <c r="BV7" s="24">
        <v>34.99</v>
      </c>
      <c r="BW7" s="24">
        <v>38.270000000000003</v>
      </c>
      <c r="BX7" s="24">
        <v>37.520000000000003</v>
      </c>
      <c r="BY7" s="24">
        <v>34.96</v>
      </c>
      <c r="BZ7" s="24">
        <v>34.44</v>
      </c>
      <c r="CA7" s="24">
        <v>34.61</v>
      </c>
      <c r="CB7" s="24">
        <v>251.07</v>
      </c>
      <c r="CC7" s="24">
        <v>308.06</v>
      </c>
      <c r="CD7" s="24">
        <v>390.95</v>
      </c>
      <c r="CE7" s="24">
        <v>407.68</v>
      </c>
      <c r="CF7" s="24">
        <v>61.84</v>
      </c>
      <c r="CG7" s="24">
        <v>520.91999999999996</v>
      </c>
      <c r="CH7" s="24">
        <v>486.77</v>
      </c>
      <c r="CI7" s="24">
        <v>502.1</v>
      </c>
      <c r="CJ7" s="24">
        <v>539.07000000000005</v>
      </c>
      <c r="CK7" s="24">
        <v>541.80999999999995</v>
      </c>
      <c r="CL7" s="24">
        <v>538.24</v>
      </c>
      <c r="CM7" s="24">
        <v>40.630000000000003</v>
      </c>
      <c r="CN7" s="24">
        <v>25</v>
      </c>
      <c r="CO7" s="24">
        <v>31.25</v>
      </c>
      <c r="CP7" s="24">
        <v>25</v>
      </c>
      <c r="CQ7" s="24">
        <v>25</v>
      </c>
      <c r="CR7" s="24">
        <v>34.68</v>
      </c>
      <c r="CS7" s="24">
        <v>34.700000000000003</v>
      </c>
      <c r="CT7" s="24">
        <v>46.83</v>
      </c>
      <c r="CU7" s="24">
        <v>33.74</v>
      </c>
      <c r="CV7" s="24">
        <v>32.979999999999997</v>
      </c>
      <c r="CW7" s="24">
        <v>33.03</v>
      </c>
      <c r="CX7" s="24">
        <v>100</v>
      </c>
      <c r="CY7" s="24">
        <v>100</v>
      </c>
      <c r="CZ7" s="24">
        <v>100</v>
      </c>
      <c r="DA7" s="24">
        <v>100</v>
      </c>
      <c r="DB7" s="24">
        <v>100</v>
      </c>
      <c r="DC7" s="24">
        <v>90.33</v>
      </c>
      <c r="DD7" s="24">
        <v>90.04</v>
      </c>
      <c r="DE7" s="24">
        <v>90.58</v>
      </c>
      <c r="DF7" s="24">
        <v>90.11</v>
      </c>
      <c r="DG7" s="24">
        <v>89.95</v>
      </c>
      <c r="DH7" s="24">
        <v>89.81</v>
      </c>
      <c r="DI7" s="24">
        <v>15</v>
      </c>
      <c r="DJ7" s="24">
        <v>22.5</v>
      </c>
      <c r="DK7" s="24">
        <v>29.99</v>
      </c>
      <c r="DL7" s="24">
        <v>37.49</v>
      </c>
      <c r="DM7" s="24">
        <v>40.86</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小間　智弘</cp:lastModifiedBy>
  <dcterms:created xsi:type="dcterms:W3CDTF">2025-01-24T07:22:53Z</dcterms:created>
  <dcterms:modified xsi:type="dcterms:W3CDTF">2025-01-28T05:41:35Z</dcterms:modified>
  <cp:category/>
</cp:coreProperties>
</file>