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awara.nanao\七尾市役所\建設部\上下水道課\200_【 下水道事業 】\710_【経理】\155 経営比較分析表\R5年度\"/>
    </mc:Choice>
  </mc:AlternateContent>
  <xr:revisionPtr revIDLastSave="0" documentId="13_ncr:1_{21E360DC-7231-4D02-8256-56292B122CD8}" xr6:coauthVersionLast="47" xr6:coauthVersionMax="47" xr10:uidLastSave="{00000000-0000-0000-0000-000000000000}"/>
  <workbookProtection workbookAlgorithmName="SHA-512" workbookHashValue="s+GsHgYDWunqtzSlnJMFvI0GCusW90RtsWDfiR+xNCABZPvFJZRDUyropAm/O7DHlLPUaAgw2xBkGBh9m3o5gQ==" workbookSaltValue="EfR4EFKd9VJJsx2xvYqm2w==" workbookSpinCount="100000" lockStructure="1"/>
  <bookViews>
    <workbookView xWindow="-15" yWindow="-15" windowWidth="14400" windowHeight="1563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<sst xmlns="http://schemas.openxmlformats.org/spreadsheetml/2006/main" count="231" uniqueCount="117">
  <si>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</si>
  <si>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</si>
  <si>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</si>
  <si>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</si>
  <si>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</si>
  <si>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</si>
  <si>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</si>
  <si>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</si>
  <si>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</si>
  <si>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</si>
  <si>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</si>
  <si>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</si>
  <si>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</si>
  <si>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</si>
  <si>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</si>
  <si>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</si>
  <si>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</si>
  <si>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</si>
  <si>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</si>
  <si>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</si>
  <si>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</si>
  <si>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</si>
  <si>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</si>
  <si>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</si>
  <si>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</si>
  <si>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</si>
  <si>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</si>
  <si>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</si>
  <si>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</si>
  <si>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</si>
  <si>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</si>
  <si>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</si>
  <si>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</si>
  <si>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</si>
  <si>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</si>
  <si>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</si>
  <si>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</si>
  <si>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</si>
  <si>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</si>
  <si>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</si>
  <si>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</si>
  <si>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</si>
  <si>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</si>
  <si>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</si>
  <si>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</si>
  <si>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</si>
  <si>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</si>
  <si>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</si>
  <si>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</si>
  <si>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</si>
  <si>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</si>
  <si>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</si>
  <si>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</si>
  <si>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</si>
  <si>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</si>
  <si>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</si>
  <si>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</si>
  <si>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</si>
  <si>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</si>
  <si>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</si>
  <si>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</si>
  <si>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</si>
  <si>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</si>
  <si>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</si>
  <si>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</si>
  <si>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</si>
  <si>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</si>
  <si>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</si>
  <si>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</si>
  <si>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</si>
  <si>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</si>
  <si>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</si>
  <si>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</si>
  <si>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</si>
  <si>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</si>
  <si>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</si>
  <si>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</si>
  <si>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</si>
  <si>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</si>
  <si>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</si>
  <si>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</si>
  <si>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</si>
  <si>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</si>
  <si>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</si>
  <si>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</si>
  <si>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</si>
  <si>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</si>
  <si>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</si>
  <si>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</si>
  <si>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</si>
  <si>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</si>
  <si>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</si>
  <si>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</si>
  <si>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</si>
  <si>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</si>
  <si>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</si>
  <si>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</si>
  <si>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</si>
  <si>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</si>
  <si>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</si>
  <si>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</si>
  <si>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</si>
  <si>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</si>
  <si>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</si>
  <si>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</si>
  <si>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</si>
  <si>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</si>
  <si>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</si>
  <si>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</si>
  <si>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</si>
  <si>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</si>
  <si>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</si>
  <si>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</si>
  <si>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</si>
  <si>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③流動比率が低い数値となっているが、流動負債に建設改良に充てた企業債が多く含まれており、使用料の改定により一部をその償還に充てることを予定している。
　令和6年能登半島地震により下水道使用料が減ったため、④企業債残高対事業規模比率、⑤経費回収率及び⑥汚水処理原価は、大幅に悪化した。
⑦施設利用率は、震災による影響や人口減少が著しいことから、今後有収水量の減少による影響が懸念されるため、施設の統廃合を進める。
　⑧水洗化率は、新規接続が若干あるため微増となっている。</t>
    <rPh sb="2" eb="4">
      <t>リュウドウ</t>
    </rPh>
    <rPh sb="4" eb="6">
      <t>ヒリツ</t>
    </rPh>
    <rPh sb="7" eb="8">
      <t>ヒク</t>
    </rPh>
    <rPh sb="9" eb="11">
      <t>スウチ</t>
    </rPh>
    <rPh sb="19" eb="21">
      <t>リュウドウ</t>
    </rPh>
    <rPh sb="21" eb="23">
      <t>フサイ</t>
    </rPh>
    <rPh sb="24" eb="26">
      <t>ケンセツ</t>
    </rPh>
    <rPh sb="26" eb="28">
      <t>カイリョウ</t>
    </rPh>
    <rPh sb="29" eb="30">
      <t>ア</t>
    </rPh>
    <rPh sb="32" eb="34">
      <t>キギョウ</t>
    </rPh>
    <rPh sb="34" eb="35">
      <t>サイ</t>
    </rPh>
    <rPh sb="36" eb="37">
      <t>オオ</t>
    </rPh>
    <rPh sb="38" eb="39">
      <t>フク</t>
    </rPh>
    <rPh sb="45" eb="48">
      <t>シヨウリョウ</t>
    </rPh>
    <rPh sb="49" eb="51">
      <t>カイテイ</t>
    </rPh>
    <rPh sb="54" eb="56">
      <t>イチブ</t>
    </rPh>
    <rPh sb="59" eb="61">
      <t>ショウカン</t>
    </rPh>
    <rPh sb="62" eb="63">
      <t>ア</t>
    </rPh>
    <rPh sb="68" eb="70">
      <t>ヨテイ</t>
    </rPh>
    <rPh sb="77" eb="79">
      <t>レイワ</t>
    </rPh>
    <rPh sb="80" eb="81">
      <t>ネン</t>
    </rPh>
    <rPh sb="81" eb="85">
      <t>ノトハントウ</t>
    </rPh>
    <rPh sb="85" eb="87">
      <t>ジシン</t>
    </rPh>
    <rPh sb="90" eb="96">
      <t>ゲスイドウシヨウリョウ</t>
    </rPh>
    <rPh sb="97" eb="98">
      <t>ヘ</t>
    </rPh>
    <rPh sb="123" eb="124">
      <t>オヨ</t>
    </rPh>
    <rPh sb="134" eb="136">
      <t>オオハバ</t>
    </rPh>
    <rPh sb="137" eb="139">
      <t>アッカ</t>
    </rPh>
    <rPh sb="151" eb="153">
      <t>シンサイ</t>
    </rPh>
    <rPh sb="156" eb="158">
      <t>エイキョウ</t>
    </rPh>
    <rPh sb="159" eb="161">
      <t>ジンコウ</t>
    </rPh>
    <rPh sb="161" eb="163">
      <t>ゲンショウ</t>
    </rPh>
    <rPh sb="164" eb="165">
      <t>イチジル</t>
    </rPh>
    <rPh sb="172" eb="174">
      <t>コンゴ</t>
    </rPh>
    <rPh sb="174" eb="176">
      <t>ユウシュウ</t>
    </rPh>
    <rPh sb="176" eb="178">
      <t>スイリョウ</t>
    </rPh>
    <rPh sb="179" eb="181">
      <t>ゲンショウ</t>
    </rPh>
    <rPh sb="184" eb="186">
      <t>エイキョウ</t>
    </rPh>
    <rPh sb="187" eb="189">
      <t>ケネン</t>
    </rPh>
    <rPh sb="195" eb="197">
      <t>シセツ</t>
    </rPh>
    <rPh sb="198" eb="201">
      <t>トウハイゴウ</t>
    </rPh>
    <rPh sb="202" eb="203">
      <t>スス</t>
    </rPh>
    <rPh sb="215" eb="217">
      <t>シンキ</t>
    </rPh>
    <rPh sb="217" eb="219">
      <t>セツゾク</t>
    </rPh>
    <rPh sb="220" eb="222">
      <t>ジャッカン</t>
    </rPh>
    <rPh sb="226" eb="228">
      <t>ビゾウ</t>
    </rPh>
    <phoneticPr fontId="4"/>
  </si>
  <si>
    <t>　管渠は、更新工事を必要とする著しい老朽化は見られないが、震災により多くの施設が被災したため、災害復旧事業を優先する。マンホールポンプは、処理場近くの稼働率の高いポンプ等で経年劣化等により修繕や更新を行っている。
　処理場は、経過年数が１５年を超える処理施設において、機械設備や電気設備の老朽化に伴い更新が必要な状況にあり、更新計画に基づき費用の平準化を図り、順次実施している。
　今後、管渠においては、腐食が発生しやすいヒューム管等において更新が必要となり、処理場については、これまでどおり経過年数の長い施設から更新工事が必要となる。</t>
    <rPh sb="15" eb="16">
      <t>イチジル</t>
    </rPh>
    <rPh sb="29" eb="31">
      <t>シンサイ</t>
    </rPh>
    <rPh sb="34" eb="35">
      <t>オオ</t>
    </rPh>
    <rPh sb="37" eb="39">
      <t>シセツ</t>
    </rPh>
    <rPh sb="40" eb="42">
      <t>ヒサイ</t>
    </rPh>
    <rPh sb="47" eb="53">
      <t>サイガイフッキュウジギョウ</t>
    </rPh>
    <rPh sb="54" eb="56">
      <t>ユウセン</t>
    </rPh>
    <rPh sb="84" eb="85">
      <t>ナド</t>
    </rPh>
    <rPh sb="86" eb="88">
      <t>ケイネン</t>
    </rPh>
    <rPh sb="88" eb="90">
      <t>レッカ</t>
    </rPh>
    <rPh sb="90" eb="91">
      <t>トウ</t>
    </rPh>
    <rPh sb="94" eb="96">
      <t>シュウゼン</t>
    </rPh>
    <rPh sb="97" eb="99">
      <t>コウシン</t>
    </rPh>
    <rPh sb="170" eb="172">
      <t>ヒヨウ</t>
    </rPh>
    <rPh sb="173" eb="176">
      <t>ヘイジュンカ</t>
    </rPh>
    <rPh sb="177" eb="178">
      <t>ハカ</t>
    </rPh>
    <rPh sb="180" eb="182">
      <t>ジュンジ</t>
    </rPh>
    <rPh sb="182" eb="184">
      <t>ジッシ</t>
    </rPh>
    <phoneticPr fontId="4"/>
  </si>
  <si>
    <t>　人口減少等により使用料による収入の増加は見込み難いが、隣接する特定環境保全公共下水道事業との処理区の統廃合により処理場にかかるランニングコストや施設設備の更新費用の削減を行う。また、更新事業については災害復旧事業を最優先とし、管渠の計画的な点検や資産情報により施設の更新需要の把握に努め、費用の平準化を図るなど経営の健全化に努める。
　なお、当該事業は平成３０年度より地方公営企業法の一部を適用している。</t>
    <rPh sb="1" eb="3">
      <t>ジンコウ</t>
    </rPh>
    <rPh sb="3" eb="5">
      <t>ゲンショウ</t>
    </rPh>
    <rPh sb="5" eb="6">
      <t>トウ</t>
    </rPh>
    <rPh sb="9" eb="12">
      <t>シヨウリョウ</t>
    </rPh>
    <rPh sb="15" eb="17">
      <t>シュウニュウ</t>
    </rPh>
    <rPh sb="18" eb="20">
      <t>ゾウカ</t>
    </rPh>
    <rPh sb="21" eb="23">
      <t>ミコ</t>
    </rPh>
    <rPh sb="24" eb="25">
      <t>ニク</t>
    </rPh>
    <rPh sb="28" eb="30">
      <t>リンセツ</t>
    </rPh>
    <rPh sb="92" eb="94">
      <t>コウシン</t>
    </rPh>
    <rPh sb="94" eb="96">
      <t>ジギョウ</t>
    </rPh>
    <rPh sb="101" eb="103">
      <t>サイガイ</t>
    </rPh>
    <rPh sb="103" eb="107">
      <t>フッキュウジギョウ</t>
    </rPh>
    <rPh sb="108" eb="111">
      <t>サイユウセン</t>
    </rPh>
    <rPh sb="114" eb="115">
      <t>カン</t>
    </rPh>
    <rPh sb="115" eb="116">
      <t>キョ</t>
    </rPh>
    <rPh sb="117" eb="119">
      <t>ケイカク</t>
    </rPh>
    <rPh sb="119" eb="120">
      <t>テキ</t>
    </rPh>
    <rPh sb="121" eb="123">
      <t>テンケン</t>
    </rPh>
    <rPh sb="124" eb="126">
      <t>シサン</t>
    </rPh>
    <rPh sb="126" eb="128">
      <t>ジョウホウ</t>
    </rPh>
    <rPh sb="131" eb="133">
      <t>シセツ</t>
    </rPh>
    <rPh sb="134" eb="136">
      <t>コウシン</t>
    </rPh>
    <rPh sb="136" eb="138">
      <t>ジュヨウ</t>
    </rPh>
    <rPh sb="139" eb="141">
      <t>ハアク</t>
    </rPh>
    <rPh sb="142" eb="143">
      <t>ツト</t>
    </rPh>
    <rPh sb="145" eb="147">
      <t>ヒヨウ</t>
    </rPh>
    <rPh sb="172" eb="174">
      <t>トウガイ</t>
    </rPh>
    <rPh sb="174" eb="176">
      <t>ジギョウ</t>
    </rPh>
    <rPh sb="177" eb="179">
      <t>ヘイセイ</t>
    </rPh>
    <rPh sb="181" eb="183">
      <t>ネンド</t>
    </rPh>
    <rPh sb="185" eb="187">
      <t>チホウ</t>
    </rPh>
    <rPh sb="187" eb="189">
      <t>コウエイ</t>
    </rPh>
    <rPh sb="189" eb="191">
      <t>キギョウ</t>
    </rPh>
    <rPh sb="191" eb="192">
      <t>ホウ</t>
    </rPh>
    <rPh sb="193" eb="195">
      <t>イチブ</t>
    </rPh>
    <rPh sb="196" eb="198">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</si>
</sst>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46-4DBE-B09D-8A6EABB4980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0.02</c:v>
                </c:pt>
              </c:numCache>
            </c:numRef>
          </c:val>
          <c:smooth val="0"/>
          <c:extLst>
            <c:ext xmlns:c16="http://schemas.microsoft.com/office/drawing/2014/chart" uri="{C3380CC4-5D6E-409C-BE32-E72D297353CC}">
              <c16:uniqueId val="{00000001-D046-4DBE-B09D-8A6EABB4980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46.15</c:v>
                </c:pt>
                <c:pt idx="1">
                  <c:v>42.8</c:v>
                </c:pt>
                <c:pt idx="2">
                  <c:v>46.94</c:v>
                </c:pt>
                <c:pt idx="3">
                  <c:v>48.67</c:v>
                </c:pt>
                <c:pt idx="4">
                  <c:v>42.26</c:v>
                </c:pt>
              </c:numCache>
            </c:numRef>
          </c:val>
          <c:extLst>
            <c:ext xmlns:c16="http://schemas.microsoft.com/office/drawing/2014/chart" uri="{C3380CC4-5D6E-409C-BE32-E72D297353CC}">
              <c16:uniqueId val="{00000000-EF67-4AA1-B540-26C8B3245AD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52.63</c:v>
                </c:pt>
              </c:numCache>
            </c:numRef>
          </c:val>
          <c:smooth val="0"/>
          <c:extLst>
            <c:ext xmlns:c16="http://schemas.microsoft.com/office/drawing/2014/chart" uri="{C3380CC4-5D6E-409C-BE32-E72D297353CC}">
              <c16:uniqueId val="{00000001-EF67-4AA1-B540-26C8B3245AD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85.63</c:v>
                </c:pt>
                <c:pt idx="1">
                  <c:v>85.4</c:v>
                </c:pt>
                <c:pt idx="2">
                  <c:v>85.94</c:v>
                </c:pt>
                <c:pt idx="3">
                  <c:v>85.34</c:v>
                </c:pt>
                <c:pt idx="4">
                  <c:v>85.88</c:v>
                </c:pt>
              </c:numCache>
            </c:numRef>
          </c:val>
          <c:extLst>
            <c:ext xmlns:c16="http://schemas.microsoft.com/office/drawing/2014/chart" uri="{C3380CC4-5D6E-409C-BE32-E72D297353CC}">
              <c16:uniqueId val="{00000000-1231-4C85-9904-42731DB9E13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90.32</c:v>
                </c:pt>
              </c:numCache>
            </c:numRef>
          </c:val>
          <c:smooth val="0"/>
          <c:extLst>
            <c:ext xmlns:c16="http://schemas.microsoft.com/office/drawing/2014/chart" uri="{C3380CC4-5D6E-409C-BE32-E72D297353CC}">
              <c16:uniqueId val="{00000001-1231-4C85-9904-42731DB9E13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96.14</c:v>
                </c:pt>
                <c:pt idx="1">
                  <c:v>109.3</c:v>
                </c:pt>
                <c:pt idx="2">
                  <c:v>109.88</c:v>
                </c:pt>
                <c:pt idx="3">
                  <c:v>116.08</c:v>
                </c:pt>
                <c:pt idx="4">
                  <c:v>120.35</c:v>
                </c:pt>
              </c:numCache>
            </c:numRef>
          </c:val>
          <c:extLst>
            <c:ext xmlns:c16="http://schemas.microsoft.com/office/drawing/2014/chart" uri="{C3380CC4-5D6E-409C-BE32-E72D297353CC}">
              <c16:uniqueId val="{00000000-3EAB-49A6-9389-17DF8A7906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103.07</c:v>
                </c:pt>
              </c:numCache>
            </c:numRef>
          </c:val>
          <c:smooth val="0"/>
          <c:extLst>
            <c:ext xmlns:c16="http://schemas.microsoft.com/office/drawing/2014/chart" uri="{C3380CC4-5D6E-409C-BE32-E72D297353CC}">
              <c16:uniqueId val="{00000001-3EAB-49A6-9389-17DF8A7906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9.67</c:v>
                </c:pt>
                <c:pt idx="1">
                  <c:v>13.3</c:v>
                </c:pt>
                <c:pt idx="2">
                  <c:v>16.8</c:v>
                </c:pt>
                <c:pt idx="3">
                  <c:v>20.23</c:v>
                </c:pt>
                <c:pt idx="4">
                  <c:v>23.44</c:v>
                </c:pt>
              </c:numCache>
            </c:numRef>
          </c:val>
          <c:extLst>
            <c:ext xmlns:c16="http://schemas.microsoft.com/office/drawing/2014/chart" uri="{C3380CC4-5D6E-409C-BE32-E72D297353CC}">
              <c16:uniqueId val="{00000000-56A0-44C8-B520-29DB3D92469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30.5</c:v>
                </c:pt>
              </c:numCache>
            </c:numRef>
          </c:val>
          <c:smooth val="0"/>
          <c:extLst>
            <c:ext xmlns:c16="http://schemas.microsoft.com/office/drawing/2014/chart" uri="{C3380CC4-5D6E-409C-BE32-E72D297353CC}">
              <c16:uniqueId val="{00000001-56A0-44C8-B520-29DB3D92469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7B-49D4-B39C-1F1480EE842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67B-49D4-B39C-1F1480EE842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13.17</c:v>
                </c:pt>
                <c:pt idx="1">
                  <c:v>0</c:v>
                </c:pt>
                <c:pt idx="2">
                  <c:v>0</c:v>
                </c:pt>
                <c:pt idx="3">
                  <c:v>0</c:v>
                </c:pt>
                <c:pt idx="4">
                  <c:v>0</c:v>
                </c:pt>
              </c:numCache>
            </c:numRef>
          </c:val>
          <c:extLst>
            <c:ext xmlns:c16="http://schemas.microsoft.com/office/drawing/2014/chart" uri="{C3380CC4-5D6E-409C-BE32-E72D297353CC}">
              <c16:uniqueId val="{00000000-9FF0-4661-B71E-4ECFC4279F5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120.64</c:v>
                </c:pt>
              </c:numCache>
            </c:numRef>
          </c:val>
          <c:smooth val="0"/>
          <c:extLst>
            <c:ext xmlns:c16="http://schemas.microsoft.com/office/drawing/2014/chart" uri="{C3380CC4-5D6E-409C-BE32-E72D297353CC}">
              <c16:uniqueId val="{00000001-9FF0-4661-B71E-4ECFC4279F5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6.77</c:v>
                </c:pt>
                <c:pt idx="1">
                  <c:v>6.62</c:v>
                </c:pt>
                <c:pt idx="2">
                  <c:v>3.22</c:v>
                </c:pt>
                <c:pt idx="3">
                  <c:v>6.17</c:v>
                </c:pt>
                <c:pt idx="4">
                  <c:v>7.6</c:v>
                </c:pt>
              </c:numCache>
            </c:numRef>
          </c:val>
          <c:extLst>
            <c:ext xmlns:c16="http://schemas.microsoft.com/office/drawing/2014/chart" uri="{C3380CC4-5D6E-409C-BE32-E72D297353CC}">
              <c16:uniqueId val="{00000000-EA92-44D1-BB46-E994572952D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39.82</c:v>
                </c:pt>
              </c:numCache>
            </c:numRef>
          </c:val>
          <c:smooth val="0"/>
          <c:extLst>
            <c:ext xmlns:c16="http://schemas.microsoft.com/office/drawing/2014/chart" uri="{C3380CC4-5D6E-409C-BE32-E72D297353CC}">
              <c16:uniqueId val="{00000001-EA92-44D1-BB46-E994572952D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6688.84</c:v>
                </c:pt>
                <c:pt idx="1">
                  <c:v>6306.87</c:v>
                </c:pt>
                <c:pt idx="2">
                  <c:v>6629.93</c:v>
                </c:pt>
                <c:pt idx="3">
                  <c:v>6496.28</c:v>
                </c:pt>
                <c:pt idx="4">
                  <c:v>8471.7000000000007</c:v>
                </c:pt>
              </c:numCache>
            </c:numRef>
          </c:val>
          <c:extLst>
            <c:ext xmlns:c16="http://schemas.microsoft.com/office/drawing/2014/chart" uri="{C3380CC4-5D6E-409C-BE32-E72D297353CC}">
              <c16:uniqueId val="{00000000-1DD7-4F08-A0DC-F0E0B31FA08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743.31</c:v>
                </c:pt>
              </c:numCache>
            </c:numRef>
          </c:val>
          <c:smooth val="0"/>
          <c:extLst>
            <c:ext xmlns:c16="http://schemas.microsoft.com/office/drawing/2014/chart" uri="{C3380CC4-5D6E-409C-BE32-E72D297353CC}">
              <c16:uniqueId val="{00000001-1DD7-4F08-A0DC-F0E0B31FA08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61.33</c:v>
                </c:pt>
                <c:pt idx="1">
                  <c:v>61.53</c:v>
                </c:pt>
                <c:pt idx="2">
                  <c:v>61.59</c:v>
                </c:pt>
                <c:pt idx="3">
                  <c:v>77.62</c:v>
                </c:pt>
                <c:pt idx="4">
                  <c:v>60.89</c:v>
                </c:pt>
              </c:numCache>
            </c:numRef>
          </c:val>
          <c:extLst>
            <c:ext xmlns:c16="http://schemas.microsoft.com/office/drawing/2014/chart" uri="{C3380CC4-5D6E-409C-BE32-E72D297353CC}">
              <c16:uniqueId val="{00000000-D7BD-4D23-9927-226E4E405BD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61.15</c:v>
                </c:pt>
              </c:numCache>
            </c:numRef>
          </c:val>
          <c:smooth val="0"/>
          <c:extLst>
            <c:ext xmlns:c16="http://schemas.microsoft.com/office/drawing/2014/chart" uri="{C3380CC4-5D6E-409C-BE32-E72D297353CC}">
              <c16:uniqueId val="{00000001-D7BD-4D23-9927-226E4E405BD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257.7</c:v>
                </c:pt>
                <c:pt idx="1">
                  <c:v>256.76</c:v>
                </c:pt>
                <c:pt idx="2">
                  <c:v>258.68</c:v>
                </c:pt>
                <c:pt idx="3">
                  <c:v>206.08</c:v>
                </c:pt>
                <c:pt idx="4">
                  <c:v>262.64</c:v>
                </c:pt>
              </c:numCache>
            </c:numRef>
          </c:val>
          <c:extLst>
            <c:ext xmlns:c16="http://schemas.microsoft.com/office/drawing/2014/chart" uri="{C3380CC4-5D6E-409C-BE32-E72D297353CC}">
              <c16:uniqueId val="{00000000-B6FC-4FC5-B11E-EF2DBE93DE0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250.43</c:v>
                </c:pt>
              </c:numCache>
            </c:numRef>
          </c:val>
          <c:smooth val="0"/>
          <c:extLst>
            <c:ext xmlns:c16="http://schemas.microsoft.com/office/drawing/2014/chart" uri="{C3380CC4-5D6E-409C-BE32-E72D297353CC}">
              <c16:uniqueId val="{00000001-B6FC-4FC5-B11E-EF2DBE93DE0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3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石川県　七尾市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54">
        <f>データ!S6</f>
        <v>48268</v>
      </c>
      <c r="AM8" s="54"/>
      <c r="AN8" s="54"/>
      <c r="AO8" s="54"/>
      <c r="AP8" s="54"/>
      <c r="AQ8" s="54"/>
      <c r="AR8" s="54"/>
      <c r="AS8" s="54"/>
      <c r="AT8" s="53">
        <f>データ!T6</f>
        <v>318.26</v>
      </c>
      <c r="AU8" s="53"/>
      <c r="AV8" s="53"/>
      <c r="AW8" s="53"/>
      <c r="AX8" s="53"/>
      <c r="AY8" s="53"/>
      <c r="AZ8" s="53"/>
      <c r="BA8" s="53"/>
      <c r="BB8" s="53">
        <f>データ!U6</f>
        <v>151.66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50.92</v>
      </c>
      <c r="J10" s="53"/>
      <c r="K10" s="53"/>
      <c r="L10" s="53"/>
      <c r="M10" s="53"/>
      <c r="N10" s="53"/>
      <c r="O10" s="53"/>
      <c r="P10" s="53">
        <f>データ!P6</f>
        <v>11.43</v>
      </c>
      <c r="Q10" s="53"/>
      <c r="R10" s="53"/>
      <c r="S10" s="53"/>
      <c r="T10" s="53"/>
      <c r="U10" s="53"/>
      <c r="V10" s="53"/>
      <c r="W10" s="53">
        <f>データ!Q6</f>
        <v>65.73</v>
      </c>
      <c r="X10" s="53"/>
      <c r="Y10" s="53"/>
      <c r="Z10" s="53"/>
      <c r="AA10" s="53"/>
      <c r="AB10" s="53"/>
      <c r="AC10" s="53"/>
      <c r="AD10" s="54">
        <f>データ!R6</f>
        <v>3410</v>
      </c>
      <c r="AE10" s="54"/>
      <c r="AF10" s="54"/>
      <c r="AG10" s="54"/>
      <c r="AH10" s="54"/>
      <c r="AI10" s="54"/>
      <c r="AJ10" s="54"/>
      <c r="AK10" s="2"/>
      <c r="AL10" s="54">
        <f>データ!V6</f>
        <v>5412</v>
      </c>
      <c r="AM10" s="54"/>
      <c r="AN10" s="54"/>
      <c r="AO10" s="54"/>
      <c r="AP10" s="54"/>
      <c r="AQ10" s="54"/>
      <c r="AR10" s="54"/>
      <c r="AS10" s="54"/>
      <c r="AT10" s="53">
        <f>データ!W6</f>
        <v>5.56</v>
      </c>
      <c r="AU10" s="53"/>
      <c r="AV10" s="53"/>
      <c r="AW10" s="53"/>
      <c r="AX10" s="53"/>
      <c r="AY10" s="53"/>
      <c r="AZ10" s="53"/>
      <c r="BA10" s="53"/>
      <c r="BB10" s="53">
        <f>データ!X6</f>
        <v>973.38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u7/Mw5MvMWDLhMKrDDH0LkQyjBmvWRW80AxSkzd8AxOc78sKhUI5dEDEMIClMVURuQYvTLz7CzF8+chRvS8RTg==" saltValue="QcOkAU7k0QTAIb5DXHstw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172022</v>
      </c>
      <c r="D6" s="19">
        <f t="shared" si="3"/>
        <v>46</v>
      </c>
      <c r="E6" s="19">
        <f t="shared" si="3"/>
        <v>17</v>
      </c>
      <c r="F6" s="19">
        <f t="shared" si="3"/>
        <v>5</v>
      </c>
      <c r="G6" s="19">
        <f t="shared" si="3"/>
        <v>0</v>
      </c>
      <c r="H6" s="19" t="str">
        <f t="shared" si="3"/>
        <v>石川県　七尾市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50.92</v>
      </c>
      <c r="P6" s="20">
        <f t="shared" si="3"/>
        <v>11.43</v>
      </c>
      <c r="Q6" s="20">
        <f t="shared" si="3"/>
        <v>65.73</v>
      </c>
      <c r="R6" s="20">
        <f t="shared" si="3"/>
        <v>3410</v>
      </c>
      <c r="S6" s="20">
        <f t="shared" si="3"/>
        <v>48268</v>
      </c>
      <c r="T6" s="20">
        <f t="shared" si="3"/>
        <v>318.26</v>
      </c>
      <c r="U6" s="20">
        <f t="shared" si="3"/>
        <v>151.66</v>
      </c>
      <c r="V6" s="20">
        <f t="shared" si="3"/>
        <v>5412</v>
      </c>
      <c r="W6" s="20">
        <f t="shared" si="3"/>
        <v>5.56</v>
      </c>
      <c r="X6" s="20">
        <f t="shared" si="3"/>
        <v>973.38</v>
      </c>
      <c r="Y6" s="21">
        <f>IF(Y7="",NA(),Y7)</f>
        <v>96.14</v>
      </c>
      <c r="Z6" s="21">
        <f t="shared" ref="Z6:AH6" si="4">IF(Z7="",NA(),Z7)</f>
        <v>109.3</v>
      </c>
      <c r="AA6" s="21">
        <f t="shared" si="4"/>
        <v>109.88</v>
      </c>
      <c r="AB6" s="21">
        <f t="shared" si="4"/>
        <v>116.08</v>
      </c>
      <c r="AC6" s="21">
        <f t="shared" si="4"/>
        <v>120.35</v>
      </c>
      <c r="AD6" s="21">
        <f t="shared" si="4"/>
        <v>103.6</v>
      </c>
      <c r="AE6" s="21">
        <f t="shared" si="4"/>
        <v>106.37</v>
      </c>
      <c r="AF6" s="21">
        <f t="shared" si="4"/>
        <v>106.07</v>
      </c>
      <c r="AG6" s="21">
        <f t="shared" si="4"/>
        <v>105.5</v>
      </c>
      <c r="AH6" s="21">
        <f t="shared" si="4"/>
        <v>103.07</v>
      </c>
      <c r="AI6" s="20" t="str">
        <f>IF(AI7="","",IF(AI7="-","【-】","【"&amp;SUBSTITUTE(TEXT(AI7,"#,##0.00"),"-","△")&amp;"】"))</f>
        <v>【104.44】</v>
      </c>
      <c r="AJ6" s="21">
        <f>IF(AJ7="",NA(),AJ7)</f>
        <v>13.17</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120.64</v>
      </c>
      <c r="AT6" s="20" t="str">
        <f>IF(AT7="","",IF(AT7="-","【-】","【"&amp;SUBSTITUTE(TEXT(AT7,"#,##0.00"),"-","△")&amp;"】"))</f>
        <v>【124.06】</v>
      </c>
      <c r="AU6" s="21">
        <f>IF(AU7="",NA(),AU7)</f>
        <v>6.77</v>
      </c>
      <c r="AV6" s="21">
        <f t="shared" ref="AV6:BD6" si="6">IF(AV7="",NA(),AV7)</f>
        <v>6.62</v>
      </c>
      <c r="AW6" s="21">
        <f t="shared" si="6"/>
        <v>3.22</v>
      </c>
      <c r="AX6" s="21">
        <f t="shared" si="6"/>
        <v>6.17</v>
      </c>
      <c r="AY6" s="21">
        <f t="shared" si="6"/>
        <v>7.6</v>
      </c>
      <c r="AZ6" s="21">
        <f t="shared" si="6"/>
        <v>26.99</v>
      </c>
      <c r="BA6" s="21">
        <f t="shared" si="6"/>
        <v>29.13</v>
      </c>
      <c r="BB6" s="21">
        <f t="shared" si="6"/>
        <v>35.69</v>
      </c>
      <c r="BC6" s="21">
        <f t="shared" si="6"/>
        <v>38.4</v>
      </c>
      <c r="BD6" s="21">
        <f t="shared" si="6"/>
        <v>39.82</v>
      </c>
      <c r="BE6" s="20" t="str">
        <f>IF(BE7="","",IF(BE7="-","【-】","【"&amp;SUBSTITUTE(TEXT(BE7,"#,##0.00"),"-","△")&amp;"】"))</f>
        <v>【42.02】</v>
      </c>
      <c r="BF6" s="21">
        <f>IF(BF7="",NA(),BF7)</f>
        <v>6688.84</v>
      </c>
      <c r="BG6" s="21">
        <f t="shared" ref="BG6:BO6" si="7">IF(BG7="",NA(),BG7)</f>
        <v>6306.87</v>
      </c>
      <c r="BH6" s="21">
        <f t="shared" si="7"/>
        <v>6629.93</v>
      </c>
      <c r="BI6" s="21">
        <f t="shared" si="7"/>
        <v>6496.28</v>
      </c>
      <c r="BJ6" s="21">
        <f t="shared" si="7"/>
        <v>8471.7000000000007</v>
      </c>
      <c r="BK6" s="21">
        <f t="shared" si="7"/>
        <v>826.83</v>
      </c>
      <c r="BL6" s="21">
        <f t="shared" si="7"/>
        <v>867.83</v>
      </c>
      <c r="BM6" s="21">
        <f t="shared" si="7"/>
        <v>791.76</v>
      </c>
      <c r="BN6" s="21">
        <f t="shared" si="7"/>
        <v>900.82</v>
      </c>
      <c r="BO6" s="21">
        <f t="shared" si="7"/>
        <v>743.31</v>
      </c>
      <c r="BP6" s="20" t="str">
        <f>IF(BP7="","",IF(BP7="-","【-】","【"&amp;SUBSTITUTE(TEXT(BP7,"#,##0.00"),"-","△")&amp;"】"))</f>
        <v>【785.10】</v>
      </c>
      <c r="BQ6" s="21">
        <f>IF(BQ7="",NA(),BQ7)</f>
        <v>61.33</v>
      </c>
      <c r="BR6" s="21">
        <f t="shared" ref="BR6:BZ6" si="8">IF(BR7="",NA(),BR7)</f>
        <v>61.53</v>
      </c>
      <c r="BS6" s="21">
        <f t="shared" si="8"/>
        <v>61.59</v>
      </c>
      <c r="BT6" s="21">
        <f t="shared" si="8"/>
        <v>77.62</v>
      </c>
      <c r="BU6" s="21">
        <f t="shared" si="8"/>
        <v>60.89</v>
      </c>
      <c r="BV6" s="21">
        <f t="shared" si="8"/>
        <v>57.31</v>
      </c>
      <c r="BW6" s="21">
        <f t="shared" si="8"/>
        <v>57.08</v>
      </c>
      <c r="BX6" s="21">
        <f t="shared" si="8"/>
        <v>56.26</v>
      </c>
      <c r="BY6" s="21">
        <f t="shared" si="8"/>
        <v>52.94</v>
      </c>
      <c r="BZ6" s="21">
        <f t="shared" si="8"/>
        <v>61.15</v>
      </c>
      <c r="CA6" s="20" t="str">
        <f>IF(CA7="","",IF(CA7="-","【-】","【"&amp;SUBSTITUTE(TEXT(CA7,"#,##0.00"),"-","△")&amp;"】"))</f>
        <v>【56.93】</v>
      </c>
      <c r="CB6" s="21">
        <f>IF(CB7="",NA(),CB7)</f>
        <v>257.7</v>
      </c>
      <c r="CC6" s="21">
        <f t="shared" ref="CC6:CK6" si="9">IF(CC7="",NA(),CC7)</f>
        <v>256.76</v>
      </c>
      <c r="CD6" s="21">
        <f t="shared" si="9"/>
        <v>258.68</v>
      </c>
      <c r="CE6" s="21">
        <f t="shared" si="9"/>
        <v>206.08</v>
      </c>
      <c r="CF6" s="21">
        <f t="shared" si="9"/>
        <v>262.64</v>
      </c>
      <c r="CG6" s="21">
        <f t="shared" si="9"/>
        <v>273.52</v>
      </c>
      <c r="CH6" s="21">
        <f t="shared" si="9"/>
        <v>274.99</v>
      </c>
      <c r="CI6" s="21">
        <f t="shared" si="9"/>
        <v>282.08999999999997</v>
      </c>
      <c r="CJ6" s="21">
        <f t="shared" si="9"/>
        <v>303.27999999999997</v>
      </c>
      <c r="CK6" s="21">
        <f t="shared" si="9"/>
        <v>250.43</v>
      </c>
      <c r="CL6" s="20" t="str">
        <f>IF(CL7="","",IF(CL7="-","【-】","【"&amp;SUBSTITUTE(TEXT(CL7,"#,##0.00"),"-","△")&amp;"】"))</f>
        <v>【271.15】</v>
      </c>
      <c r="CM6" s="21">
        <f>IF(CM7="",NA(),CM7)</f>
        <v>46.15</v>
      </c>
      <c r="CN6" s="21">
        <f t="shared" ref="CN6:CV6" si="10">IF(CN7="",NA(),CN7)</f>
        <v>42.8</v>
      </c>
      <c r="CO6" s="21">
        <f t="shared" si="10"/>
        <v>46.94</v>
      </c>
      <c r="CP6" s="21">
        <f t="shared" si="10"/>
        <v>48.67</v>
      </c>
      <c r="CQ6" s="21">
        <f t="shared" si="10"/>
        <v>42.26</v>
      </c>
      <c r="CR6" s="21">
        <f t="shared" si="10"/>
        <v>50.14</v>
      </c>
      <c r="CS6" s="21">
        <f t="shared" si="10"/>
        <v>54.83</v>
      </c>
      <c r="CT6" s="21">
        <f t="shared" si="10"/>
        <v>66.53</v>
      </c>
      <c r="CU6" s="21">
        <f t="shared" si="10"/>
        <v>52.35</v>
      </c>
      <c r="CV6" s="21">
        <f t="shared" si="10"/>
        <v>52.63</v>
      </c>
      <c r="CW6" s="20" t="str">
        <f>IF(CW7="","",IF(CW7="-","【-】","【"&amp;SUBSTITUTE(TEXT(CW7,"#,##0.00"),"-","△")&amp;"】"))</f>
        <v>【49.87】</v>
      </c>
      <c r="CX6" s="21">
        <f>IF(CX7="",NA(),CX7)</f>
        <v>85.63</v>
      </c>
      <c r="CY6" s="21">
        <f t="shared" ref="CY6:DG6" si="11">IF(CY7="",NA(),CY7)</f>
        <v>85.4</v>
      </c>
      <c r="CZ6" s="21">
        <f t="shared" si="11"/>
        <v>85.94</v>
      </c>
      <c r="DA6" s="21">
        <f t="shared" si="11"/>
        <v>85.34</v>
      </c>
      <c r="DB6" s="21">
        <f t="shared" si="11"/>
        <v>85.88</v>
      </c>
      <c r="DC6" s="21">
        <f t="shared" si="11"/>
        <v>84.98</v>
      </c>
      <c r="DD6" s="21">
        <f t="shared" si="11"/>
        <v>84.7</v>
      </c>
      <c r="DE6" s="21">
        <f t="shared" si="11"/>
        <v>84.67</v>
      </c>
      <c r="DF6" s="21">
        <f t="shared" si="11"/>
        <v>84.39</v>
      </c>
      <c r="DG6" s="21">
        <f t="shared" si="11"/>
        <v>90.32</v>
      </c>
      <c r="DH6" s="20" t="str">
        <f>IF(DH7="","",IF(DH7="-","【-】","【"&amp;SUBSTITUTE(TEXT(DH7,"#,##0.00"),"-","△")&amp;"】"))</f>
        <v>【87.54】</v>
      </c>
      <c r="DI6" s="21">
        <f>IF(DI7="",NA(),DI7)</f>
        <v>9.67</v>
      </c>
      <c r="DJ6" s="21">
        <f t="shared" ref="DJ6:DR6" si="12">IF(DJ7="",NA(),DJ7)</f>
        <v>13.3</v>
      </c>
      <c r="DK6" s="21">
        <f t="shared" si="12"/>
        <v>16.8</v>
      </c>
      <c r="DL6" s="21">
        <f t="shared" si="12"/>
        <v>20.23</v>
      </c>
      <c r="DM6" s="21">
        <f t="shared" si="12"/>
        <v>23.44</v>
      </c>
      <c r="DN6" s="21">
        <f t="shared" si="12"/>
        <v>23.06</v>
      </c>
      <c r="DO6" s="21">
        <f t="shared" si="12"/>
        <v>20.34</v>
      </c>
      <c r="DP6" s="21">
        <f t="shared" si="12"/>
        <v>21.85</v>
      </c>
      <c r="DQ6" s="21">
        <f t="shared" si="12"/>
        <v>25.19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0.02</v>
      </c>
      <c r="EO6" s="20" t="str">
        <f>IF(EO7="","",IF(EO7="-","【-】","【"&amp;SUBSTITUTE(TEXT(EO7,"#,##0.00"),"-","△")&amp;"】"))</f>
        <v>【0.02】</v>
      </c>
    </row>
    <row r="7" spans="1:148" s="22" customFormat="1" x14ac:dyDescent="0.15">
      <c r="A7" s="14"/>
      <c r="B7" s="23">
        <v>2023</v>
      </c>
      <c r="C7" s="23">
        <v>172022</v>
      </c>
      <c r="D7" s="23">
        <v>46</v>
      </c>
      <c r="E7" s="23">
        <v>17</v>
      </c>
      <c r="F7" s="23">
        <v>5</v>
      </c>
      <c r="G7" s="23">
        <v>0</v>
      </c>
      <c r="H7" s="23" t="s">
        <v>96</v>
      </c>
      <c r="I7" s="23" t="s">
        <v>97</v>
      </c>
      <c r="J7" s="23" t="s">
        <v>98</v>
      </c>
      <c r="K7" s="23" t="s">
        <v>99</v>
      </c>
      <c r="L7" s="23" t="s">
        <v>100</v>
      </c>
      <c r="M7" s="23" t="s">
        <v>101</v>
      </c>
      <c r="N7" s="24" t="s">
        <v>102</v>
      </c>
      <c r="O7" s="24">
        <v>50.92</v>
      </c>
      <c r="P7" s="24">
        <v>11.43</v>
      </c>
      <c r="Q7" s="24">
        <v>65.73</v>
      </c>
      <c r="R7" s="24">
        <v>3410</v>
      </c>
      <c r="S7" s="24">
        <v>48268</v>
      </c>
      <c r="T7" s="24">
        <v>318.26</v>
      </c>
      <c r="U7" s="24">
        <v>151.66</v>
      </c>
      <c r="V7" s="24">
        <v>5412</v>
      </c>
      <c r="W7" s="24">
        <v>5.56</v>
      </c>
      <c r="X7" s="24">
        <v>973.38</v>
      </c>
      <c r="Y7" s="24">
        <v>96.14</v>
      </c>
      <c r="Z7" s="24">
        <v>109.3</v>
      </c>
      <c r="AA7" s="24">
        <v>109.88</v>
      </c>
      <c r="AB7" s="24">
        <v>116.08</v>
      </c>
      <c r="AC7" s="24">
        <v>120.35</v>
      </c>
      <c r="AD7" s="24">
        <v>103.6</v>
      </c>
      <c r="AE7" s="24">
        <v>106.37</v>
      </c>
      <c r="AF7" s="24">
        <v>106.07</v>
      </c>
      <c r="AG7" s="24">
        <v>105.5</v>
      </c>
      <c r="AH7" s="24">
        <v>103.07</v>
      </c>
      <c r="AI7" s="24">
        <v>104.44</v>
      </c>
      <c r="AJ7" s="24">
        <v>13.17</v>
      </c>
      <c r="AK7" s="24">
        <v>0</v>
      </c>
      <c r="AL7" s="24">
        <v>0</v>
      </c>
      <c r="AM7" s="24">
        <v>0</v>
      </c>
      <c r="AN7" s="24">
        <v>0</v>
      </c>
      <c r="AO7" s="24">
        <v>193.99</v>
      </c>
      <c r="AP7" s="24">
        <v>139.02000000000001</v>
      </c>
      <c r="AQ7" s="24">
        <v>132.04</v>
      </c>
      <c r="AR7" s="24">
        <v>145.43</v>
      </c>
      <c r="AS7" s="24">
        <v>120.64</v>
      </c>
      <c r="AT7" s="24">
        <v>124.06</v>
      </c>
      <c r="AU7" s="24">
        <v>6.77</v>
      </c>
      <c r="AV7" s="24">
        <v>6.62</v>
      </c>
      <c r="AW7" s="24">
        <v>3.22</v>
      </c>
      <c r="AX7" s="24">
        <v>6.17</v>
      </c>
      <c r="AY7" s="24">
        <v>7.6</v>
      </c>
      <c r="AZ7" s="24">
        <v>26.99</v>
      </c>
      <c r="BA7" s="24">
        <v>29.13</v>
      </c>
      <c r="BB7" s="24">
        <v>35.69</v>
      </c>
      <c r="BC7" s="24">
        <v>38.4</v>
      </c>
      <c r="BD7" s="24">
        <v>39.82</v>
      </c>
      <c r="BE7" s="24">
        <v>42.02</v>
      </c>
      <c r="BF7" s="24">
        <v>6688.84</v>
      </c>
      <c r="BG7" s="24">
        <v>6306.87</v>
      </c>
      <c r="BH7" s="24">
        <v>6629.93</v>
      </c>
      <c r="BI7" s="24">
        <v>6496.28</v>
      </c>
      <c r="BJ7" s="24">
        <v>8471.7000000000007</v>
      </c>
      <c r="BK7" s="24">
        <v>826.83</v>
      </c>
      <c r="BL7" s="24">
        <v>867.83</v>
      </c>
      <c r="BM7" s="24">
        <v>791.76</v>
      </c>
      <c r="BN7" s="24">
        <v>900.82</v>
      </c>
      <c r="BO7" s="24">
        <v>743.31</v>
      </c>
      <c r="BP7" s="24">
        <v>785.1</v>
      </c>
      <c r="BQ7" s="24">
        <v>61.33</v>
      </c>
      <c r="BR7" s="24">
        <v>61.53</v>
      </c>
      <c r="BS7" s="24">
        <v>61.59</v>
      </c>
      <c r="BT7" s="24">
        <v>77.62</v>
      </c>
      <c r="BU7" s="24">
        <v>60.89</v>
      </c>
      <c r="BV7" s="24">
        <v>57.31</v>
      </c>
      <c r="BW7" s="24">
        <v>57.08</v>
      </c>
      <c r="BX7" s="24">
        <v>56.26</v>
      </c>
      <c r="BY7" s="24">
        <v>52.94</v>
      </c>
      <c r="BZ7" s="24">
        <v>61.15</v>
      </c>
      <c r="CA7" s="24">
        <v>56.93</v>
      </c>
      <c r="CB7" s="24">
        <v>257.7</v>
      </c>
      <c r="CC7" s="24">
        <v>256.76</v>
      </c>
      <c r="CD7" s="24">
        <v>258.68</v>
      </c>
      <c r="CE7" s="24">
        <v>206.08</v>
      </c>
      <c r="CF7" s="24">
        <v>262.64</v>
      </c>
      <c r="CG7" s="24">
        <v>273.52</v>
      </c>
      <c r="CH7" s="24">
        <v>274.99</v>
      </c>
      <c r="CI7" s="24">
        <v>282.08999999999997</v>
      </c>
      <c r="CJ7" s="24">
        <v>303.27999999999997</v>
      </c>
      <c r="CK7" s="24">
        <v>250.43</v>
      </c>
      <c r="CL7" s="24">
        <v>271.14999999999998</v>
      </c>
      <c r="CM7" s="24">
        <v>46.15</v>
      </c>
      <c r="CN7" s="24">
        <v>42.8</v>
      </c>
      <c r="CO7" s="24">
        <v>46.94</v>
      </c>
      <c r="CP7" s="24">
        <v>48.67</v>
      </c>
      <c r="CQ7" s="24">
        <v>42.26</v>
      </c>
      <c r="CR7" s="24">
        <v>50.14</v>
      </c>
      <c r="CS7" s="24">
        <v>54.83</v>
      </c>
      <c r="CT7" s="24">
        <v>66.53</v>
      </c>
      <c r="CU7" s="24">
        <v>52.35</v>
      </c>
      <c r="CV7" s="24">
        <v>52.63</v>
      </c>
      <c r="CW7" s="24">
        <v>49.87</v>
      </c>
      <c r="CX7" s="24">
        <v>85.63</v>
      </c>
      <c r="CY7" s="24">
        <v>85.4</v>
      </c>
      <c r="CZ7" s="24">
        <v>85.94</v>
      </c>
      <c r="DA7" s="24">
        <v>85.34</v>
      </c>
      <c r="DB7" s="24">
        <v>85.88</v>
      </c>
      <c r="DC7" s="24">
        <v>84.98</v>
      </c>
      <c r="DD7" s="24">
        <v>84.7</v>
      </c>
      <c r="DE7" s="24">
        <v>84.67</v>
      </c>
      <c r="DF7" s="24">
        <v>84.39</v>
      </c>
      <c r="DG7" s="24">
        <v>90.32</v>
      </c>
      <c r="DH7" s="24">
        <v>87.54</v>
      </c>
      <c r="DI7" s="24">
        <v>9.67</v>
      </c>
      <c r="DJ7" s="24">
        <v>13.3</v>
      </c>
      <c r="DK7" s="24">
        <v>16.8</v>
      </c>
      <c r="DL7" s="24">
        <v>20.23</v>
      </c>
      <c r="DM7" s="24">
        <v>23.44</v>
      </c>
      <c r="DN7" s="24">
        <v>23.06</v>
      </c>
      <c r="DO7" s="24">
        <v>20.34</v>
      </c>
      <c r="DP7" s="24">
        <v>21.85</v>
      </c>
      <c r="DQ7" s="24">
        <v>25.19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0.25</v>
      </c>
      <c r="EL7" s="24">
        <v>0.05</v>
      </c>
      <c r="EM7" s="24">
        <v>0.03</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小間　智弘</cp:lastModifiedBy>
  <dcterms:created xsi:type="dcterms:W3CDTF">2025-01-24T07:17:24Z</dcterms:created>
  <dcterms:modified xsi:type="dcterms:W3CDTF">2025-01-28T05:38:26Z</dcterms:modified>
  <cp:category/>
</cp:coreProperties>
</file>