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36A3E61D-107A-402A-887A-D77207E52E5C}" xr6:coauthVersionLast="47" xr6:coauthVersionMax="47" xr10:uidLastSave="{00000000-0000-0000-0000-000000000000}"/>
  <workbookProtection workbookAlgorithmName="SHA-512" workbookHashValue="U0oqYgs3o3ohQChJGzAg8hHMVNfo7mEz6j2LkH/AhA7dDMCvY3Ltw2iqWs3mInT4L4nlSUc0TABGxBo2X/1noA==" workbookSaltValue="sRp4bhYonBqql8cAwTuwxA=="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E85" i="4"/>
  <c r="AT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<sst xmlns="http://schemas.openxmlformats.org/spreadsheetml/2006/main" count="231" uniqueCount="115">
  <si>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</si>
  <si>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</si>
  <si>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</si>
  <si>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</si>
  <si>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</si>
  <si>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</si>
  <si>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</si>
  <si>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</si>
  <si>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</si>
  <si>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</si>
  <si>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</si>
  <si>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</si>
  <si>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</si>
  <si>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</si>
  <si>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</si>
  <si>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</si>
  <si>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</si>
  <si>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</si>
  <si>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</si>
  <si>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</si>
  <si>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</si>
  <si>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</si>
  <si>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</si>
  <si>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</si>
  <si>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</si>
  <si>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</si>
  <si>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</si>
  <si>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</si>
  <si>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</si>
  <si>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</si>
  <si>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</si>
  <si>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</si>
  <si>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</si>
  <si>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</si>
  <si>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</si>
  <si>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</si>
  <si>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</si>
  <si>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</si>
  <si>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</si>
  <si>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</si>
  <si>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</si>
  <si>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</si>
  <si>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</si>
  <si>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</si>
  <si>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</si>
  <si>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</si>
  <si>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</si>
  <si>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</si>
  <si>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</si>
  <si>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</si>
  <si>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</si>
  <si>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</si>
  <si>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</si>
  <si>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</si>
  <si>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</si>
  <si>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</si>
  <si>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</si>
  <si>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</si>
  <si>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</si>
  <si>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</si>
  <si>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</si>
  <si>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</si>
  <si>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</si>
  <si>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</si>
  <si>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</si>
  <si>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</si>
  <si>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</si>
  <si>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</si>
  <si>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</si>
  <si>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</si>
  <si>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</si>
  <si>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</si>
  <si>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</si>
  <si>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</si>
  <si>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</si>
  <si>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</si>
  <si>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</si>
  <si>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</si>
  <si>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</si>
  <si>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</si>
  <si>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</si>
  <si>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</si>
  <si>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</si>
  <si>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</si>
  <si>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</si>
  <si>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</si>
  <si>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</si>
  <si>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</si>
  <si>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</si>
  <si>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</si>
  <si>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</si>
  <si>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</si>
  <si>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</si>
  <si>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</si>
  <si>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</si>
  <si>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</si>
  <si>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</si>
  <si>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</si>
  <si>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</si>
  <si>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</si>
  <si>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</si>
  <si>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</si>
  <si>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</si>
  <si>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</si>
  <si>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</si>
  <si>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</si>
  <si>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</si>
  <si>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</si>
  <si>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</si>
  <si>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</si>
  <si>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</si>
  <si>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</si>
  <si>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令和6年能登半島地震の影響により、有収水量が減少したため収益が減少し、①経常収支比率は悪化し、②累積欠損金が発生した。
　③流動比率はかなり低い数値となっているが、流動負債に建設改良に充てた企業債が多く含まれており、使用料の改定により一部をその償還に充てることを予定している。
　④企業債残高対事業規模比率は、未だ地方債の残高が大きいことから類似団体と比較すると高い状況にある。
　⑤経費回収率及び⑥汚水処理原価については、震災の影響により数値が悪化している。
　⑦施設利用率は、震災により汚水量が減少したため悪化した。
　⑧水洗化率は毎年増加しており、令和元年度に類似団体平均の数値を上回った。</t>
    <rPh sb="1" eb="3">
      <t>レイワ</t>
    </rPh>
    <rPh sb="4" eb="5">
      <t>ネン</t>
    </rPh>
    <rPh sb="5" eb="11">
      <t>ノトハントウジシン</t>
    </rPh>
    <rPh sb="29" eb="31">
      <t>シュウエキ</t>
    </rPh>
    <rPh sb="32" eb="33">
      <t>ゲン</t>
    </rPh>
    <rPh sb="33" eb="34">
      <t>ショウ</t>
    </rPh>
    <rPh sb="44" eb="46">
      <t>アッカ</t>
    </rPh>
    <rPh sb="55" eb="57">
      <t>ハッセイ</t>
    </rPh>
    <rPh sb="213" eb="215">
      <t>シンサイ</t>
    </rPh>
    <rPh sb="216" eb="218">
      <t>エイキョウ</t>
    </rPh>
    <rPh sb="224" eb="226">
      <t>アッカ</t>
    </rPh>
    <rPh sb="241" eb="243">
      <t>シンサイ</t>
    </rPh>
    <rPh sb="246" eb="248">
      <t>オスイ</t>
    </rPh>
    <rPh sb="248" eb="249">
      <t>リョウ</t>
    </rPh>
    <rPh sb="250" eb="252">
      <t>ゲンショウ</t>
    </rPh>
    <rPh sb="256" eb="258">
      <t>アッカ</t>
    </rPh>
    <phoneticPr fontId="4"/>
  </si>
  <si>
    <t>　管渠は、①有形固定資産減価償却率や②管渠老朽化率にあるとおり、法定耐用年数に近づいた資産は少ない状況である。今後は、腐食が発生しやすいヒューム管や処理場近くの流量の多い管渠の延命化や更新の費用の増加が見込まれる。
　令和6年度以降、管渠施設については災害復旧事業を最優先とし、中継ポンプ場や処理場は、老朽化に伴い機械設備や電気設備の更新が必要な状況にあるため、更新計画に基づき計画的に実施していく。</t>
    <rPh sb="6" eb="8">
      <t>ユウケイ</t>
    </rPh>
    <rPh sb="8" eb="10">
      <t>コテイ</t>
    </rPh>
    <rPh sb="10" eb="12">
      <t>シサン</t>
    </rPh>
    <rPh sb="12" eb="14">
      <t>ゲンカ</t>
    </rPh>
    <rPh sb="14" eb="16">
      <t>ショウキャク</t>
    </rPh>
    <rPh sb="16" eb="17">
      <t>リツ</t>
    </rPh>
    <rPh sb="19" eb="21">
      <t>カンキョ</t>
    </rPh>
    <rPh sb="21" eb="24">
      <t>ロウキュウカ</t>
    </rPh>
    <rPh sb="24" eb="25">
      <t>リツ</t>
    </rPh>
    <rPh sb="32" eb="34">
      <t>ホウテイ</t>
    </rPh>
    <rPh sb="34" eb="36">
      <t>タイヨウ</t>
    </rPh>
    <rPh sb="36" eb="38">
      <t>ネンスウ</t>
    </rPh>
    <rPh sb="39" eb="40">
      <t>チカ</t>
    </rPh>
    <rPh sb="43" eb="45">
      <t>シサン</t>
    </rPh>
    <rPh sb="46" eb="47">
      <t>スク</t>
    </rPh>
    <rPh sb="49" eb="51">
      <t>ジョウキョウ</t>
    </rPh>
    <rPh sb="74" eb="76">
      <t>ショリ</t>
    </rPh>
    <rPh sb="76" eb="77">
      <t>ジョウ</t>
    </rPh>
    <rPh sb="77" eb="78">
      <t>チカ</t>
    </rPh>
    <rPh sb="80" eb="82">
      <t>リュウリョウ</t>
    </rPh>
    <rPh sb="83" eb="84">
      <t>オオ</t>
    </rPh>
    <rPh sb="85" eb="86">
      <t>カン</t>
    </rPh>
    <rPh sb="86" eb="87">
      <t>キョ</t>
    </rPh>
    <rPh sb="88" eb="90">
      <t>エンメイ</t>
    </rPh>
    <rPh sb="90" eb="91">
      <t>カ</t>
    </rPh>
    <rPh sb="92" eb="94">
      <t>コウシン</t>
    </rPh>
    <rPh sb="95" eb="97">
      <t>ヒヨウ</t>
    </rPh>
    <rPh sb="98" eb="100">
      <t>ゾウカ</t>
    </rPh>
    <rPh sb="109" eb="111">
      <t>レイワ</t>
    </rPh>
    <rPh sb="112" eb="114">
      <t>ネンド</t>
    </rPh>
    <rPh sb="114" eb="116">
      <t>イコウ</t>
    </rPh>
    <rPh sb="117" eb="119">
      <t>カンキョ</t>
    </rPh>
    <rPh sb="119" eb="121">
      <t>シセツ</t>
    </rPh>
    <rPh sb="126" eb="128">
      <t>サイガイ</t>
    </rPh>
    <rPh sb="128" eb="130">
      <t>フッキュウ</t>
    </rPh>
    <rPh sb="130" eb="132">
      <t>ジギョウ</t>
    </rPh>
    <rPh sb="133" eb="134">
      <t>サイ</t>
    </rPh>
    <rPh sb="134" eb="136">
      <t>ユウセン</t>
    </rPh>
    <rPh sb="189" eb="191">
      <t>ケイカク</t>
    </rPh>
    <rPh sb="191" eb="192">
      <t>テキ</t>
    </rPh>
    <rPh sb="193" eb="195">
      <t>ジッシ</t>
    </rPh>
    <phoneticPr fontId="4"/>
  </si>
  <si>
    <t>　事業計画面積における整備率が約４０％と低い状況にあるが、災害復旧事業で１０年間は面整備が見込めず、現段階では収益に対して初期投資した処理場の設備等の投資が過大な状況である。
　今後は、災害復旧事業を着実に進め、施設利用率や水洗化率の向上と使用料の見直しによる収入の確保に努めるほか、老朽化による管渠や処理場の更新や延命化を計画的に実施するなど費用の平準化を図り、経営の健全化に努める。
　なお、当該事業は平成３０年度より地方公営企業法の一部を適用している。</t>
    <rPh sb="15" eb="16">
      <t>ヤク</t>
    </rPh>
    <rPh sb="29" eb="31">
      <t>サイガイ</t>
    </rPh>
    <rPh sb="31" eb="33">
      <t>フッキュウ</t>
    </rPh>
    <rPh sb="33" eb="35">
      <t>ジギョウ</t>
    </rPh>
    <rPh sb="38" eb="40">
      <t>ネンカン</t>
    </rPh>
    <rPh sb="41" eb="42">
      <t>メン</t>
    </rPh>
    <rPh sb="42" eb="44">
      <t>セイビ</t>
    </rPh>
    <rPh sb="45" eb="47">
      <t>ミコ</t>
    </rPh>
    <rPh sb="73" eb="74">
      <t>トウ</t>
    </rPh>
    <rPh sb="93" eb="97">
      <t>サイガイフッキュウ</t>
    </rPh>
    <rPh sb="97" eb="99">
      <t>ジギョウ</t>
    </rPh>
    <rPh sb="100" eb="102">
      <t>チャクジツ</t>
    </rPh>
    <rPh sb="120" eb="123">
      <t>シヨウリョウ</t>
    </rPh>
    <rPh sb="124" eb="126">
      <t>ミナオ</t>
    </rPh>
    <rPh sb="158" eb="160">
      <t>エンメイ</t>
    </rPh>
    <rPh sb="160" eb="161">
      <t>カ</t>
    </rPh>
    <rPh sb="198" eb="200">
      <t>トウガイ</t>
    </rPh>
    <rPh sb="200" eb="202">
      <t>ジギョウ</t>
    </rPh>
    <rPh sb="203" eb="205">
      <t>ヘイセイ</t>
    </rPh>
    <rPh sb="207" eb="209">
      <t>ネンド</t>
    </rPh>
    <rPh sb="211" eb="213">
      <t>チホウ</t>
    </rPh>
    <rPh sb="213" eb="215">
      <t>コウエイ</t>
    </rPh>
    <rPh sb="215" eb="217">
      <t>キギョウ</t>
    </rPh>
    <rPh sb="217" eb="218">
      <t>ホウ</t>
    </rPh>
    <rPh sb="219" eb="221">
      <t>イチブ</t>
    </rPh>
    <rPh sb="222" eb="224">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</si>
</sst>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1B-4BDC-AAA9-EC005D03C8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751B-4BDC-AAA9-EC005D03C8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45.44</c:v>
                </c:pt>
                <c:pt idx="1">
                  <c:v>47.99</c:v>
                </c:pt>
                <c:pt idx="2">
                  <c:v>50.33</c:v>
                </c:pt>
                <c:pt idx="3">
                  <c:v>51.13</c:v>
                </c:pt>
                <c:pt idx="4">
                  <c:v>48.43</c:v>
                </c:pt>
              </c:numCache>
            </c:numRef>
          </c:val>
          <c:extLst>
            <c:ext xmlns:c16="http://schemas.microsoft.com/office/drawing/2014/chart" uri="{C3380CC4-5D6E-409C-BE32-E72D297353CC}">
              <c16:uniqueId val="{00000000-B891-4432-BDBE-DEF5D69EEB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B891-4432-BDBE-DEF5D69EEB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83.15</c:v>
                </c:pt>
                <c:pt idx="1">
                  <c:v>84.58</c:v>
                </c:pt>
                <c:pt idx="2">
                  <c:v>84.95</c:v>
                </c:pt>
                <c:pt idx="3">
                  <c:v>85.26</c:v>
                </c:pt>
                <c:pt idx="4">
                  <c:v>86.35</c:v>
                </c:pt>
              </c:numCache>
            </c:numRef>
          </c:val>
          <c:extLst>
            <c:ext xmlns:c16="http://schemas.microsoft.com/office/drawing/2014/chart" uri="{C3380CC4-5D6E-409C-BE32-E72D297353CC}">
              <c16:uniqueId val="{00000000-80ED-4B8F-B0AC-5AEB8E1F90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80ED-4B8F-B0AC-5AEB8E1F90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104.29</c:v>
                </c:pt>
                <c:pt idx="1">
                  <c:v>97.73</c:v>
                </c:pt>
                <c:pt idx="2">
                  <c:v>102.58</c:v>
                </c:pt>
                <c:pt idx="3">
                  <c:v>113.84</c:v>
                </c:pt>
                <c:pt idx="4">
                  <c:v>111.15</c:v>
                </c:pt>
              </c:numCache>
            </c:numRef>
          </c:val>
          <c:extLst>
            <c:ext xmlns:c16="http://schemas.microsoft.com/office/drawing/2014/chart" uri="{C3380CC4-5D6E-409C-BE32-E72D297353CC}">
              <c16:uniqueId val="{00000000-9D1E-4219-A3A0-495A678A54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9D1E-4219-A3A0-495A678A54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7.63</c:v>
                </c:pt>
                <c:pt idx="1">
                  <c:v>11.09</c:v>
                </c:pt>
                <c:pt idx="2">
                  <c:v>14.47</c:v>
                </c:pt>
                <c:pt idx="3">
                  <c:v>17.809999999999999</c:v>
                </c:pt>
                <c:pt idx="4">
                  <c:v>21.02</c:v>
                </c:pt>
              </c:numCache>
            </c:numRef>
          </c:val>
          <c:extLst>
            <c:ext xmlns:c16="http://schemas.microsoft.com/office/drawing/2014/chart" uri="{C3380CC4-5D6E-409C-BE32-E72D297353CC}">
              <c16:uniqueId val="{00000000-F77E-4305-929C-F0ABC0A76B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F77E-4305-929C-F0ABC0A76B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AD-4B7B-A3E8-AF81E82491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8EAD-4B7B-A3E8-AF81E82491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quot;-&quot;">
                  <c:v>8.27</c:v>
                </c:pt>
              </c:numCache>
            </c:numRef>
          </c:val>
          <c:extLst>
            <c:ext xmlns:c16="http://schemas.microsoft.com/office/drawing/2014/chart" uri="{C3380CC4-5D6E-409C-BE32-E72D297353CC}">
              <c16:uniqueId val="{00000000-128C-48B9-8AB0-C869353A65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128C-48B9-8AB0-C869353A65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14.86</c:v>
                </c:pt>
                <c:pt idx="1">
                  <c:v>6.26</c:v>
                </c:pt>
                <c:pt idx="2">
                  <c:v>5.34</c:v>
                </c:pt>
                <c:pt idx="3">
                  <c:v>14.4</c:v>
                </c:pt>
                <c:pt idx="4">
                  <c:v>29.23</c:v>
                </c:pt>
              </c:numCache>
            </c:numRef>
          </c:val>
          <c:extLst>
            <c:ext xmlns:c16="http://schemas.microsoft.com/office/drawing/2014/chart" uri="{C3380CC4-5D6E-409C-BE32-E72D297353CC}">
              <c16:uniqueId val="{00000000-3BA2-40A9-89B4-523081D0EC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3BA2-40A9-89B4-523081D0EC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3693.96</c:v>
                </c:pt>
                <c:pt idx="1">
                  <c:v>3828.47</c:v>
                </c:pt>
                <c:pt idx="2">
                  <c:v>3577.26</c:v>
                </c:pt>
                <c:pt idx="3">
                  <c:v>3301.79</c:v>
                </c:pt>
                <c:pt idx="4">
                  <c:v>4181.45</c:v>
                </c:pt>
              </c:numCache>
            </c:numRef>
          </c:val>
          <c:extLst>
            <c:ext xmlns:c16="http://schemas.microsoft.com/office/drawing/2014/chart" uri="{C3380CC4-5D6E-409C-BE32-E72D297353CC}">
              <c16:uniqueId val="{00000000-67F5-41F5-AE87-1FCF1BE4AD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67F5-41F5-AE87-1FCF1BE4AD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76.2</c:v>
                </c:pt>
                <c:pt idx="1">
                  <c:v>76.290000000000006</c:v>
                </c:pt>
                <c:pt idx="2">
                  <c:v>76.3</c:v>
                </c:pt>
                <c:pt idx="3">
                  <c:v>96.98</c:v>
                </c:pt>
                <c:pt idx="4">
                  <c:v>96.23</c:v>
                </c:pt>
              </c:numCache>
            </c:numRef>
          </c:val>
          <c:extLst>
            <c:ext xmlns:c16="http://schemas.microsoft.com/office/drawing/2014/chart" uri="{C3380CC4-5D6E-409C-BE32-E72D297353CC}">
              <c16:uniqueId val="{00000000-CC95-4EA9-8265-8128E0F23A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CC95-4EA9-8265-8128E0F23A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220.58</c:v>
                </c:pt>
                <c:pt idx="1">
                  <c:v>219.65</c:v>
                </c:pt>
                <c:pt idx="2">
                  <c:v>220.13</c:v>
                </c:pt>
                <c:pt idx="3">
                  <c:v>173.75</c:v>
                </c:pt>
                <c:pt idx="4">
                  <c:v>175.08</c:v>
                </c:pt>
              </c:numCache>
            </c:numRef>
          </c:val>
          <c:extLst>
            <c:ext xmlns:c16="http://schemas.microsoft.com/office/drawing/2014/chart" uri="{C3380CC4-5D6E-409C-BE32-E72D297353CC}">
              <c16:uniqueId val="{00000000-802C-40C1-8C5D-8BB3233471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802C-40C1-8C5D-8BB3233471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8" zoomScaleNormal="100" workbookViewId="0">
      <selection activeCell="BT88" sqref="BT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44.29</v>
      </c>
      <c r="J10" s="53"/>
      <c r="K10" s="53"/>
      <c r="L10" s="53"/>
      <c r="M10" s="53"/>
      <c r="N10" s="53"/>
      <c r="O10" s="53"/>
      <c r="P10" s="53">
        <f>データ!P6</f>
        <v>31.22</v>
      </c>
      <c r="Q10" s="53"/>
      <c r="R10" s="53"/>
      <c r="S10" s="53"/>
      <c r="T10" s="53"/>
      <c r="U10" s="53"/>
      <c r="V10" s="53"/>
      <c r="W10" s="53">
        <f>データ!Q6</f>
        <v>68.7</v>
      </c>
      <c r="X10" s="53"/>
      <c r="Y10" s="53"/>
      <c r="Z10" s="53"/>
      <c r="AA10" s="53"/>
      <c r="AB10" s="53"/>
      <c r="AC10" s="53"/>
      <c r="AD10" s="54">
        <f>データ!R6</f>
        <v>3410</v>
      </c>
      <c r="AE10" s="54"/>
      <c r="AF10" s="54"/>
      <c r="AG10" s="54"/>
      <c r="AH10" s="54"/>
      <c r="AI10" s="54"/>
      <c r="AJ10" s="54"/>
      <c r="AK10" s="2"/>
      <c r="AL10" s="54">
        <f>データ!V6</f>
        <v>14783</v>
      </c>
      <c r="AM10" s="54"/>
      <c r="AN10" s="54"/>
      <c r="AO10" s="54"/>
      <c r="AP10" s="54"/>
      <c r="AQ10" s="54"/>
      <c r="AR10" s="54"/>
      <c r="AS10" s="54"/>
      <c r="AT10" s="53">
        <f>データ!W6</f>
        <v>5.36</v>
      </c>
      <c r="AU10" s="53"/>
      <c r="AV10" s="53"/>
      <c r="AW10" s="53"/>
      <c r="AX10" s="53"/>
      <c r="AY10" s="53"/>
      <c r="AZ10" s="53"/>
      <c r="BA10" s="53"/>
      <c r="BB10" s="53">
        <f>データ!X6</f>
        <v>2758.02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YMg+kj8TIgTJiV4dg+i77X3rMGi5kG3Pn7XBMlXcKbEotdKdZtDA+jend3jYvuwoPeBlxubFTfBKfhlhOLRaA==" saltValue="GmRcDpoXstO+VS2zILqA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172022</v>
      </c>
      <c r="D6" s="19">
        <f t="shared" si="3"/>
        <v>46</v>
      </c>
      <c r="E6" s="19">
        <f t="shared" si="3"/>
        <v>17</v>
      </c>
      <c r="F6" s="19">
        <f t="shared" si="3"/>
        <v>1</v>
      </c>
      <c r="G6" s="19">
        <f t="shared" si="3"/>
        <v>0</v>
      </c>
      <c r="H6" s="19" t="str">
        <f t="shared" si="3"/>
        <v>石川県　七尾市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44.29</v>
      </c>
      <c r="P6" s="20">
        <f t="shared" si="3"/>
        <v>31.22</v>
      </c>
      <c r="Q6" s="20">
        <f t="shared" si="3"/>
        <v>68.7</v>
      </c>
      <c r="R6" s="20">
        <f t="shared" si="3"/>
        <v>3410</v>
      </c>
      <c r="S6" s="20">
        <f t="shared" si="3"/>
        <v>48268</v>
      </c>
      <c r="T6" s="20">
        <f t="shared" si="3"/>
        <v>318.26</v>
      </c>
      <c r="U6" s="20">
        <f t="shared" si="3"/>
        <v>151.66</v>
      </c>
      <c r="V6" s="20">
        <f t="shared" si="3"/>
        <v>14783</v>
      </c>
      <c r="W6" s="20">
        <f t="shared" si="3"/>
        <v>5.36</v>
      </c>
      <c r="X6" s="20">
        <f t="shared" si="3"/>
        <v>2758.02</v>
      </c>
      <c r="Y6" s="21">
        <f>IF(Y7="",NA(),Y7)</f>
        <v>104.29</v>
      </c>
      <c r="Z6" s="21">
        <f t="shared" ref="Z6:AH6" si="4">IF(Z7="",NA(),Z7)</f>
        <v>97.73</v>
      </c>
      <c r="AA6" s="21">
        <f t="shared" si="4"/>
        <v>102.58</v>
      </c>
      <c r="AB6" s="21">
        <f t="shared" si="4"/>
        <v>113.84</v>
      </c>
      <c r="AC6" s="21">
        <f t="shared" si="4"/>
        <v>111.15</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1">
        <f t="shared" si="5"/>
        <v>8.27</v>
      </c>
      <c r="AO6" s="21">
        <f t="shared" si="5"/>
        <v>53.44</v>
      </c>
      <c r="AP6" s="21">
        <f t="shared" si="5"/>
        <v>43.71</v>
      </c>
      <c r="AQ6" s="21">
        <f t="shared" si="5"/>
        <v>45.94</v>
      </c>
      <c r="AR6" s="21">
        <f t="shared" si="5"/>
        <v>29.34</v>
      </c>
      <c r="AS6" s="21">
        <f t="shared" si="5"/>
        <v>21.73</v>
      </c>
      <c r="AT6" s="20" t="str">
        <f>IF(AT7="","",IF(AT7="-","【-】","【"&amp;SUBSTITUTE(TEXT(AT7,"#,##0.00"),"-","△")&amp;"】"))</f>
        <v>【3.03】</v>
      </c>
      <c r="AU6" s="21">
        <f>IF(AU7="",NA(),AU7)</f>
        <v>14.86</v>
      </c>
      <c r="AV6" s="21">
        <f t="shared" ref="AV6:BD6" si="6">IF(AV7="",NA(),AV7)</f>
        <v>6.26</v>
      </c>
      <c r="AW6" s="21">
        <f t="shared" si="6"/>
        <v>5.34</v>
      </c>
      <c r="AX6" s="21">
        <f t="shared" si="6"/>
        <v>14.4</v>
      </c>
      <c r="AY6" s="21">
        <f t="shared" si="6"/>
        <v>29.23</v>
      </c>
      <c r="AZ6" s="21">
        <f t="shared" si="6"/>
        <v>47.03</v>
      </c>
      <c r="BA6" s="21">
        <f t="shared" si="6"/>
        <v>40.67</v>
      </c>
      <c r="BB6" s="21">
        <f t="shared" si="6"/>
        <v>47.7</v>
      </c>
      <c r="BC6" s="21">
        <f t="shared" si="6"/>
        <v>50.59</v>
      </c>
      <c r="BD6" s="21">
        <f t="shared" si="6"/>
        <v>62.37</v>
      </c>
      <c r="BE6" s="20" t="str">
        <f>IF(BE7="","",IF(BE7="-","【-】","【"&amp;SUBSTITUTE(TEXT(BE7,"#,##0.00"),"-","△")&amp;"】"))</f>
        <v>【78.43】</v>
      </c>
      <c r="BF6" s="21">
        <f>IF(BF7="",NA(),BF7)</f>
        <v>3693.96</v>
      </c>
      <c r="BG6" s="21">
        <f t="shared" ref="BG6:BO6" si="7">IF(BG7="",NA(),BG7)</f>
        <v>3828.47</v>
      </c>
      <c r="BH6" s="21">
        <f t="shared" si="7"/>
        <v>3577.26</v>
      </c>
      <c r="BI6" s="21">
        <f t="shared" si="7"/>
        <v>3301.79</v>
      </c>
      <c r="BJ6" s="21">
        <f t="shared" si="7"/>
        <v>4181.45</v>
      </c>
      <c r="BK6" s="21">
        <f t="shared" si="7"/>
        <v>1001.3</v>
      </c>
      <c r="BL6" s="21">
        <f t="shared" si="7"/>
        <v>1050.51</v>
      </c>
      <c r="BM6" s="21">
        <f t="shared" si="7"/>
        <v>1102.01</v>
      </c>
      <c r="BN6" s="21">
        <f t="shared" si="7"/>
        <v>987.36</v>
      </c>
      <c r="BO6" s="21">
        <f t="shared" si="7"/>
        <v>1042.77</v>
      </c>
      <c r="BP6" s="20" t="str">
        <f>IF(BP7="","",IF(BP7="-","【-】","【"&amp;SUBSTITUTE(TEXT(BP7,"#,##0.00"),"-","△")&amp;"】"))</f>
        <v>【630.82】</v>
      </c>
      <c r="BQ6" s="21">
        <f>IF(BQ7="",NA(),BQ7)</f>
        <v>76.2</v>
      </c>
      <c r="BR6" s="21">
        <f t="shared" ref="BR6:BZ6" si="8">IF(BR7="",NA(),BR7)</f>
        <v>76.290000000000006</v>
      </c>
      <c r="BS6" s="21">
        <f t="shared" si="8"/>
        <v>76.3</v>
      </c>
      <c r="BT6" s="21">
        <f t="shared" si="8"/>
        <v>96.98</v>
      </c>
      <c r="BU6" s="21">
        <f t="shared" si="8"/>
        <v>96.23</v>
      </c>
      <c r="BV6" s="21">
        <f t="shared" si="8"/>
        <v>81.88</v>
      </c>
      <c r="BW6" s="21">
        <f t="shared" si="8"/>
        <v>82.65</v>
      </c>
      <c r="BX6" s="21">
        <f t="shared" si="8"/>
        <v>82.55</v>
      </c>
      <c r="BY6" s="21">
        <f t="shared" si="8"/>
        <v>83.55</v>
      </c>
      <c r="BZ6" s="21">
        <f t="shared" si="8"/>
        <v>84.48</v>
      </c>
      <c r="CA6" s="20" t="str">
        <f>IF(CA7="","",IF(CA7="-","【-】","【"&amp;SUBSTITUTE(TEXT(CA7,"#,##0.00"),"-","△")&amp;"】"))</f>
        <v>【97.81】</v>
      </c>
      <c r="CB6" s="21">
        <f>IF(CB7="",NA(),CB7)</f>
        <v>220.58</v>
      </c>
      <c r="CC6" s="21">
        <f t="shared" ref="CC6:CK6" si="9">IF(CC7="",NA(),CC7)</f>
        <v>219.65</v>
      </c>
      <c r="CD6" s="21">
        <f t="shared" si="9"/>
        <v>220.13</v>
      </c>
      <c r="CE6" s="21">
        <f t="shared" si="9"/>
        <v>173.75</v>
      </c>
      <c r="CF6" s="21">
        <f t="shared" si="9"/>
        <v>175.08</v>
      </c>
      <c r="CG6" s="21">
        <f t="shared" si="9"/>
        <v>187.55</v>
      </c>
      <c r="CH6" s="21">
        <f t="shared" si="9"/>
        <v>186.3</v>
      </c>
      <c r="CI6" s="21">
        <f t="shared" si="9"/>
        <v>188.38</v>
      </c>
      <c r="CJ6" s="21">
        <f t="shared" si="9"/>
        <v>185.98</v>
      </c>
      <c r="CK6" s="21">
        <f t="shared" si="9"/>
        <v>187.11</v>
      </c>
      <c r="CL6" s="20" t="str">
        <f>IF(CL7="","",IF(CL7="-","【-】","【"&amp;SUBSTITUTE(TEXT(CL7,"#,##0.00"),"-","△")&amp;"】"))</f>
        <v>【138.75】</v>
      </c>
      <c r="CM6" s="21">
        <f>IF(CM7="",NA(),CM7)</f>
        <v>45.44</v>
      </c>
      <c r="CN6" s="21">
        <f t="shared" ref="CN6:CV6" si="10">IF(CN7="",NA(),CN7)</f>
        <v>47.99</v>
      </c>
      <c r="CO6" s="21">
        <f t="shared" si="10"/>
        <v>50.33</v>
      </c>
      <c r="CP6" s="21">
        <f t="shared" si="10"/>
        <v>51.13</v>
      </c>
      <c r="CQ6" s="21">
        <f t="shared" si="10"/>
        <v>48.43</v>
      </c>
      <c r="CR6" s="21">
        <f t="shared" si="10"/>
        <v>50.94</v>
      </c>
      <c r="CS6" s="21">
        <f t="shared" si="10"/>
        <v>50.53</v>
      </c>
      <c r="CT6" s="21">
        <f t="shared" si="10"/>
        <v>51.42</v>
      </c>
      <c r="CU6" s="21">
        <f t="shared" si="10"/>
        <v>48.95</v>
      </c>
      <c r="CV6" s="21">
        <f t="shared" si="10"/>
        <v>49.28</v>
      </c>
      <c r="CW6" s="20" t="str">
        <f>IF(CW7="","",IF(CW7="-","【-】","【"&amp;SUBSTITUTE(TEXT(CW7,"#,##0.00"),"-","△")&amp;"】"))</f>
        <v>【58.94】</v>
      </c>
      <c r="CX6" s="21">
        <f>IF(CX7="",NA(),CX7)</f>
        <v>83.15</v>
      </c>
      <c r="CY6" s="21">
        <f t="shared" ref="CY6:DG6" si="11">IF(CY7="",NA(),CY7)</f>
        <v>84.58</v>
      </c>
      <c r="CZ6" s="21">
        <f t="shared" si="11"/>
        <v>84.95</v>
      </c>
      <c r="DA6" s="21">
        <f t="shared" si="11"/>
        <v>85.26</v>
      </c>
      <c r="DB6" s="21">
        <f t="shared" si="11"/>
        <v>86.35</v>
      </c>
      <c r="DC6" s="21">
        <f t="shared" si="11"/>
        <v>82.55</v>
      </c>
      <c r="DD6" s="21">
        <f t="shared" si="11"/>
        <v>82.08</v>
      </c>
      <c r="DE6" s="21">
        <f t="shared" si="11"/>
        <v>81.34</v>
      </c>
      <c r="DF6" s="21">
        <f t="shared" si="11"/>
        <v>81.14</v>
      </c>
      <c r="DG6" s="21">
        <f t="shared" si="11"/>
        <v>79.7</v>
      </c>
      <c r="DH6" s="20" t="str">
        <f>IF(DH7="","",IF(DH7="-","【-】","【"&amp;SUBSTITUTE(TEXT(DH7,"#,##0.00"),"-","△")&amp;"】"))</f>
        <v>【95.91】</v>
      </c>
      <c r="DI6" s="21">
        <f>IF(DI7="",NA(),DI7)</f>
        <v>7.63</v>
      </c>
      <c r="DJ6" s="21">
        <f t="shared" ref="DJ6:DR6" si="12">IF(DJ7="",NA(),DJ7)</f>
        <v>11.09</v>
      </c>
      <c r="DK6" s="21">
        <f t="shared" si="12"/>
        <v>14.47</v>
      </c>
      <c r="DL6" s="21">
        <f t="shared" si="12"/>
        <v>17.809999999999999</v>
      </c>
      <c r="DM6" s="21">
        <f t="shared" si="12"/>
        <v>21.02</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172022</v>
      </c>
      <c r="D7" s="23">
        <v>46</v>
      </c>
      <c r="E7" s="23">
        <v>17</v>
      </c>
      <c r="F7" s="23">
        <v>1</v>
      </c>
      <c r="G7" s="23">
        <v>0</v>
      </c>
      <c r="H7" s="23" t="s">
        <v>96</v>
      </c>
      <c r="I7" s="23" t="s">
        <v>97</v>
      </c>
      <c r="J7" s="23" t="s">
        <v>98</v>
      </c>
      <c r="K7" s="23" t="s">
        <v>99</v>
      </c>
      <c r="L7" s="23" t="s">
        <v>100</v>
      </c>
      <c r="M7" s="23" t="s">
        <v>101</v>
      </c>
      <c r="N7" s="24" t="s">
        <v>102</v>
      </c>
      <c r="O7" s="24">
        <v>44.29</v>
      </c>
      <c r="P7" s="24">
        <v>31.22</v>
      </c>
      <c r="Q7" s="24">
        <v>68.7</v>
      </c>
      <c r="R7" s="24">
        <v>3410</v>
      </c>
      <c r="S7" s="24">
        <v>48268</v>
      </c>
      <c r="T7" s="24">
        <v>318.26</v>
      </c>
      <c r="U7" s="24">
        <v>151.66</v>
      </c>
      <c r="V7" s="24">
        <v>14783</v>
      </c>
      <c r="W7" s="24">
        <v>5.36</v>
      </c>
      <c r="X7" s="24">
        <v>2758.02</v>
      </c>
      <c r="Y7" s="24">
        <v>104.29</v>
      </c>
      <c r="Z7" s="24">
        <v>97.73</v>
      </c>
      <c r="AA7" s="24">
        <v>102.58</v>
      </c>
      <c r="AB7" s="24">
        <v>113.84</v>
      </c>
      <c r="AC7" s="24">
        <v>111.15</v>
      </c>
      <c r="AD7" s="24">
        <v>106.57</v>
      </c>
      <c r="AE7" s="24">
        <v>107.21</v>
      </c>
      <c r="AF7" s="24">
        <v>107.08</v>
      </c>
      <c r="AG7" s="24">
        <v>106.08</v>
      </c>
      <c r="AH7" s="24">
        <v>106.87</v>
      </c>
      <c r="AI7" s="24">
        <v>105.91</v>
      </c>
      <c r="AJ7" s="24">
        <v>0</v>
      </c>
      <c r="AK7" s="24">
        <v>0</v>
      </c>
      <c r="AL7" s="24">
        <v>0</v>
      </c>
      <c r="AM7" s="24">
        <v>0</v>
      </c>
      <c r="AN7" s="24">
        <v>8.27</v>
      </c>
      <c r="AO7" s="24">
        <v>53.44</v>
      </c>
      <c r="AP7" s="24">
        <v>43.71</v>
      </c>
      <c r="AQ7" s="24">
        <v>45.94</v>
      </c>
      <c r="AR7" s="24">
        <v>29.34</v>
      </c>
      <c r="AS7" s="24">
        <v>21.73</v>
      </c>
      <c r="AT7" s="24">
        <v>3.03</v>
      </c>
      <c r="AU7" s="24">
        <v>14.86</v>
      </c>
      <c r="AV7" s="24">
        <v>6.26</v>
      </c>
      <c r="AW7" s="24">
        <v>5.34</v>
      </c>
      <c r="AX7" s="24">
        <v>14.4</v>
      </c>
      <c r="AY7" s="24">
        <v>29.23</v>
      </c>
      <c r="AZ7" s="24">
        <v>47.03</v>
      </c>
      <c r="BA7" s="24">
        <v>40.67</v>
      </c>
      <c r="BB7" s="24">
        <v>47.7</v>
      </c>
      <c r="BC7" s="24">
        <v>50.59</v>
      </c>
      <c r="BD7" s="24">
        <v>62.37</v>
      </c>
      <c r="BE7" s="24">
        <v>78.430000000000007</v>
      </c>
      <c r="BF7" s="24">
        <v>3693.96</v>
      </c>
      <c r="BG7" s="24">
        <v>3828.47</v>
      </c>
      <c r="BH7" s="24">
        <v>3577.26</v>
      </c>
      <c r="BI7" s="24">
        <v>3301.79</v>
      </c>
      <c r="BJ7" s="24">
        <v>4181.45</v>
      </c>
      <c r="BK7" s="24">
        <v>1001.3</v>
      </c>
      <c r="BL7" s="24">
        <v>1050.51</v>
      </c>
      <c r="BM7" s="24">
        <v>1102.01</v>
      </c>
      <c r="BN7" s="24">
        <v>987.36</v>
      </c>
      <c r="BO7" s="24">
        <v>1042.77</v>
      </c>
      <c r="BP7" s="24">
        <v>630.82000000000005</v>
      </c>
      <c r="BQ7" s="24">
        <v>76.2</v>
      </c>
      <c r="BR7" s="24">
        <v>76.290000000000006</v>
      </c>
      <c r="BS7" s="24">
        <v>76.3</v>
      </c>
      <c r="BT7" s="24">
        <v>96.98</v>
      </c>
      <c r="BU7" s="24">
        <v>96.23</v>
      </c>
      <c r="BV7" s="24">
        <v>81.88</v>
      </c>
      <c r="BW7" s="24">
        <v>82.65</v>
      </c>
      <c r="BX7" s="24">
        <v>82.55</v>
      </c>
      <c r="BY7" s="24">
        <v>83.55</v>
      </c>
      <c r="BZ7" s="24">
        <v>84.48</v>
      </c>
      <c r="CA7" s="24">
        <v>97.81</v>
      </c>
      <c r="CB7" s="24">
        <v>220.58</v>
      </c>
      <c r="CC7" s="24">
        <v>219.65</v>
      </c>
      <c r="CD7" s="24">
        <v>220.13</v>
      </c>
      <c r="CE7" s="24">
        <v>173.75</v>
      </c>
      <c r="CF7" s="24">
        <v>175.08</v>
      </c>
      <c r="CG7" s="24">
        <v>187.55</v>
      </c>
      <c r="CH7" s="24">
        <v>186.3</v>
      </c>
      <c r="CI7" s="24">
        <v>188.38</v>
      </c>
      <c r="CJ7" s="24">
        <v>185.98</v>
      </c>
      <c r="CK7" s="24">
        <v>187.11</v>
      </c>
      <c r="CL7" s="24">
        <v>138.75</v>
      </c>
      <c r="CM7" s="24">
        <v>45.44</v>
      </c>
      <c r="CN7" s="24">
        <v>47.99</v>
      </c>
      <c r="CO7" s="24">
        <v>50.33</v>
      </c>
      <c r="CP7" s="24">
        <v>51.13</v>
      </c>
      <c r="CQ7" s="24">
        <v>48.43</v>
      </c>
      <c r="CR7" s="24">
        <v>50.94</v>
      </c>
      <c r="CS7" s="24">
        <v>50.53</v>
      </c>
      <c r="CT7" s="24">
        <v>51.42</v>
      </c>
      <c r="CU7" s="24">
        <v>48.95</v>
      </c>
      <c r="CV7" s="24">
        <v>49.28</v>
      </c>
      <c r="CW7" s="24">
        <v>58.94</v>
      </c>
      <c r="CX7" s="24">
        <v>83.15</v>
      </c>
      <c r="CY7" s="24">
        <v>84.58</v>
      </c>
      <c r="CZ7" s="24">
        <v>84.95</v>
      </c>
      <c r="DA7" s="24">
        <v>85.26</v>
      </c>
      <c r="DB7" s="24">
        <v>86.35</v>
      </c>
      <c r="DC7" s="24">
        <v>82.55</v>
      </c>
      <c r="DD7" s="24">
        <v>82.08</v>
      </c>
      <c r="DE7" s="24">
        <v>81.34</v>
      </c>
      <c r="DF7" s="24">
        <v>81.14</v>
      </c>
      <c r="DG7" s="24">
        <v>79.7</v>
      </c>
      <c r="DH7" s="24">
        <v>95.91</v>
      </c>
      <c r="DI7" s="24">
        <v>7.63</v>
      </c>
      <c r="DJ7" s="24">
        <v>11.09</v>
      </c>
      <c r="DK7" s="24">
        <v>14.47</v>
      </c>
      <c r="DL7" s="24">
        <v>17.809999999999999</v>
      </c>
      <c r="DM7" s="24">
        <v>21.02</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2025-01-24T07:01:33Z</dcterms:created>
  <dcterms:modified xsi:type="dcterms:W3CDTF">2025-01-28T05:35:47Z</dcterms:modified>
  <cp:category/>
</cp:coreProperties>
</file>