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awara.nanao\七尾市役所\総務部\企画財政課\財政課\050800_財政課\202_財政調査\96_公営企業に係る経営比較分析表【2月】\R6\上水道\"/>
    </mc:Choice>
  </mc:AlternateContent>
  <xr:revisionPtr revIDLastSave="0" documentId="13_ncr:1_{31B67E4D-8A1B-4690-8EE8-0207EF1CEBE2}" xr6:coauthVersionLast="47" xr6:coauthVersionMax="47" xr10:uidLastSave="{00000000-0000-0000-0000-000000000000}"/>
  <workbookProtection workbookAlgorithmName="SHA-512" workbookHashValue="HP3k+A/wDE322R8KJVkA7wnmQGa9CjLFpDOJveozhRWOiev1GXelpBNYyF0xk9XhqwxN9jLq1U6hp5v5no+O5Q==" workbookSaltValue="VMLSj9r9JPHyQ8oMdO5dA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<sst xmlns="http://schemas.openxmlformats.org/spreadsheetml/2006/main" count="228" uniqueCount="113">
  <si>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</si>
  <si>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</si>
  <si>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</si>
  <si>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</si>
  <si>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</si>
  <si>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</si>
  <si>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</si>
  <si>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</si>
  <si>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</si>
  <si>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</si>
  <si>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</si>
  <si>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</si>
  <si>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</si>
  <si>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</si>
  <si>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</si>
  <si>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</si>
  <si>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</si>
  <si>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</si>
  <si>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</si>
  <si>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</si>
  <si>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</si>
  <si>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</si>
  <si>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</si>
  <si>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</si>
  <si>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</si>
  <si>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</si>
  <si>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</si>
  <si>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</si>
  <si>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</si>
  <si>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</si>
  <si>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</si>
  <si>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</si>
  <si>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</si>
  <si>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</si>
  <si>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</si>
  <si>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</si>
  <si>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</si>
  <si>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</si>
  <si>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</si>
  <si>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</si>
  <si>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</si>
  <si>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</si>
  <si>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</si>
  <si>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</si>
  <si>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</si>
  <si>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</si>
  <si>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</si>
  <si>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</si>
  <si>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</si>
  <si>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</si>
  <si>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</si>
  <si>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</si>
  <si>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</si>
  <si>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</si>
  <si>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</si>
  <si>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</si>
  <si>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</si>
  <si>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</si>
  <si>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</si>
  <si>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</si>
  <si>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</si>
  <si>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</si>
  <si>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</si>
  <si>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</si>
  <si>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</si>
  <si>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</si>
  <si>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</si>
  <si>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</si>
  <si>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</si>
  <si>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</si>
  <si>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</si>
  <si>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</si>
  <si>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</si>
  <si>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</si>
  <si>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</si>
  <si>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</si>
  <si>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</si>
  <si>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</si>
  <si>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</si>
  <si>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</si>
  <si>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</si>
  <si>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</si>
  <si>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</si>
  <si>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</si>
  <si>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</si>
  <si>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</si>
  <si>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</si>
  <si>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</si>
  <si>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</si>
  <si>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</si>
  <si>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</si>
  <si>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</si>
  <si>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</si>
  <si>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</si>
  <si>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</si>
  <si>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</si>
  <si>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</si>
  <si>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</si>
  <si>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</si>
  <si>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</si>
  <si>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</si>
  <si>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</si>
  <si>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</si>
  <si>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</si>
  <si>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</si>
  <si>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</si>
  <si>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</si>
  <si>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</si>
  <si>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</si>
  <si>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</si>
  <si>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⑤料金回収率及び⑧有収率については、令和６年能登半島地震による断水の影響により給水収益・有収水量が減少したため、大幅に減少している。また、②累積欠損金が発生したことから経営状況は悪化している。⑥給水原価も同様の理由となる。
　③流動比率は、類似団体の平均より低いが100％を超えているため支払能力は確保されている。
　④企業債残高対給水収益比率は、借入を抑制しているため減少していたが、給水収益が減少したことにより数値が上昇している。
　⑦施設利用率は、令和６年能登半島地震による断水の影響で配水量が減少したため、利用率が低下している。</t>
    <rPh sb="16" eb="17">
      <t>オヨ</t>
    </rPh>
    <rPh sb="19" eb="22">
      <t>ユウシュウリツ</t>
    </rPh>
    <rPh sb="28" eb="30">
      <t>レイワ</t>
    </rPh>
    <rPh sb="31" eb="32">
      <t>ネン</t>
    </rPh>
    <rPh sb="32" eb="38">
      <t>ノトハントウジシン</t>
    </rPh>
    <rPh sb="41" eb="43">
      <t>ダンスイ</t>
    </rPh>
    <rPh sb="54" eb="56">
      <t>ユウシュウ</t>
    </rPh>
    <rPh sb="56" eb="58">
      <t>スイリョウ</t>
    </rPh>
    <rPh sb="66" eb="68">
      <t>オオハバ</t>
    </rPh>
    <rPh sb="69" eb="71">
      <t>ゲンショウ</t>
    </rPh>
    <rPh sb="86" eb="88">
      <t>ハッセイ</t>
    </rPh>
    <rPh sb="99" eb="101">
      <t>アッカ</t>
    </rPh>
    <rPh sb="112" eb="114">
      <t>ドウヨウ</t>
    </rPh>
    <rPh sb="115" eb="117">
      <t>リユウ</t>
    </rPh>
    <rPh sb="203" eb="207">
      <t>キュウスイシュウエキ</t>
    </rPh>
    <rPh sb="208" eb="210">
      <t>ゲンショウ</t>
    </rPh>
    <rPh sb="217" eb="219">
      <t>スウチ</t>
    </rPh>
    <rPh sb="220" eb="222">
      <t>ジョウショウ</t>
    </rPh>
    <rPh sb="237" eb="239">
      <t>レイワ</t>
    </rPh>
    <rPh sb="240" eb="247">
      <t>ネンノトハントウジシン</t>
    </rPh>
    <rPh sb="250" eb="252">
      <t>ダンスイ</t>
    </rPh>
    <rPh sb="253" eb="255">
      <t>エイキョウ</t>
    </rPh>
    <rPh sb="267" eb="270">
      <t>リヨウリツ</t>
    </rPh>
    <rPh sb="271" eb="273">
      <t>テイカ</t>
    </rPh>
    <phoneticPr fontId="4"/>
  </si>
  <si>
    <t>　①有形固定資産減価償却率及び②管路経年化率は、年々耐用年数に達した管路が増加しており、今後も資産の老朽化が進むことが予想される。また、この老朽化の状況が震災による長期間の断水の要因であると考えられる。
　③管路更新率について、管路更新・舗装・施設更新を順次行っているが、更新費用を抑制していたため、類似団体の平均より低くなっている。
今後は、災害復旧と併せ、石綿管及び老朽施設の更新等を早急に進めていく。</t>
    <rPh sb="70" eb="73">
      <t>ロウキュウカ</t>
    </rPh>
    <rPh sb="74" eb="76">
      <t>ジョウキョウ</t>
    </rPh>
    <rPh sb="77" eb="79">
      <t>シンサイ</t>
    </rPh>
    <rPh sb="82" eb="85">
      <t>チョウキカン</t>
    </rPh>
    <rPh sb="86" eb="88">
      <t>ダンスイ</t>
    </rPh>
    <rPh sb="89" eb="91">
      <t>ヨウイン</t>
    </rPh>
    <rPh sb="95" eb="96">
      <t>カンガ</t>
    </rPh>
    <rPh sb="173" eb="175">
      <t>サイガイ</t>
    </rPh>
    <rPh sb="175" eb="177">
      <t>フッキュウ</t>
    </rPh>
    <rPh sb="178" eb="179">
      <t>アワ</t>
    </rPh>
    <rPh sb="195" eb="197">
      <t>ソウキュウ</t>
    </rPh>
    <phoneticPr fontId="4"/>
  </si>
  <si>
    <t>　震災後の人口の流出や事業所の未復旧などにより、中長期的に見て今後も給水収益の増収は難しい。
　また、施設の老朽化により維持管理費・更新費用の確保も必要である。
　H25年度から窓口業務を外部委託し、業務の効率化・職員数削減・収納率向上を図っている。また、R3年度からは施設管理の包括委託を開始し、費用の平準化・経費削減に努めている。今後は有収率向上に向けて漏水箇所の探索及び修繕、老朽管及び施設の更新・整備等を計画的に行っていく。また、不用資産の売却の検討及び料金改定の検討も必要である。</t>
    <rPh sb="1" eb="4">
      <t>シンサイゴ</t>
    </rPh>
    <rPh sb="8" eb="10">
      <t>リュウシュツ</t>
    </rPh>
    <rPh sb="11" eb="14">
      <t>ジギョウショ</t>
    </rPh>
    <rPh sb="15" eb="16">
      <t>ミ</t>
    </rPh>
    <rPh sb="16" eb="18">
      <t>フッキュウ</t>
    </rPh>
    <rPh sb="219" eb="221">
      <t>フヨウ</t>
    </rPh>
    <rPh sb="221" eb="223">
      <t>シサン</t>
    </rPh>
    <rPh sb="224" eb="226">
      <t>バイキャク</t>
    </rPh>
    <rPh sb="227" eb="229">
      <t>ケントウ</t>
    </rPh>
    <rPh sb="229" eb="230">
      <t>オヨ</t>
    </rPh>
    <rPh sb="231" eb="233">
      <t>リョウキン</t>
    </rPh>
    <rPh sb="233" eb="235">
      <t>カイテイ</t>
    </rPh>
    <rPh sb="236" eb="238">
      <t>ケントウ</t>
    </rPh>
    <rPh sb="239" eb="2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</si>
</sst>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c:v>
                </c:pt>
                <c:pt idx="1">
                  <c:v>0.27</c:v>
                </c:pt>
                <c:pt idx="2">
                  <c:v>0.09</c:v>
                </c:pt>
                <c:pt idx="3">
                  <c:v>0.06</c:v>
                </c:pt>
                <c:pt idx="4">
                  <c:v>0.03</c:v>
                </c:pt>
              </c:numCache>
            </c:numRef>
          </c:val>
          <c:extLst>
            <c:ext xmlns:c16="http://schemas.microsoft.com/office/drawing/2014/chart" uri="{C3380CC4-5D6E-409C-BE32-E72D297353CC}">
              <c16:uniqueId val="{00000000-A082-46FE-8910-045033C643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A082-46FE-8910-045033C643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62.19</c:v>
                </c:pt>
                <c:pt idx="1">
                  <c:v>60.75</c:v>
                </c:pt>
                <c:pt idx="2">
                  <c:v>59.8</c:v>
                </c:pt>
                <c:pt idx="3">
                  <c:v>60.76</c:v>
                </c:pt>
                <c:pt idx="4">
                  <c:v>49.84</c:v>
                </c:pt>
              </c:numCache>
            </c:numRef>
          </c:val>
          <c:extLst>
            <c:ext xmlns:c16="http://schemas.microsoft.com/office/drawing/2014/chart" uri="{C3380CC4-5D6E-409C-BE32-E72D297353CC}">
              <c16:uniqueId val="{00000000-9CEA-4B91-A9A6-1C5EBBECB5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9CEA-4B91-A9A6-1C5EBBECB5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87.95</c:v>
                </c:pt>
                <c:pt idx="1">
                  <c:v>87.97</c:v>
                </c:pt>
                <c:pt idx="2">
                  <c:v>88.5</c:v>
                </c:pt>
                <c:pt idx="3">
                  <c:v>88.72</c:v>
                </c:pt>
                <c:pt idx="4">
                  <c:v>77.02</c:v>
                </c:pt>
              </c:numCache>
            </c:numRef>
          </c:val>
          <c:extLst>
            <c:ext xmlns:c16="http://schemas.microsoft.com/office/drawing/2014/chart" uri="{C3380CC4-5D6E-409C-BE32-E72D297353CC}">
              <c16:uniqueId val="{00000000-8915-4D26-9A8D-A6CC371C94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8915-4D26-9A8D-A6CC371C94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112.05</c:v>
                </c:pt>
                <c:pt idx="1">
                  <c:v>111.08</c:v>
                </c:pt>
                <c:pt idx="2">
                  <c:v>112.34</c:v>
                </c:pt>
                <c:pt idx="3">
                  <c:v>113.94</c:v>
                </c:pt>
                <c:pt idx="4">
                  <c:v>87.15</c:v>
                </c:pt>
              </c:numCache>
            </c:numRef>
          </c:val>
          <c:extLst>
            <c:ext xmlns:c16="http://schemas.microsoft.com/office/drawing/2014/chart" uri="{C3380CC4-5D6E-409C-BE32-E72D297353CC}">
              <c16:uniqueId val="{00000000-7F4B-4EA2-820E-61886BFBBF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7F4B-4EA2-820E-61886BFBBF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48.76</c:v>
                </c:pt>
                <c:pt idx="1">
                  <c:v>50.76</c:v>
                </c:pt>
                <c:pt idx="2">
                  <c:v>52.26</c:v>
                </c:pt>
                <c:pt idx="3">
                  <c:v>53.8</c:v>
                </c:pt>
                <c:pt idx="4">
                  <c:v>55.54</c:v>
                </c:pt>
              </c:numCache>
            </c:numRef>
          </c:val>
          <c:extLst>
            <c:ext xmlns:c16="http://schemas.microsoft.com/office/drawing/2014/chart" uri="{C3380CC4-5D6E-409C-BE32-E72D297353CC}">
              <c16:uniqueId val="{00000000-B52C-4967-B8A9-0C42C60199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B52C-4967-B8A9-0C42C60199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17.09</c:v>
                </c:pt>
                <c:pt idx="1">
                  <c:v>20.91</c:v>
                </c:pt>
                <c:pt idx="2">
                  <c:v>22.47</c:v>
                </c:pt>
                <c:pt idx="3">
                  <c:v>23.76</c:v>
                </c:pt>
                <c:pt idx="4">
                  <c:v>25.23</c:v>
                </c:pt>
              </c:numCache>
            </c:numRef>
          </c:val>
          <c:extLst>
            <c:ext xmlns:c16="http://schemas.microsoft.com/office/drawing/2014/chart" uri="{C3380CC4-5D6E-409C-BE32-E72D297353CC}">
              <c16:uniqueId val="{00000000-16BC-41B5-A8DA-49DF3BB809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16BC-41B5-A8DA-49DF3BB809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24.68</c:v>
                </c:pt>
              </c:numCache>
            </c:numRef>
          </c:val>
          <c:extLst>
            <c:ext xmlns:c16="http://schemas.microsoft.com/office/drawing/2014/chart" uri="{C3380CC4-5D6E-409C-BE32-E72D297353CC}">
              <c16:uniqueId val="{00000000-97CF-432F-8933-95C4AAEE70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97CF-432F-8933-95C4AAEE70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301.35000000000002</c:v>
                </c:pt>
                <c:pt idx="1">
                  <c:v>332.54</c:v>
                </c:pt>
                <c:pt idx="2">
                  <c:v>325.86</c:v>
                </c:pt>
                <c:pt idx="3">
                  <c:v>364.96</c:v>
                </c:pt>
                <c:pt idx="4">
                  <c:v>201.77</c:v>
                </c:pt>
              </c:numCache>
            </c:numRef>
          </c:val>
          <c:extLst>
            <c:ext xmlns:c16="http://schemas.microsoft.com/office/drawing/2014/chart" uri="{C3380CC4-5D6E-409C-BE32-E72D297353CC}">
              <c16:uniqueId val="{00000000-60F9-44C8-99BA-FE1332689E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60F9-44C8-99BA-FE1332689E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286.81</c:v>
                </c:pt>
                <c:pt idx="1">
                  <c:v>279.05</c:v>
                </c:pt>
                <c:pt idx="2">
                  <c:v>263.88</c:v>
                </c:pt>
                <c:pt idx="3">
                  <c:v>250.64</c:v>
                </c:pt>
                <c:pt idx="4">
                  <c:v>316.05</c:v>
                </c:pt>
              </c:numCache>
            </c:numRef>
          </c:val>
          <c:extLst>
            <c:ext xmlns:c16="http://schemas.microsoft.com/office/drawing/2014/chart" uri="{C3380CC4-5D6E-409C-BE32-E72D297353CC}">
              <c16:uniqueId val="{00000000-BB24-4D09-88AB-69958A643D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BB24-4D09-88AB-69958A643D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111.36</c:v>
                </c:pt>
                <c:pt idx="1">
                  <c:v>109.62</c:v>
                </c:pt>
                <c:pt idx="2">
                  <c:v>110.63</c:v>
                </c:pt>
                <c:pt idx="3">
                  <c:v>106.95</c:v>
                </c:pt>
                <c:pt idx="4">
                  <c:v>77.44</c:v>
                </c:pt>
              </c:numCache>
            </c:numRef>
          </c:val>
          <c:extLst>
            <c:ext xmlns:c16="http://schemas.microsoft.com/office/drawing/2014/chart" uri="{C3380CC4-5D6E-409C-BE32-E72D297353CC}">
              <c16:uniqueId val="{00000000-949E-4BF7-8BCF-F0BBBC45FB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949E-4BF7-8BCF-F0BBBC45FB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181.66</c:v>
                </c:pt>
                <c:pt idx="1">
                  <c:v>183.72</c:v>
                </c:pt>
                <c:pt idx="2">
                  <c:v>182.35</c:v>
                </c:pt>
                <c:pt idx="3">
                  <c:v>181.97</c:v>
                </c:pt>
                <c:pt idx="4">
                  <c:v>248.97</c:v>
                </c:pt>
              </c:numCache>
            </c:numRef>
          </c:val>
          <c:extLst>
            <c:ext xmlns:c16="http://schemas.microsoft.com/office/drawing/2014/chart" uri="{C3380CC4-5D6E-409C-BE32-E72D297353CC}">
              <c16:uniqueId val="{00000000-F1F9-4794-BBAC-FB8E19EA3E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F1F9-4794-BBAC-FB8E19EA3E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石川県　七尾市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48268</v>
      </c>
      <c r="AM8" s="44"/>
      <c r="AN8" s="44"/>
      <c r="AO8" s="44"/>
      <c r="AP8" s="44"/>
      <c r="AQ8" s="44"/>
      <c r="AR8" s="44"/>
      <c r="AS8" s="44"/>
      <c r="AT8" s="45">
        <f>データ!$S$6</f>
        <v>318.26</v>
      </c>
      <c r="AU8" s="46"/>
      <c r="AV8" s="46"/>
      <c r="AW8" s="46"/>
      <c r="AX8" s="46"/>
      <c r="AY8" s="46"/>
      <c r="AZ8" s="46"/>
      <c r="BA8" s="46"/>
      <c r="BB8" s="47">
        <f>データ!$T$6</f>
        <v>151.66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76.69</v>
      </c>
      <c r="J10" s="46"/>
      <c r="K10" s="46"/>
      <c r="L10" s="46"/>
      <c r="M10" s="46"/>
      <c r="N10" s="46"/>
      <c r="O10" s="80"/>
      <c r="P10" s="47">
        <f>データ!$P$6</f>
        <v>94.83</v>
      </c>
      <c r="Q10" s="47"/>
      <c r="R10" s="47"/>
      <c r="S10" s="47"/>
      <c r="T10" s="47"/>
      <c r="U10" s="47"/>
      <c r="V10" s="47"/>
      <c r="W10" s="44">
        <f>データ!$Q$6</f>
        <v>3383</v>
      </c>
      <c r="X10" s="44"/>
      <c r="Y10" s="44"/>
      <c r="Z10" s="44"/>
      <c r="AA10" s="44"/>
      <c r="AB10" s="44"/>
      <c r="AC10" s="44"/>
      <c r="AD10" s="2"/>
      <c r="AE10" s="2"/>
      <c r="AF10" s="2"/>
      <c r="AG10" s="2"/>
      <c r="AH10" s="2"/>
      <c r="AI10" s="2"/>
      <c r="AJ10" s="2"/>
      <c r="AK10" s="2"/>
      <c r="AL10" s="44">
        <f>データ!$U$6</f>
        <v>44904</v>
      </c>
      <c r="AM10" s="44"/>
      <c r="AN10" s="44"/>
      <c r="AO10" s="44"/>
      <c r="AP10" s="44"/>
      <c r="AQ10" s="44"/>
      <c r="AR10" s="44"/>
      <c r="AS10" s="44"/>
      <c r="AT10" s="45">
        <f>データ!$V$6</f>
        <v>151.08000000000001</v>
      </c>
      <c r="AU10" s="46"/>
      <c r="AV10" s="46"/>
      <c r="AW10" s="46"/>
      <c r="AX10" s="46"/>
      <c r="AY10" s="46"/>
      <c r="AZ10" s="46"/>
      <c r="BA10" s="46"/>
      <c r="BB10" s="47">
        <f>データ!$W$6</f>
        <v>297.22000000000003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ARpFmLpSf6kh6GAxNNgV/pfDvIxK0CFEw8lka+mgJ4rSdYpPWBGluv2pY6A+HzPW1TAVFsetsJ0mfArs9/67g==" saltValue="FVebUAkFnh6jN/RB2EDZ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124"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172022</v>
      </c>
      <c r="D6" s="20">
        <f t="shared" si="3"/>
        <v>46</v>
      </c>
      <c r="E6" s="20">
        <f t="shared" si="3"/>
        <v>1</v>
      </c>
      <c r="F6" s="20">
        <f t="shared" si="3"/>
        <v>0</v>
      </c>
      <c r="G6" s="20">
        <f t="shared" si="3"/>
        <v>1</v>
      </c>
      <c r="H6" s="20" t="str">
        <f t="shared" si="3"/>
        <v>石川県　七尾市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76.69</v>
      </c>
      <c r="P6" s="21">
        <f t="shared" si="3"/>
        <v>94.83</v>
      </c>
      <c r="Q6" s="21">
        <f t="shared" si="3"/>
        <v>3383</v>
      </c>
      <c r="R6" s="21">
        <f t="shared" si="3"/>
        <v>48268</v>
      </c>
      <c r="S6" s="21">
        <f t="shared" si="3"/>
        <v>318.26</v>
      </c>
      <c r="T6" s="21">
        <f t="shared" si="3"/>
        <v>151.66</v>
      </c>
      <c r="U6" s="21">
        <f t="shared" si="3"/>
        <v>44904</v>
      </c>
      <c r="V6" s="21">
        <f t="shared" si="3"/>
        <v>151.08000000000001</v>
      </c>
      <c r="W6" s="21">
        <f t="shared" si="3"/>
        <v>297.22000000000003</v>
      </c>
      <c r="X6" s="22">
        <f>IF(X7="",NA(),X7)</f>
        <v>112.05</v>
      </c>
      <c r="Y6" s="22">
        <f t="shared" ref="Y6:AG6" si="4">IF(Y7="",NA(),Y7)</f>
        <v>111.08</v>
      </c>
      <c r="Z6" s="22">
        <f t="shared" si="4"/>
        <v>112.34</v>
      </c>
      <c r="AA6" s="22">
        <f t="shared" si="4"/>
        <v>113.94</v>
      </c>
      <c r="AB6" s="22">
        <f t="shared" si="4"/>
        <v>87.15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2">
        <f t="shared" si="5"/>
        <v>24.68</v>
      </c>
      <c r="AN6" s="22">
        <f t="shared" si="5"/>
        <v>3.7</v>
      </c>
      <c r="AO6" s="22">
        <f t="shared" si="5"/>
        <v>4.34</v>
      </c>
      <c r="AP6" s="22">
        <f t="shared" si="5"/>
        <v>4.6900000000000004</v>
      </c>
      <c r="AQ6" s="22">
        <f t="shared" si="5"/>
        <v>4.72</v>
      </c>
      <c r="AR6" s="22">
        <f t="shared" si="5"/>
        <v>5.76</v>
      </c>
      <c r="AS6" s="21" t="str">
        <f>IF(AS7="","",IF(AS7="-","【-】","【"&amp;SUBSTITUTE(TEXT(AS7,"#,##0.00"),"-","△")&amp;"】"))</f>
        <v>【1.50】</v>
      </c>
      <c r="AT6" s="22">
        <f>IF(AT7="",NA(),AT7)</f>
        <v>301.35000000000002</v>
      </c>
      <c r="AU6" s="22">
        <f t="shared" ref="AU6:BC6" si="6">IF(AU7="",NA(),AU7)</f>
        <v>332.54</v>
      </c>
      <c r="AV6" s="22">
        <f t="shared" si="6"/>
        <v>325.86</v>
      </c>
      <c r="AW6" s="22">
        <f t="shared" si="6"/>
        <v>364.96</v>
      </c>
      <c r="AX6" s="22">
        <f t="shared" si="6"/>
        <v>201.77</v>
      </c>
      <c r="AY6" s="22">
        <f t="shared" si="6"/>
        <v>365.18</v>
      </c>
      <c r="AZ6" s="22">
        <f t="shared" si="6"/>
        <v>327.77</v>
      </c>
      <c r="BA6" s="22">
        <f t="shared" si="6"/>
        <v>338.02</v>
      </c>
      <c r="BB6" s="22">
        <f t="shared" si="6"/>
        <v>345.94</v>
      </c>
      <c r="BC6" s="22">
        <f t="shared" si="6"/>
        <v>329.7</v>
      </c>
      <c r="BD6" s="21" t="str">
        <f>IF(BD7="","",IF(BD7="-","【-】","【"&amp;SUBSTITUTE(TEXT(BD7,"#,##0.00"),"-","△")&amp;"】"))</f>
        <v>【243.36】</v>
      </c>
      <c r="BE6" s="22">
        <f>IF(BE7="",NA(),BE7)</f>
        <v>286.81</v>
      </c>
      <c r="BF6" s="22">
        <f t="shared" ref="BF6:BN6" si="7">IF(BF7="",NA(),BF7)</f>
        <v>279.05</v>
      </c>
      <c r="BG6" s="22">
        <f t="shared" si="7"/>
        <v>263.88</v>
      </c>
      <c r="BH6" s="22">
        <f t="shared" si="7"/>
        <v>250.64</v>
      </c>
      <c r="BI6" s="22">
        <f t="shared" si="7"/>
        <v>316.05</v>
      </c>
      <c r="BJ6" s="22">
        <f t="shared" si="7"/>
        <v>371.65</v>
      </c>
      <c r="BK6" s="22">
        <f t="shared" si="7"/>
        <v>397.1</v>
      </c>
      <c r="BL6" s="22">
        <f t="shared" si="7"/>
        <v>379.91</v>
      </c>
      <c r="BM6" s="22">
        <f t="shared" si="7"/>
        <v>386.61</v>
      </c>
      <c r="BN6" s="22">
        <f t="shared" si="7"/>
        <v>381.56</v>
      </c>
      <c r="BO6" s="21" t="str">
        <f>IF(BO7="","",IF(BO7="-","【-】","【"&amp;SUBSTITUTE(TEXT(BO7,"#,##0.00"),"-","△")&amp;"】"))</f>
        <v>【265.93】</v>
      </c>
      <c r="BP6" s="22">
        <f>IF(BP7="",NA(),BP7)</f>
        <v>111.36</v>
      </c>
      <c r="BQ6" s="22">
        <f t="shared" ref="BQ6:BY6" si="8">IF(BQ7="",NA(),BQ7)</f>
        <v>109.62</v>
      </c>
      <c r="BR6" s="22">
        <f t="shared" si="8"/>
        <v>110.63</v>
      </c>
      <c r="BS6" s="22">
        <f t="shared" si="8"/>
        <v>106.95</v>
      </c>
      <c r="BT6" s="22">
        <f t="shared" si="8"/>
        <v>77.44</v>
      </c>
      <c r="BU6" s="22">
        <f t="shared" si="8"/>
        <v>98.77</v>
      </c>
      <c r="BV6" s="22">
        <f t="shared" si="8"/>
        <v>95.79</v>
      </c>
      <c r="BW6" s="22">
        <f t="shared" si="8"/>
        <v>98.3</v>
      </c>
      <c r="BX6" s="22">
        <f t="shared" si="8"/>
        <v>93.82</v>
      </c>
      <c r="BY6" s="22">
        <f t="shared" si="8"/>
        <v>95.04</v>
      </c>
      <c r="BZ6" s="21" t="str">
        <f>IF(BZ7="","",IF(BZ7="-","【-】","【"&amp;SUBSTITUTE(TEXT(BZ7,"#,##0.00"),"-","△")&amp;"】"))</f>
        <v>【97.82】</v>
      </c>
      <c r="CA6" s="22">
        <f>IF(CA7="",NA(),CA7)</f>
        <v>181.66</v>
      </c>
      <c r="CB6" s="22">
        <f t="shared" ref="CB6:CJ6" si="9">IF(CB7="",NA(),CB7)</f>
        <v>183.72</v>
      </c>
      <c r="CC6" s="22">
        <f t="shared" si="9"/>
        <v>182.35</v>
      </c>
      <c r="CD6" s="22">
        <f t="shared" si="9"/>
        <v>181.97</v>
      </c>
      <c r="CE6" s="22">
        <f t="shared" si="9"/>
        <v>248.97</v>
      </c>
      <c r="CF6" s="22">
        <f t="shared" si="9"/>
        <v>173.67</v>
      </c>
      <c r="CG6" s="22">
        <f t="shared" si="9"/>
        <v>171.13</v>
      </c>
      <c r="CH6" s="22">
        <f t="shared" si="9"/>
        <v>173.7</v>
      </c>
      <c r="CI6" s="22">
        <f t="shared" si="9"/>
        <v>178.94</v>
      </c>
      <c r="CJ6" s="22">
        <f t="shared" si="9"/>
        <v>180.19</v>
      </c>
      <c r="CK6" s="21" t="str">
        <f>IF(CK7="","",IF(CK7="-","【-】","【"&amp;SUBSTITUTE(TEXT(CK7,"#,##0.00"),"-","△")&amp;"】"))</f>
        <v>【177.56】</v>
      </c>
      <c r="CL6" s="22">
        <f>IF(CL7="",NA(),CL7)</f>
        <v>62.19</v>
      </c>
      <c r="CM6" s="22">
        <f t="shared" ref="CM6:CU6" si="10">IF(CM7="",NA(),CM7)</f>
        <v>60.75</v>
      </c>
      <c r="CN6" s="22">
        <f t="shared" si="10"/>
        <v>59.8</v>
      </c>
      <c r="CO6" s="22">
        <f t="shared" si="10"/>
        <v>60.76</v>
      </c>
      <c r="CP6" s="22">
        <f t="shared" si="10"/>
        <v>49.84</v>
      </c>
      <c r="CQ6" s="22">
        <f t="shared" si="10"/>
        <v>59.67</v>
      </c>
      <c r="CR6" s="22">
        <f t="shared" si="10"/>
        <v>60.12</v>
      </c>
      <c r="CS6" s="22">
        <f t="shared" si="10"/>
        <v>60.34</v>
      </c>
      <c r="CT6" s="22">
        <f t="shared" si="10"/>
        <v>59.54</v>
      </c>
      <c r="CU6" s="22">
        <f t="shared" si="10"/>
        <v>59.26</v>
      </c>
      <c r="CV6" s="21" t="str">
        <f>IF(CV7="","",IF(CV7="-","【-】","【"&amp;SUBSTITUTE(TEXT(CV7,"#,##0.00"),"-","△")&amp;"】"))</f>
        <v>【59.81】</v>
      </c>
      <c r="CW6" s="22">
        <f>IF(CW7="",NA(),CW7)</f>
        <v>87.95</v>
      </c>
      <c r="CX6" s="22">
        <f t="shared" ref="CX6:DF6" si="11">IF(CX7="",NA(),CX7)</f>
        <v>87.97</v>
      </c>
      <c r="CY6" s="22">
        <f t="shared" si="11"/>
        <v>88.5</v>
      </c>
      <c r="CZ6" s="22">
        <f t="shared" si="11"/>
        <v>88.72</v>
      </c>
      <c r="DA6" s="22">
        <f t="shared" si="11"/>
        <v>77.02</v>
      </c>
      <c r="DB6" s="22">
        <f t="shared" si="11"/>
        <v>84.6</v>
      </c>
      <c r="DC6" s="22">
        <f t="shared" si="11"/>
        <v>84.24</v>
      </c>
      <c r="DD6" s="22">
        <f t="shared" si="11"/>
        <v>84.19</v>
      </c>
      <c r="DE6" s="22">
        <f t="shared" si="11"/>
        <v>83.93</v>
      </c>
      <c r="DF6" s="22">
        <f t="shared" si="11"/>
        <v>83.84</v>
      </c>
      <c r="DG6" s="21" t="str">
        <f>IF(DG7="","",IF(DG7="-","【-】","【"&amp;SUBSTITUTE(TEXT(DG7,"#,##0.00"),"-","△")&amp;"】"))</f>
        <v>【89.42】</v>
      </c>
      <c r="DH6" s="22">
        <f>IF(DH7="",NA(),DH7)</f>
        <v>48.76</v>
      </c>
      <c r="DI6" s="22">
        <f t="shared" ref="DI6:DQ6" si="12">IF(DI7="",NA(),DI7)</f>
        <v>50.76</v>
      </c>
      <c r="DJ6" s="22">
        <f t="shared" si="12"/>
        <v>52.26</v>
      </c>
      <c r="DK6" s="22">
        <f t="shared" si="12"/>
        <v>53.8</v>
      </c>
      <c r="DL6" s="22">
        <f t="shared" si="12"/>
        <v>55.54</v>
      </c>
      <c r="DM6" s="22">
        <f t="shared" si="12"/>
        <v>48.17</v>
      </c>
      <c r="DN6" s="22">
        <f t="shared" si="12"/>
        <v>48.83</v>
      </c>
      <c r="DO6" s="22">
        <f t="shared" si="12"/>
        <v>49.96</v>
      </c>
      <c r="DP6" s="22">
        <f t="shared" si="12"/>
        <v>50.82</v>
      </c>
      <c r="DQ6" s="22">
        <f t="shared" si="12"/>
        <v>51.82</v>
      </c>
      <c r="DR6" s="21" t="str">
        <f>IF(DR7="","",IF(DR7="-","【-】","【"&amp;SUBSTITUTE(TEXT(DR7,"#,##0.00"),"-","△")&amp;"】"))</f>
        <v>【52.02】</v>
      </c>
      <c r="DS6" s="22">
        <f>IF(DS7="",NA(),DS7)</f>
        <v>17.09</v>
      </c>
      <c r="DT6" s="22">
        <f t="shared" ref="DT6:EB6" si="13">IF(DT7="",NA(),DT7)</f>
        <v>20.91</v>
      </c>
      <c r="DU6" s="22">
        <f t="shared" si="13"/>
        <v>22.47</v>
      </c>
      <c r="DV6" s="22">
        <f t="shared" si="13"/>
        <v>23.76</v>
      </c>
      <c r="DW6" s="22">
        <f t="shared" si="13"/>
        <v>25.23</v>
      </c>
      <c r="DX6" s="22">
        <f t="shared" si="13"/>
        <v>17.12</v>
      </c>
      <c r="DY6" s="22">
        <f t="shared" si="13"/>
        <v>18.18</v>
      </c>
      <c r="DZ6" s="22">
        <f t="shared" si="13"/>
        <v>19.32</v>
      </c>
      <c r="EA6" s="22">
        <f t="shared" si="13"/>
        <v>21.16</v>
      </c>
      <c r="EB6" s="22">
        <f t="shared" si="13"/>
        <v>22.72</v>
      </c>
      <c r="EC6" s="21" t="str">
        <f>IF(EC7="","",IF(EC7="-","【-】","【"&amp;SUBSTITUTE(TEXT(EC7,"#,##0.00"),"-","△")&amp;"】"))</f>
        <v>【25.37】</v>
      </c>
      <c r="ED6" s="22">
        <f>IF(ED7="",NA(),ED7)</f>
        <v>0.1</v>
      </c>
      <c r="EE6" s="22">
        <f t="shared" ref="EE6:EM6" si="14">IF(EE7="",NA(),EE7)</f>
        <v>0.27</v>
      </c>
      <c r="EF6" s="22">
        <f t="shared" si="14"/>
        <v>0.09</v>
      </c>
      <c r="EG6" s="22">
        <f t="shared" si="14"/>
        <v>0.06</v>
      </c>
      <c r="EH6" s="22">
        <f t="shared" si="14"/>
        <v>0.03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172022</v>
      </c>
      <c r="D7" s="24">
        <v>46</v>
      </c>
      <c r="E7" s="24">
        <v>1</v>
      </c>
      <c r="F7" s="24">
        <v>0</v>
      </c>
      <c r="G7" s="24">
        <v>1</v>
      </c>
      <c r="H7" s="24" t="s">
        <v>93</v>
      </c>
      <c r="I7" s="24" t="s">
        <v>94</v>
      </c>
      <c r="J7" s="24" t="s">
        <v>95</v>
      </c>
      <c r="K7" s="24" t="s">
        <v>96</v>
      </c>
      <c r="L7" s="24" t="s">
        <v>97</v>
      </c>
      <c r="M7" s="24" t="s">
        <v>98</v>
      </c>
      <c r="N7" s="25" t="s">
        <v>99</v>
      </c>
      <c r="O7" s="25">
        <v>76.69</v>
      </c>
      <c r="P7" s="25">
        <v>94.83</v>
      </c>
      <c r="Q7" s="25">
        <v>3383</v>
      </c>
      <c r="R7" s="25">
        <v>48268</v>
      </c>
      <c r="S7" s="25">
        <v>318.26</v>
      </c>
      <c r="T7" s="25">
        <v>151.66</v>
      </c>
      <c r="U7" s="25">
        <v>44904</v>
      </c>
      <c r="V7" s="25">
        <v>151.08000000000001</v>
      </c>
      <c r="W7" s="25">
        <v>297.22000000000003</v>
      </c>
      <c r="X7" s="25">
        <v>112.05</v>
      </c>
      <c r="Y7" s="25">
        <v>111.08</v>
      </c>
      <c r="Z7" s="25">
        <v>112.34</v>
      </c>
      <c r="AA7" s="25">
        <v>113.94</v>
      </c>
      <c r="AB7" s="25">
        <v>87.15</v>
      </c>
      <c r="AC7" s="25">
        <v>109.01</v>
      </c>
      <c r="AD7" s="25">
        <v>108.83</v>
      </c>
      <c r="AE7" s="25">
        <v>109.23</v>
      </c>
      <c r="AF7" s="25">
        <v>108.04</v>
      </c>
      <c r="AG7" s="25">
        <v>107.49</v>
      </c>
      <c r="AH7" s="25">
        <v>108.24</v>
      </c>
      <c r="AI7" s="25">
        <v>0</v>
      </c>
      <c r="AJ7" s="25">
        <v>0</v>
      </c>
      <c r="AK7" s="25">
        <v>0</v>
      </c>
      <c r="AL7" s="25">
        <v>0</v>
      </c>
      <c r="AM7" s="25">
        <v>24.68</v>
      </c>
      <c r="AN7" s="25">
        <v>3.7</v>
      </c>
      <c r="AO7" s="25">
        <v>4.34</v>
      </c>
      <c r="AP7" s="25">
        <v>4.6900000000000004</v>
      </c>
      <c r="AQ7" s="25">
        <v>4.72</v>
      </c>
      <c r="AR7" s="25">
        <v>5.76</v>
      </c>
      <c r="AS7" s="25">
        <v>1.5</v>
      </c>
      <c r="AT7" s="25">
        <v>301.35000000000002</v>
      </c>
      <c r="AU7" s="25">
        <v>332.54</v>
      </c>
      <c r="AV7" s="25">
        <v>325.86</v>
      </c>
      <c r="AW7" s="25">
        <v>364.96</v>
      </c>
      <c r="AX7" s="25">
        <v>201.77</v>
      </c>
      <c r="AY7" s="25">
        <v>365.18</v>
      </c>
      <c r="AZ7" s="25">
        <v>327.77</v>
      </c>
      <c r="BA7" s="25">
        <v>338.02</v>
      </c>
      <c r="BB7" s="25">
        <v>345.94</v>
      </c>
      <c r="BC7" s="25">
        <v>329.7</v>
      </c>
      <c r="BD7" s="25">
        <v>243.36</v>
      </c>
      <c r="BE7" s="25">
        <v>286.81</v>
      </c>
      <c r="BF7" s="25">
        <v>279.05</v>
      </c>
      <c r="BG7" s="25">
        <v>263.88</v>
      </c>
      <c r="BH7" s="25">
        <v>250.64</v>
      </c>
      <c r="BI7" s="25">
        <v>316.05</v>
      </c>
      <c r="BJ7" s="25">
        <v>371.65</v>
      </c>
      <c r="BK7" s="25">
        <v>397.1</v>
      </c>
      <c r="BL7" s="25">
        <v>379.91</v>
      </c>
      <c r="BM7" s="25">
        <v>386.61</v>
      </c>
      <c r="BN7" s="25">
        <v>381.56</v>
      </c>
      <c r="BO7" s="25">
        <v>265.93</v>
      </c>
      <c r="BP7" s="25">
        <v>111.36</v>
      </c>
      <c r="BQ7" s="25">
        <v>109.62</v>
      </c>
      <c r="BR7" s="25">
        <v>110.63</v>
      </c>
      <c r="BS7" s="25">
        <v>106.95</v>
      </c>
      <c r="BT7" s="25">
        <v>77.44</v>
      </c>
      <c r="BU7" s="25">
        <v>98.77</v>
      </c>
      <c r="BV7" s="25">
        <v>95.79</v>
      </c>
      <c r="BW7" s="25">
        <v>98.3</v>
      </c>
      <c r="BX7" s="25">
        <v>93.82</v>
      </c>
      <c r="BY7" s="25">
        <v>95.04</v>
      </c>
      <c r="BZ7" s="25">
        <v>97.82</v>
      </c>
      <c r="CA7" s="25">
        <v>181.66</v>
      </c>
      <c r="CB7" s="25">
        <v>183.72</v>
      </c>
      <c r="CC7" s="25">
        <v>182.35</v>
      </c>
      <c r="CD7" s="25">
        <v>181.97</v>
      </c>
      <c r="CE7" s="25">
        <v>248.97</v>
      </c>
      <c r="CF7" s="25">
        <v>173.67</v>
      </c>
      <c r="CG7" s="25">
        <v>171.13</v>
      </c>
      <c r="CH7" s="25">
        <v>173.7</v>
      </c>
      <c r="CI7" s="25">
        <v>178.94</v>
      </c>
      <c r="CJ7" s="25">
        <v>180.19</v>
      </c>
      <c r="CK7" s="25">
        <v>177.56</v>
      </c>
      <c r="CL7" s="25">
        <v>62.19</v>
      </c>
      <c r="CM7" s="25">
        <v>60.75</v>
      </c>
      <c r="CN7" s="25">
        <v>59.8</v>
      </c>
      <c r="CO7" s="25">
        <v>60.76</v>
      </c>
      <c r="CP7" s="25">
        <v>49.84</v>
      </c>
      <c r="CQ7" s="25">
        <v>59.67</v>
      </c>
      <c r="CR7" s="25">
        <v>60.12</v>
      </c>
      <c r="CS7" s="25">
        <v>60.34</v>
      </c>
      <c r="CT7" s="25">
        <v>59.54</v>
      </c>
      <c r="CU7" s="25">
        <v>59.26</v>
      </c>
      <c r="CV7" s="25">
        <v>59.81</v>
      </c>
      <c r="CW7" s="25">
        <v>87.95</v>
      </c>
      <c r="CX7" s="25">
        <v>87.97</v>
      </c>
      <c r="CY7" s="25">
        <v>88.5</v>
      </c>
      <c r="CZ7" s="25">
        <v>88.72</v>
      </c>
      <c r="DA7" s="25">
        <v>77.02</v>
      </c>
      <c r="DB7" s="25">
        <v>84.6</v>
      </c>
      <c r="DC7" s="25">
        <v>84.24</v>
      </c>
      <c r="DD7" s="25">
        <v>84.19</v>
      </c>
      <c r="DE7" s="25">
        <v>83.93</v>
      </c>
      <c r="DF7" s="25">
        <v>83.84</v>
      </c>
      <c r="DG7" s="25">
        <v>89.42</v>
      </c>
      <c r="DH7" s="25">
        <v>48.76</v>
      </c>
      <c r="DI7" s="25">
        <v>50.76</v>
      </c>
      <c r="DJ7" s="25">
        <v>52.26</v>
      </c>
      <c r="DK7" s="25">
        <v>53.8</v>
      </c>
      <c r="DL7" s="25">
        <v>55.54</v>
      </c>
      <c r="DM7" s="25">
        <v>48.17</v>
      </c>
      <c r="DN7" s="25">
        <v>48.83</v>
      </c>
      <c r="DO7" s="25">
        <v>49.96</v>
      </c>
      <c r="DP7" s="25">
        <v>50.82</v>
      </c>
      <c r="DQ7" s="25">
        <v>51.82</v>
      </c>
      <c r="DR7" s="25">
        <v>52.02</v>
      </c>
      <c r="DS7" s="25">
        <v>17.09</v>
      </c>
      <c r="DT7" s="25">
        <v>20.91</v>
      </c>
      <c r="DU7" s="25">
        <v>22.47</v>
      </c>
      <c r="DV7" s="25">
        <v>23.76</v>
      </c>
      <c r="DW7" s="25">
        <v>25.23</v>
      </c>
      <c r="DX7" s="25">
        <v>17.12</v>
      </c>
      <c r="DY7" s="25">
        <v>18.18</v>
      </c>
      <c r="DZ7" s="25">
        <v>19.32</v>
      </c>
      <c r="EA7" s="25">
        <v>21.16</v>
      </c>
      <c r="EB7" s="25">
        <v>22.72</v>
      </c>
      <c r="EC7" s="25">
        <v>25.37</v>
      </c>
      <c r="ED7" s="25">
        <v>0.1</v>
      </c>
      <c r="EE7" s="25">
        <v>0.27</v>
      </c>
      <c r="EF7" s="25">
        <v>0.09</v>
      </c>
      <c r="EG7" s="25">
        <v>0.06</v>
      </c>
      <c r="EH7" s="25">
        <v>0.03</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01594</cp:lastModifiedBy>
  <cp:lastPrinted>2025-01-30T05:11:03Z</cp:lastPrinted>
  <dcterms:created xsi:type="dcterms:W3CDTF">2025-01-24T06:48:19Z</dcterms:created>
  <dcterms:modified xsi:type="dcterms:W3CDTF">2025-01-30T05:11:32Z</dcterms:modified>
  <cp:category/>
</cp:coreProperties>
</file>