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fs0001\share\各課共有\02_経営企画課\共通\☆財務グループ共通\照会回答●\３　石川県\県市町支援課（地方課）照会回答●\R6\20250127_経営比較分析表(R5決算)\【経営比較分析表】2023_172014_46_1718_下水\"/>
    </mc:Choice>
  </mc:AlternateContent>
  <xr:revisionPtr revIDLastSave="0" documentId="13_ncr:1_{DF7EF658-DF10-4CBD-95D7-04716C92591B}" xr6:coauthVersionLast="36" xr6:coauthVersionMax="36" xr10:uidLastSave="{00000000-0000-0000-0000-000000000000}"/>
  <workbookProtection workbookAlgorithmName="SHA-512" workbookHashValue="iinSbQkPPZI3HpHhz7WzSnTiGpETF6o/ZU5lk6mNf2DREugkrziMLMGXlq8r8j3tmc9KL4oVK70eBcUj6vRSXg==" workbookSaltValue="EQXnxWLw3Gh5OSmw3zwSZA==" workbookSpinCount="100000" lockStructure="1"/>
  <bookViews>
    <workbookView xWindow="0" yWindow="0" windowWidth="23040" windowHeight="9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F85" i="4"/>
  <c r="E85" i="4"/>
  <c r="AT10" i="4"/>
  <c r="AL10" i="4"/>
  <c r="I10"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<sst xmlns="http://schemas.openxmlformats.org/spreadsheetml/2006/main" count="231" uniqueCount="117">
  <si>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</si>
  <si>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</si>
  <si>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</si>
  <si>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</si>
  <si>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</si>
  <si>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</si>
  <si>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</si>
  <si>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</si>
  <si>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</si>
  <si>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</si>
  <si>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</si>
  <si>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</si>
  <si>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</si>
  <si>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</si>
  <si>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</si>
  <si>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</si>
  <si>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</si>
  <si>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</si>
  <si>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</si>
  <si>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</si>
  <si>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</si>
  <si>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</si>
  <si>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</si>
  <si>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</si>
  <si>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</si>
  <si>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</si>
  <si>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</si>
  <si>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</si>
  <si>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</si>
  <si>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</si>
  <si>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</si>
  <si>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</si>
  <si>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</si>
  <si>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</si>
  <si>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</si>
  <si>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</si>
  <si>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</si>
  <si>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</si>
  <si>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</si>
  <si>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</si>
  <si>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</si>
  <si>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</si>
  <si>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</si>
  <si>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</si>
  <si>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</si>
  <si>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</si>
  <si>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</si>
  <si>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</si>
  <si>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</si>
  <si>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</si>
  <si>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</si>
  <si>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</si>
  <si>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</si>
  <si>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</si>
  <si>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</si>
  <si>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</si>
  <si>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</si>
  <si>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</si>
  <si>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</si>
  <si>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</si>
  <si>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</si>
  <si>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</si>
  <si>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</si>
  <si>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</si>
  <si>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</si>
  <si>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</si>
  <si>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</si>
  <si>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</si>
  <si>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</si>
  <si>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</si>
  <si>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</si>
  <si>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</si>
  <si>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</si>
  <si>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</si>
  <si>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</si>
  <si>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</si>
  <si>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</si>
  <si>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</si>
  <si>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</si>
  <si>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</si>
  <si>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</si>
  <si>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</si>
  <si>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</si>
  <si>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</si>
  <si>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</si>
  <si>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</si>
  <si>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</si>
  <si>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</si>
  <si>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</si>
  <si>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</si>
  <si>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</si>
  <si>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</si>
  <si>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</si>
  <si>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</si>
  <si>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</si>
  <si>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</si>
  <si>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</si>
  <si>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</si>
  <si>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</si>
  <si>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農業集落排水</t>
  </si>
  <si>
    <t>F1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</si>
  <si>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</si>
  <si>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</si>
  <si>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</si>
  <si>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</si>
  <si>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</si>
  <si>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</si>
  <si>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</si>
  <si>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</si>
  <si>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</si>
  <si>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</si>
  <si>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</si>
  <si>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</si>
  <si>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</si>
  <si>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農業集落排水事業は、市内の１５地区を対象とした下水道事業である。
　企業債現在高については処理区が多いため類似団体よりも劣った数値となっている。流動比率については令和２年度に１処理区を公共下水道に統合し、廃止した処理施設の除却損を補てんしたことから、数値が改善している。このほか令和３年度には、２つの処理区を１つの処理区に統合し、効率化を図っている。</t>
    <phoneticPr fontId="4"/>
  </si>
  <si>
    <t>　農業集落排水処理施設は１５施設あり、最も古いところでは昭和６２年度に供用を開始している。　現在、年次計画に基づき経年劣化により機能が低下した電気・機械設備、処理槽等の改修を順次実施している。
　管渠については現在耐用年数を超えたものはなく今後も、事業の規模を考慮しつつ、効率的な更新に努めていく。</t>
    <phoneticPr fontId="4"/>
  </si>
  <si>
    <t>　世帯人数の減や節水型家電の普及に伴い、料金収入は減少傾向にある。また、処理施設は供用開始後２０年以上経過し、改築更新費用および維持管理費用の増大が課題となっている。　持続可能な生活排水処理の維持のため、今後公共下水道への接続および処理施設の統合・廃止を進め、改修・更新費用の縮減に努めていく。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</si>
</sst>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C6-4C30-9F3E-1B8050D518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0BC6-4C30-9F3E-1B8050D518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47.47</c:v>
                </c:pt>
                <c:pt idx="1">
                  <c:v>49.21</c:v>
                </c:pt>
                <c:pt idx="2">
                  <c:v>51.13</c:v>
                </c:pt>
                <c:pt idx="3">
                  <c:v>50.3</c:v>
                </c:pt>
                <c:pt idx="4">
                  <c:v>50.12</c:v>
                </c:pt>
              </c:numCache>
            </c:numRef>
          </c:val>
          <c:extLst>
            <c:ext xmlns:c16="http://schemas.microsoft.com/office/drawing/2014/chart" uri="{C3380CC4-5D6E-409C-BE32-E72D297353CC}">
              <c16:uniqueId val="{00000000-E918-402B-84B7-CBC54176A8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E918-402B-84B7-CBC54176A8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95.79</c:v>
                </c:pt>
                <c:pt idx="1">
                  <c:v>96.42</c:v>
                </c:pt>
                <c:pt idx="2">
                  <c:v>96.5</c:v>
                </c:pt>
                <c:pt idx="3">
                  <c:v>96.77</c:v>
                </c:pt>
                <c:pt idx="4">
                  <c:v>96.81</c:v>
                </c:pt>
              </c:numCache>
            </c:numRef>
          </c:val>
          <c:extLst>
            <c:ext xmlns:c16="http://schemas.microsoft.com/office/drawing/2014/chart" uri="{C3380CC4-5D6E-409C-BE32-E72D297353CC}">
              <c16:uniqueId val="{00000000-E3F4-4028-939D-752D6D415C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E3F4-4028-939D-752D6D415C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5ED-491D-917C-C3FB36401B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75ED-491D-917C-C3FB36401B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7.28</c:v>
                </c:pt>
                <c:pt idx="1">
                  <c:v>11.47</c:v>
                </c:pt>
                <c:pt idx="2">
                  <c:v>14.23</c:v>
                </c:pt>
                <c:pt idx="3">
                  <c:v>17.97</c:v>
                </c:pt>
                <c:pt idx="4">
                  <c:v>21.3</c:v>
                </c:pt>
              </c:numCache>
            </c:numRef>
          </c:val>
          <c:extLst>
            <c:ext xmlns:c16="http://schemas.microsoft.com/office/drawing/2014/chart" uri="{C3380CC4-5D6E-409C-BE32-E72D297353CC}">
              <c16:uniqueId val="{00000000-8F0C-4029-A201-F10B386B21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8F0C-4029-A201-F10B386B21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61-41A6-A447-C2CBC2FA97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61-41A6-A447-C2CBC2FA97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E7-4EE2-924B-D6326E219C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7DE7-4EE2-924B-D6326E219C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34.159999999999997</c:v>
                </c:pt>
                <c:pt idx="1">
                  <c:v>184.38</c:v>
                </c:pt>
                <c:pt idx="2">
                  <c:v>155.74</c:v>
                </c:pt>
                <c:pt idx="3">
                  <c:v>188.43</c:v>
                </c:pt>
                <c:pt idx="4">
                  <c:v>199.29</c:v>
                </c:pt>
              </c:numCache>
            </c:numRef>
          </c:val>
          <c:extLst>
            <c:ext xmlns:c16="http://schemas.microsoft.com/office/drawing/2014/chart" uri="{C3380CC4-5D6E-409C-BE32-E72D297353CC}">
              <c16:uniqueId val="{00000000-F3FE-41B0-B21F-64896F5D9F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F3FE-41B0-B21F-64896F5D9F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1716.19</c:v>
                </c:pt>
                <c:pt idx="1">
                  <c:v>2204.2199999999998</c:v>
                </c:pt>
                <c:pt idx="2">
                  <c:v>1720.47</c:v>
                </c:pt>
                <c:pt idx="3">
                  <c:v>1311.96</c:v>
                </c:pt>
                <c:pt idx="4">
                  <c:v>1135.5999999999999</c:v>
                </c:pt>
              </c:numCache>
            </c:numRef>
          </c:val>
          <c:extLst>
            <c:ext xmlns:c16="http://schemas.microsoft.com/office/drawing/2014/chart" uri="{C3380CC4-5D6E-409C-BE32-E72D297353CC}">
              <c16:uniqueId val="{00000000-9408-4258-A876-797C0C84F4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9408-4258-A876-797C0C84F4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72.73</c:v>
                </c:pt>
                <c:pt idx="1">
                  <c:v>59.75</c:v>
                </c:pt>
                <c:pt idx="2">
                  <c:v>69.52</c:v>
                </c:pt>
                <c:pt idx="3">
                  <c:v>67.77</c:v>
                </c:pt>
                <c:pt idx="4">
                  <c:v>61.57</c:v>
                </c:pt>
              </c:numCache>
            </c:numRef>
          </c:val>
          <c:extLst>
            <c:ext xmlns:c16="http://schemas.microsoft.com/office/drawing/2014/chart" uri="{C3380CC4-5D6E-409C-BE32-E72D297353CC}">
              <c16:uniqueId val="{00000000-53BF-4428-80B9-4412B350F8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53BF-4428-80B9-4412B350F8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179.85</c:v>
                </c:pt>
                <c:pt idx="1">
                  <c:v>198.54</c:v>
                </c:pt>
                <c:pt idx="2">
                  <c:v>191.43</c:v>
                </c:pt>
                <c:pt idx="3">
                  <c:v>198.1</c:v>
                </c:pt>
                <c:pt idx="4">
                  <c:v>213.58</c:v>
                </c:pt>
              </c:numCache>
            </c:numRef>
          </c:val>
          <c:extLst>
            <c:ext xmlns:c16="http://schemas.microsoft.com/office/drawing/2014/chart" uri="{C3380CC4-5D6E-409C-BE32-E72D297353CC}">
              <c16:uniqueId val="{00000000-EDEE-4358-88DD-A3492E4C7F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EDEE-4358-88DD-A3492E4C7F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石川県　金沢市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自治体職員 その他</v>
      </c>
      <c r="AE8" s="66"/>
      <c r="AF8" s="66"/>
      <c r="AG8" s="66"/>
      <c r="AH8" s="66"/>
      <c r="AI8" s="66"/>
      <c r="AJ8" s="66"/>
      <c r="AK8" s="3"/>
      <c r="AL8" s="54">
        <f>データ!S6</f>
        <v>444996</v>
      </c>
      <c r="AM8" s="54"/>
      <c r="AN8" s="54"/>
      <c r="AO8" s="54"/>
      <c r="AP8" s="54"/>
      <c r="AQ8" s="54"/>
      <c r="AR8" s="54"/>
      <c r="AS8" s="54"/>
      <c r="AT8" s="53">
        <f>データ!T6</f>
        <v>468.81</v>
      </c>
      <c r="AU8" s="53"/>
      <c r="AV8" s="53"/>
      <c r="AW8" s="53"/>
      <c r="AX8" s="53"/>
      <c r="AY8" s="53"/>
      <c r="AZ8" s="53"/>
      <c r="BA8" s="53"/>
      <c r="BB8" s="53">
        <f>データ!U6</f>
        <v>949.2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77.7</v>
      </c>
      <c r="J10" s="53"/>
      <c r="K10" s="53"/>
      <c r="L10" s="53"/>
      <c r="M10" s="53"/>
      <c r="N10" s="53"/>
      <c r="O10" s="53"/>
      <c r="P10" s="53">
        <f>データ!P6</f>
        <v>0.62</v>
      </c>
      <c r="Q10" s="53"/>
      <c r="R10" s="53"/>
      <c r="S10" s="53"/>
      <c r="T10" s="53"/>
      <c r="U10" s="53"/>
      <c r="V10" s="53"/>
      <c r="W10" s="53">
        <f>データ!Q6</f>
        <v>81.010000000000005</v>
      </c>
      <c r="X10" s="53"/>
      <c r="Y10" s="53"/>
      <c r="Z10" s="53"/>
      <c r="AA10" s="53"/>
      <c r="AB10" s="53"/>
      <c r="AC10" s="53"/>
      <c r="AD10" s="54">
        <f>データ!R6</f>
        <v>2651</v>
      </c>
      <c r="AE10" s="54"/>
      <c r="AF10" s="54"/>
      <c r="AG10" s="54"/>
      <c r="AH10" s="54"/>
      <c r="AI10" s="54"/>
      <c r="AJ10" s="54"/>
      <c r="AK10" s="2"/>
      <c r="AL10" s="54">
        <f>データ!V6</f>
        <v>2759</v>
      </c>
      <c r="AM10" s="54"/>
      <c r="AN10" s="54"/>
      <c r="AO10" s="54"/>
      <c r="AP10" s="54"/>
      <c r="AQ10" s="54"/>
      <c r="AR10" s="54"/>
      <c r="AS10" s="54"/>
      <c r="AT10" s="53">
        <f>データ!W6</f>
        <v>2.0099999999999998</v>
      </c>
      <c r="AU10" s="53"/>
      <c r="AV10" s="53"/>
      <c r="AW10" s="53"/>
      <c r="AX10" s="53"/>
      <c r="AY10" s="53"/>
      <c r="AZ10" s="53"/>
      <c r="BA10" s="53"/>
      <c r="BB10" s="53">
        <f>データ!X6</f>
        <v>1372.64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0Yu57hj2Ej/+63Bmlac8I7U+MZ7y4UPtUHMwDyBpS+q3g2+ej6qQOj9iDQh7Ia+mR2wyyfdoeLu9qQRO3/Gpg==" saltValue="ayHIwAK5aecJMgGV+8Gu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172014</v>
      </c>
      <c r="D6" s="19">
        <f t="shared" si="3"/>
        <v>46</v>
      </c>
      <c r="E6" s="19">
        <f t="shared" si="3"/>
        <v>17</v>
      </c>
      <c r="F6" s="19">
        <f t="shared" si="3"/>
        <v>5</v>
      </c>
      <c r="G6" s="19">
        <f t="shared" si="3"/>
        <v>0</v>
      </c>
      <c r="H6" s="19" t="str">
        <f t="shared" si="3"/>
        <v>石川県　金沢市</v>
      </c>
      <c r="I6" s="19" t="str">
        <f t="shared" si="3"/>
        <v>法適用</v>
      </c>
      <c r="J6" s="19" t="str">
        <f t="shared" si="3"/>
        <v>下水道事業</v>
      </c>
      <c r="K6" s="19" t="str">
        <f t="shared" si="3"/>
        <v>農業集落排水</v>
      </c>
      <c r="L6" s="19" t="str">
        <f t="shared" si="3"/>
        <v>F1</v>
      </c>
      <c r="M6" s="19" t="str">
        <f t="shared" si="3"/>
        <v>自治体職員 その他</v>
      </c>
      <c r="N6" s="20" t="str">
        <f t="shared" si="3"/>
        <v>-</v>
      </c>
      <c r="O6" s="20">
        <f t="shared" si="3"/>
        <v>77.7</v>
      </c>
      <c r="P6" s="20">
        <f t="shared" si="3"/>
        <v>0.62</v>
      </c>
      <c r="Q6" s="20">
        <f t="shared" si="3"/>
        <v>81.010000000000005</v>
      </c>
      <c r="R6" s="20">
        <f t="shared" si="3"/>
        <v>2651</v>
      </c>
      <c r="S6" s="20">
        <f t="shared" si="3"/>
        <v>444996</v>
      </c>
      <c r="T6" s="20">
        <f t="shared" si="3"/>
        <v>468.81</v>
      </c>
      <c r="U6" s="20">
        <f t="shared" si="3"/>
        <v>949.2</v>
      </c>
      <c r="V6" s="20">
        <f t="shared" si="3"/>
        <v>2759</v>
      </c>
      <c r="W6" s="20">
        <f t="shared" si="3"/>
        <v>2.0099999999999998</v>
      </c>
      <c r="X6" s="20">
        <f t="shared" si="3"/>
        <v>1372.64</v>
      </c>
      <c r="Y6" s="21">
        <f>IF(Y7="",NA(),Y7)</f>
        <v>100</v>
      </c>
      <c r="Z6" s="21">
        <f t="shared" ref="Z6:AH6" si="4">IF(Z7="",NA(),Z7)</f>
        <v>100</v>
      </c>
      <c r="AA6" s="21">
        <f t="shared" si="4"/>
        <v>100</v>
      </c>
      <c r="AB6" s="21">
        <f t="shared" si="4"/>
        <v>100</v>
      </c>
      <c r="AC6" s="21">
        <f t="shared" si="4"/>
        <v>100</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34.159999999999997</v>
      </c>
      <c r="AV6" s="21">
        <f t="shared" ref="AV6:BD6" si="6">IF(AV7="",NA(),AV7)</f>
        <v>184.38</v>
      </c>
      <c r="AW6" s="21">
        <f t="shared" si="6"/>
        <v>155.74</v>
      </c>
      <c r="AX6" s="21">
        <f t="shared" si="6"/>
        <v>188.43</v>
      </c>
      <c r="AY6" s="21">
        <f t="shared" si="6"/>
        <v>199.29</v>
      </c>
      <c r="AZ6" s="21">
        <f t="shared" si="6"/>
        <v>44.14</v>
      </c>
      <c r="BA6" s="21">
        <f t="shared" si="6"/>
        <v>37.24</v>
      </c>
      <c r="BB6" s="21">
        <f t="shared" si="6"/>
        <v>33.58</v>
      </c>
      <c r="BC6" s="21">
        <f t="shared" si="6"/>
        <v>35.42</v>
      </c>
      <c r="BD6" s="21">
        <f t="shared" si="6"/>
        <v>39.82</v>
      </c>
      <c r="BE6" s="20" t="str">
        <f>IF(BE7="","",IF(BE7="-","【-】","【"&amp;SUBSTITUTE(TEXT(BE7,"#,##0.00"),"-","△")&amp;"】"))</f>
        <v>【42.02】</v>
      </c>
      <c r="BF6" s="21">
        <f>IF(BF7="",NA(),BF7)</f>
        <v>1716.19</v>
      </c>
      <c r="BG6" s="21">
        <f t="shared" ref="BG6:BO6" si="7">IF(BG7="",NA(),BG7)</f>
        <v>2204.2199999999998</v>
      </c>
      <c r="BH6" s="21">
        <f t="shared" si="7"/>
        <v>1720.47</v>
      </c>
      <c r="BI6" s="21">
        <f t="shared" si="7"/>
        <v>1311.96</v>
      </c>
      <c r="BJ6" s="21">
        <f t="shared" si="7"/>
        <v>1135.5999999999999</v>
      </c>
      <c r="BK6" s="21">
        <f t="shared" si="7"/>
        <v>654.71</v>
      </c>
      <c r="BL6" s="21">
        <f t="shared" si="7"/>
        <v>783.8</v>
      </c>
      <c r="BM6" s="21">
        <f t="shared" si="7"/>
        <v>778.81</v>
      </c>
      <c r="BN6" s="21">
        <f t="shared" si="7"/>
        <v>718.49</v>
      </c>
      <c r="BO6" s="21">
        <f t="shared" si="7"/>
        <v>743.31</v>
      </c>
      <c r="BP6" s="20" t="str">
        <f>IF(BP7="","",IF(BP7="-","【-】","【"&amp;SUBSTITUTE(TEXT(BP7,"#,##0.00"),"-","△")&amp;"】"))</f>
        <v>【785.10】</v>
      </c>
      <c r="BQ6" s="21">
        <f>IF(BQ7="",NA(),BQ7)</f>
        <v>72.73</v>
      </c>
      <c r="BR6" s="21">
        <f t="shared" ref="BR6:BZ6" si="8">IF(BR7="",NA(),BR7)</f>
        <v>59.75</v>
      </c>
      <c r="BS6" s="21">
        <f t="shared" si="8"/>
        <v>69.52</v>
      </c>
      <c r="BT6" s="21">
        <f t="shared" si="8"/>
        <v>67.77</v>
      </c>
      <c r="BU6" s="21">
        <f t="shared" si="8"/>
        <v>61.57</v>
      </c>
      <c r="BV6" s="21">
        <f t="shared" si="8"/>
        <v>65.37</v>
      </c>
      <c r="BW6" s="21">
        <f t="shared" si="8"/>
        <v>68.11</v>
      </c>
      <c r="BX6" s="21">
        <f t="shared" si="8"/>
        <v>67.23</v>
      </c>
      <c r="BY6" s="21">
        <f t="shared" si="8"/>
        <v>61.82</v>
      </c>
      <c r="BZ6" s="21">
        <f t="shared" si="8"/>
        <v>61.15</v>
      </c>
      <c r="CA6" s="20" t="str">
        <f>IF(CA7="","",IF(CA7="-","【-】","【"&amp;SUBSTITUTE(TEXT(CA7,"#,##0.00"),"-","△")&amp;"】"))</f>
        <v>【56.93】</v>
      </c>
      <c r="CB6" s="21">
        <f>IF(CB7="",NA(),CB7)</f>
        <v>179.85</v>
      </c>
      <c r="CC6" s="21">
        <f t="shared" ref="CC6:CK6" si="9">IF(CC7="",NA(),CC7)</f>
        <v>198.54</v>
      </c>
      <c r="CD6" s="21">
        <f t="shared" si="9"/>
        <v>191.43</v>
      </c>
      <c r="CE6" s="21">
        <f t="shared" si="9"/>
        <v>198.1</v>
      </c>
      <c r="CF6" s="21">
        <f t="shared" si="9"/>
        <v>213.58</v>
      </c>
      <c r="CG6" s="21">
        <f t="shared" si="9"/>
        <v>228.99</v>
      </c>
      <c r="CH6" s="21">
        <f t="shared" si="9"/>
        <v>222.41</v>
      </c>
      <c r="CI6" s="21">
        <f t="shared" si="9"/>
        <v>228.21</v>
      </c>
      <c r="CJ6" s="21">
        <f t="shared" si="9"/>
        <v>246.9</v>
      </c>
      <c r="CK6" s="21">
        <f t="shared" si="9"/>
        <v>250.43</v>
      </c>
      <c r="CL6" s="20" t="str">
        <f>IF(CL7="","",IF(CL7="-","【-】","【"&amp;SUBSTITUTE(TEXT(CL7,"#,##0.00"),"-","△")&amp;"】"))</f>
        <v>【271.15】</v>
      </c>
      <c r="CM6" s="21">
        <f>IF(CM7="",NA(),CM7)</f>
        <v>47.47</v>
      </c>
      <c r="CN6" s="21">
        <f t="shared" ref="CN6:CV6" si="10">IF(CN7="",NA(),CN7)</f>
        <v>49.21</v>
      </c>
      <c r="CO6" s="21">
        <f t="shared" si="10"/>
        <v>51.13</v>
      </c>
      <c r="CP6" s="21">
        <f t="shared" si="10"/>
        <v>50.3</v>
      </c>
      <c r="CQ6" s="21">
        <f t="shared" si="10"/>
        <v>50.12</v>
      </c>
      <c r="CR6" s="21">
        <f t="shared" si="10"/>
        <v>54.06</v>
      </c>
      <c r="CS6" s="21">
        <f t="shared" si="10"/>
        <v>55.26</v>
      </c>
      <c r="CT6" s="21">
        <f t="shared" si="10"/>
        <v>54.54</v>
      </c>
      <c r="CU6" s="21">
        <f t="shared" si="10"/>
        <v>52.9</v>
      </c>
      <c r="CV6" s="21">
        <f t="shared" si="10"/>
        <v>52.63</v>
      </c>
      <c r="CW6" s="20" t="str">
        <f>IF(CW7="","",IF(CW7="-","【-】","【"&amp;SUBSTITUTE(TEXT(CW7,"#,##0.00"),"-","△")&amp;"】"))</f>
        <v>【49.87】</v>
      </c>
      <c r="CX6" s="21">
        <f>IF(CX7="",NA(),CX7)</f>
        <v>95.79</v>
      </c>
      <c r="CY6" s="21">
        <f t="shared" ref="CY6:DG6" si="11">IF(CY7="",NA(),CY7)</f>
        <v>96.42</v>
      </c>
      <c r="CZ6" s="21">
        <f t="shared" si="11"/>
        <v>96.5</v>
      </c>
      <c r="DA6" s="21">
        <f t="shared" si="11"/>
        <v>96.77</v>
      </c>
      <c r="DB6" s="21">
        <f t="shared" si="11"/>
        <v>96.81</v>
      </c>
      <c r="DC6" s="21">
        <f t="shared" si="11"/>
        <v>90.11</v>
      </c>
      <c r="DD6" s="21">
        <f t="shared" si="11"/>
        <v>90.52</v>
      </c>
      <c r="DE6" s="21">
        <f t="shared" si="11"/>
        <v>90.3</v>
      </c>
      <c r="DF6" s="21">
        <f t="shared" si="11"/>
        <v>90.3</v>
      </c>
      <c r="DG6" s="21">
        <f t="shared" si="11"/>
        <v>90.32</v>
      </c>
      <c r="DH6" s="20" t="str">
        <f>IF(DH7="","",IF(DH7="-","【-】","【"&amp;SUBSTITUTE(TEXT(DH7,"#,##0.00"),"-","△")&amp;"】"))</f>
        <v>【87.54】</v>
      </c>
      <c r="DI6" s="21">
        <f>IF(DI7="",NA(),DI7)</f>
        <v>7.28</v>
      </c>
      <c r="DJ6" s="21">
        <f t="shared" ref="DJ6:DR6" si="12">IF(DJ7="",NA(),DJ7)</f>
        <v>11.47</v>
      </c>
      <c r="DK6" s="21">
        <f t="shared" si="12"/>
        <v>14.23</v>
      </c>
      <c r="DL6" s="21">
        <f t="shared" si="12"/>
        <v>17.97</v>
      </c>
      <c r="DM6" s="21">
        <f t="shared" si="12"/>
        <v>21.3</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172014</v>
      </c>
      <c r="D7" s="23">
        <v>46</v>
      </c>
      <c r="E7" s="23">
        <v>17</v>
      </c>
      <c r="F7" s="23">
        <v>5</v>
      </c>
      <c r="G7" s="23">
        <v>0</v>
      </c>
      <c r="H7" s="23" t="s">
        <v>96</v>
      </c>
      <c r="I7" s="23" t="s">
        <v>97</v>
      </c>
      <c r="J7" s="23" t="s">
        <v>98</v>
      </c>
      <c r="K7" s="23" t="s">
        <v>99</v>
      </c>
      <c r="L7" s="23" t="s">
        <v>100</v>
      </c>
      <c r="M7" s="23" t="s">
        <v>101</v>
      </c>
      <c r="N7" s="24" t="s">
        <v>102</v>
      </c>
      <c r="O7" s="24">
        <v>77.7</v>
      </c>
      <c r="P7" s="24">
        <v>0.62</v>
      </c>
      <c r="Q7" s="24">
        <v>81.010000000000005</v>
      </c>
      <c r="R7" s="24">
        <v>2651</v>
      </c>
      <c r="S7" s="24">
        <v>444996</v>
      </c>
      <c r="T7" s="24">
        <v>468.81</v>
      </c>
      <c r="U7" s="24">
        <v>949.2</v>
      </c>
      <c r="V7" s="24">
        <v>2759</v>
      </c>
      <c r="W7" s="24">
        <v>2.0099999999999998</v>
      </c>
      <c r="X7" s="24">
        <v>1372.64</v>
      </c>
      <c r="Y7" s="24">
        <v>100</v>
      </c>
      <c r="Z7" s="24">
        <v>100</v>
      </c>
      <c r="AA7" s="24">
        <v>100</v>
      </c>
      <c r="AB7" s="24">
        <v>100</v>
      </c>
      <c r="AC7" s="24">
        <v>100</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34.159999999999997</v>
      </c>
      <c r="AV7" s="24">
        <v>184.38</v>
      </c>
      <c r="AW7" s="24">
        <v>155.74</v>
      </c>
      <c r="AX7" s="24">
        <v>188.43</v>
      </c>
      <c r="AY7" s="24">
        <v>199.29</v>
      </c>
      <c r="AZ7" s="24">
        <v>44.14</v>
      </c>
      <c r="BA7" s="24">
        <v>37.24</v>
      </c>
      <c r="BB7" s="24">
        <v>33.58</v>
      </c>
      <c r="BC7" s="24">
        <v>35.42</v>
      </c>
      <c r="BD7" s="24">
        <v>39.82</v>
      </c>
      <c r="BE7" s="24">
        <v>42.02</v>
      </c>
      <c r="BF7" s="24">
        <v>1716.19</v>
      </c>
      <c r="BG7" s="24">
        <v>2204.2199999999998</v>
      </c>
      <c r="BH7" s="24">
        <v>1720.47</v>
      </c>
      <c r="BI7" s="24">
        <v>1311.96</v>
      </c>
      <c r="BJ7" s="24">
        <v>1135.5999999999999</v>
      </c>
      <c r="BK7" s="24">
        <v>654.71</v>
      </c>
      <c r="BL7" s="24">
        <v>783.8</v>
      </c>
      <c r="BM7" s="24">
        <v>778.81</v>
      </c>
      <c r="BN7" s="24">
        <v>718.49</v>
      </c>
      <c r="BO7" s="24">
        <v>743.31</v>
      </c>
      <c r="BP7" s="24">
        <v>785.1</v>
      </c>
      <c r="BQ7" s="24">
        <v>72.73</v>
      </c>
      <c r="BR7" s="24">
        <v>59.75</v>
      </c>
      <c r="BS7" s="24">
        <v>69.52</v>
      </c>
      <c r="BT7" s="24">
        <v>67.77</v>
      </c>
      <c r="BU7" s="24">
        <v>61.57</v>
      </c>
      <c r="BV7" s="24">
        <v>65.37</v>
      </c>
      <c r="BW7" s="24">
        <v>68.11</v>
      </c>
      <c r="BX7" s="24">
        <v>67.23</v>
      </c>
      <c r="BY7" s="24">
        <v>61.82</v>
      </c>
      <c r="BZ7" s="24">
        <v>61.15</v>
      </c>
      <c r="CA7" s="24">
        <v>56.93</v>
      </c>
      <c r="CB7" s="24">
        <v>179.85</v>
      </c>
      <c r="CC7" s="24">
        <v>198.54</v>
      </c>
      <c r="CD7" s="24">
        <v>191.43</v>
      </c>
      <c r="CE7" s="24">
        <v>198.1</v>
      </c>
      <c r="CF7" s="24">
        <v>213.58</v>
      </c>
      <c r="CG7" s="24">
        <v>228.99</v>
      </c>
      <c r="CH7" s="24">
        <v>222.41</v>
      </c>
      <c r="CI7" s="24">
        <v>228.21</v>
      </c>
      <c r="CJ7" s="24">
        <v>246.9</v>
      </c>
      <c r="CK7" s="24">
        <v>250.43</v>
      </c>
      <c r="CL7" s="24">
        <v>271.14999999999998</v>
      </c>
      <c r="CM7" s="24">
        <v>47.47</v>
      </c>
      <c r="CN7" s="24">
        <v>49.21</v>
      </c>
      <c r="CO7" s="24">
        <v>51.13</v>
      </c>
      <c r="CP7" s="24">
        <v>50.3</v>
      </c>
      <c r="CQ7" s="24">
        <v>50.12</v>
      </c>
      <c r="CR7" s="24">
        <v>54.06</v>
      </c>
      <c r="CS7" s="24">
        <v>55.26</v>
      </c>
      <c r="CT7" s="24">
        <v>54.54</v>
      </c>
      <c r="CU7" s="24">
        <v>52.9</v>
      </c>
      <c r="CV7" s="24">
        <v>52.63</v>
      </c>
      <c r="CW7" s="24">
        <v>49.87</v>
      </c>
      <c r="CX7" s="24">
        <v>95.79</v>
      </c>
      <c r="CY7" s="24">
        <v>96.42</v>
      </c>
      <c r="CZ7" s="24">
        <v>96.5</v>
      </c>
      <c r="DA7" s="24">
        <v>96.77</v>
      </c>
      <c r="DB7" s="24">
        <v>96.81</v>
      </c>
      <c r="DC7" s="24">
        <v>90.11</v>
      </c>
      <c r="DD7" s="24">
        <v>90.52</v>
      </c>
      <c r="DE7" s="24">
        <v>90.3</v>
      </c>
      <c r="DF7" s="24">
        <v>90.3</v>
      </c>
      <c r="DG7" s="24">
        <v>90.32</v>
      </c>
      <c r="DH7" s="24">
        <v>87.54</v>
      </c>
      <c r="DI7" s="24">
        <v>7.28</v>
      </c>
      <c r="DJ7" s="24">
        <v>11.47</v>
      </c>
      <c r="DK7" s="24">
        <v>14.23</v>
      </c>
      <c r="DL7" s="24">
        <v>17.97</v>
      </c>
      <c r="DM7" s="24">
        <v>21.3</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啓太</cp:lastModifiedBy>
  <dcterms:created xsi:type="dcterms:W3CDTF">2025-01-24T07:17:24Z</dcterms:created>
  <dcterms:modified xsi:type="dcterms:W3CDTF">2025-03-03T01:56:11Z</dcterms:modified>
  <cp:category/>
</cp:coreProperties>
</file>