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kfs0001\share\各課共有\02_経営企画課\共通\☆財務グループ共通\照会回答●\３　石川県\県市町支援課（地方課）照会回答●\R6\20250127_経営比較分析表(R5決算)\【経営比較分析表】2023_172014_46_1718_下水\"/>
    </mc:Choice>
  </mc:AlternateContent>
  <xr:revisionPtr revIDLastSave="0" documentId="13_ncr:1_{F55F6317-3620-4D2B-B947-F23F56ED6894}" xr6:coauthVersionLast="36" xr6:coauthVersionMax="36" xr10:uidLastSave="{00000000-0000-0000-0000-000000000000}"/>
  <workbookProtection workbookAlgorithmName="SHA-512" workbookHashValue="90q8/HeKDschRPw92A2rNyp5SYecjxcTrbEJd5bGFcLeBDzyuAcCbZudyndGNEV8vtV03xTzDa5IV4GkDr2y6A==" workbookSaltValue="9gtHtPo1ZH843APFcOBWnQ==" workbookSpinCount="100000" lockStructure="1"/>
  <bookViews>
    <workbookView xWindow="0" yWindow="0" windowWidth="23040" windowHeight="9216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5" i="4" s="1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I10" i="4" s="1"/>
  <c r="N6" i="5"/>
  <c r="B10" i="4" s="1"/>
  <c r="M6" i="5"/>
  <c r="L6" i="5"/>
  <c r="W8" i="4" s="1"/>
  <c r="K6" i="5"/>
  <c r="P8" i="4" s="1"/>
  <c r="J6" i="5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K85" i="4"/>
  <c r="J85" i="4"/>
  <c r="G85" i="4"/>
  <c r="F85" i="4"/>
  <c r="AL10" i="4"/>
  <c r="AD10" i="4"/>
  <c r="AL8" i="4"/>
  <c r="AD8" i="4"/>
  <c r="I8" i="4"/>
  <c r="B8" i="4"/>
</calcChain>
</file>

<file path=xl/sharedStrings.xml><?xml version="1.0" encoding="utf-8"?>
<sst xmlns="http://schemas.openxmlformats.org/spreadsheetml/2006/main" count="231" uniqueCount="117">
  <si>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</si>
  <si>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</si>
  <si>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</si>
  <si>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</si>
  <si>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</si>
  <si>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</si>
  <si>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</si>
  <si>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</si>
  <si>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</si>
  <si>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</si>
  <si>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</si>
  <si>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</si>
  <si>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</si>
  <si>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</si>
  <si>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</si>
  <si>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</si>
  <si>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</si>
  <si>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</si>
  <si>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</si>
  <si>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</si>
  <si>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</si>
  <si>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</si>
  <si>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</si>
  <si>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</si>
  <si>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</si>
  <si>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</si>
  <si>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</si>
  <si>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</si>
  <si>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</si>
  <si>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</si>
  <si>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</si>
  <si>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</si>
  <si>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</si>
  <si>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</si>
  <si>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</si>
  <si>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</si>
  <si>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</si>
  <si>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</si>
  <si>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</si>
  <si>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</si>
  <si>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</si>
  <si>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</si>
  <si>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</si>
  <si>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</si>
  <si>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</si>
  <si>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</si>
  <si>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</si>
  <si>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</si>
  <si>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</si>
  <si>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</si>
  <si>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</si>
  <si>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</si>
  <si>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</si>
  <si>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</si>
  <si>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</si>
  <si>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</si>
  <si>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</si>
  <si>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</si>
  <si>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</si>
  <si>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</si>
  <si>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</si>
  <si>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</si>
  <si>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</si>
  <si>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</si>
  <si>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</si>
  <si>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</si>
  <si>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</si>
  <si>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</si>
  <si>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</si>
  <si>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</si>
  <si>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</si>
  <si>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</si>
  <si>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</si>
  <si>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</si>
  <si>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</si>
  <si>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</si>
  <si>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</si>
  <si>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</si>
  <si>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</si>
  <si>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</si>
  <si>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</si>
  <si>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</si>
  <si>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</si>
  <si>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</si>
  <si>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</si>
  <si>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</si>
  <si>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</si>
  <si>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</si>
  <si>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</si>
  <si>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</si>
  <si>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</si>
  <si>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</si>
  <si>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</si>
  <si>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</si>
  <si>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</si>
  <si>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</si>
  <si>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石川県　金沢市</t>
  </si>
  <si>
    <t>法適用</t>
  </si>
  <si>
    <t>下水道事業</t>
  </si>
  <si>
    <t>公共下水道</t>
  </si>
  <si>
    <t>Ad</t>
  </si>
  <si>
    <t>自治体職員 その他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</si>
  <si>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</si>
  <si>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</si>
  <si>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</si>
  <si>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</si>
  <si>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</si>
  <si>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</si>
  <si>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</si>
  <si>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</si>
  <si>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</si>
  <si>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"R"yy</t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</si>
  <si>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</si>
  <si>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</si>
  <si>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「①経常収支比率」は、黒字を示す100％以上を上回っており、安定経営を維持している。
「③流動比率」は、類似団体平均値を下回っているが、企業債償還の進捗に合わせて、財源を確保しており、短期的な支払能力は有している。
「④企業債残高対事業規模比率」は、短期間で集中的な面整備が平成27年度で終了し、企業債残高が徐々に低減してきた結果、令和2年度から類似団体平均値を下回っている。
「⑤経費回収率」は、低廉な料金単価の影響を受け、約90％に留まっているが、「⑥汚水処理原価」は、類似団体平均値を下回っており、経営の効率化に努めている。
　一方、施設の利用状況を示す「⑦施設利用率」は、全国平均並みではあるが、水需要の減少などに伴い、低下傾向にあることから、将来的に、適切な施設規模を検討していく必要がある。
「⑧水洗化率」は、類似都市平均を上回っており、施設の整備が効果的に収益につながっている。</t>
    <rPh sb="23" eb="25">
      <t>ウワマワ</t>
    </rPh>
    <rPh sb="30" eb="34">
      <t>アンテイケイエイ</t>
    </rPh>
    <rPh sb="35" eb="37">
      <t>イジ</t>
    </rPh>
    <rPh sb="45" eb="49">
      <t>リュウドウヒリツ</t>
    </rPh>
    <rPh sb="52" eb="56">
      <t>ルイジダンタイ</t>
    </rPh>
    <rPh sb="56" eb="59">
      <t>ヘイキンチ</t>
    </rPh>
    <rPh sb="60" eb="62">
      <t>シタマワ</t>
    </rPh>
    <rPh sb="68" eb="71">
      <t>キギョウサイ</t>
    </rPh>
    <rPh sb="71" eb="73">
      <t>ショウカン</t>
    </rPh>
    <rPh sb="74" eb="76">
      <t>シンチョク</t>
    </rPh>
    <rPh sb="77" eb="78">
      <t>ア</t>
    </rPh>
    <rPh sb="82" eb="84">
      <t>ザイゲン</t>
    </rPh>
    <rPh sb="85" eb="87">
      <t>カクホ</t>
    </rPh>
    <rPh sb="92" eb="95">
      <t>タンキテキ</t>
    </rPh>
    <rPh sb="96" eb="100">
      <t>シハライノウリョク</t>
    </rPh>
    <rPh sb="101" eb="102">
      <t>ユウ</t>
    </rPh>
    <rPh sb="116" eb="120">
      <t>ジギョウキボ</t>
    </rPh>
    <rPh sb="125" eb="128">
      <t>タンキカン</t>
    </rPh>
    <rPh sb="129" eb="132">
      <t>シュウチュウテキ</t>
    </rPh>
    <rPh sb="133" eb="136">
      <t>メンセイビ</t>
    </rPh>
    <rPh sb="137" eb="139">
      <t>ヘイセイ</t>
    </rPh>
    <rPh sb="141" eb="143">
      <t>ネンド</t>
    </rPh>
    <rPh sb="144" eb="146">
      <t>シュウリョウ</t>
    </rPh>
    <rPh sb="148" eb="153">
      <t>キギョウサイザンダカ</t>
    </rPh>
    <rPh sb="154" eb="156">
      <t>ジョジョ</t>
    </rPh>
    <rPh sb="157" eb="159">
      <t>テイゲン</t>
    </rPh>
    <rPh sb="163" eb="165">
      <t>ケッカ</t>
    </rPh>
    <rPh sb="177" eb="180">
      <t>ヘイキンチ</t>
    </rPh>
    <rPh sb="181" eb="183">
      <t>シタマワ</t>
    </rPh>
    <rPh sb="191" eb="196">
      <t>ケイヒカイシュウリツ</t>
    </rPh>
    <rPh sb="199" eb="201">
      <t>テイレン</t>
    </rPh>
    <rPh sb="202" eb="206">
      <t>リョウキンタンカ</t>
    </rPh>
    <rPh sb="207" eb="209">
      <t>エイキョウ</t>
    </rPh>
    <rPh sb="210" eb="211">
      <t>ウ</t>
    </rPh>
    <rPh sb="213" eb="214">
      <t>ヤク</t>
    </rPh>
    <rPh sb="218" eb="219">
      <t>トド</t>
    </rPh>
    <rPh sb="228" eb="234">
      <t>オスイショリゲンカ</t>
    </rPh>
    <rPh sb="267" eb="269">
      <t>イッポウ</t>
    </rPh>
    <rPh sb="282" eb="284">
      <t>シセツ</t>
    </rPh>
    <rPh sb="284" eb="287">
      <t>リヨウリツ</t>
    </rPh>
    <rPh sb="290" eb="294">
      <t>ゼンコクヘイキン</t>
    </rPh>
    <rPh sb="294" eb="295">
      <t>ナ</t>
    </rPh>
    <rPh sb="306" eb="308">
      <t>ゲンショウ</t>
    </rPh>
    <rPh sb="311" eb="312">
      <t>トモナ</t>
    </rPh>
    <rPh sb="314" eb="316">
      <t>テイカ</t>
    </rPh>
    <rPh sb="316" eb="318">
      <t>ケイコウ</t>
    </rPh>
    <rPh sb="326" eb="329">
      <t>ショウライテキ</t>
    </rPh>
    <rPh sb="339" eb="341">
      <t>ケントウ</t>
    </rPh>
    <rPh sb="345" eb="347">
      <t>ヒツヨウ</t>
    </rPh>
    <rPh sb="354" eb="358">
      <t>スイセンカリツ</t>
    </rPh>
    <rPh sb="361" eb="365">
      <t>ルイジトシ</t>
    </rPh>
    <rPh sb="365" eb="367">
      <t>ヘイキン</t>
    </rPh>
    <rPh sb="368" eb="370">
      <t>ウワマワ</t>
    </rPh>
    <rPh sb="378" eb="380">
      <t>セイビ</t>
    </rPh>
    <phoneticPr fontId="4"/>
  </si>
  <si>
    <t>「①有形固定資産減価償却率」は、法定耐用年数の短い機械・電気設備を多く保有し、類似団体平均を上回る数値となっている。
　一方、「②管渠老朽化率」は、本市の下水道の整備開始時期が他都市と比べ比較的遅いため、耐用年数を超えた下水管渠が少ないが、年々その差が縮小している状況である。そのため、ストックマネジメント計画に基づき、管渠の更新に注力した結果、令和５年度の「③管渠改善率」は、類似団体平均値を上回る結果となった。</t>
    <rPh sb="2" eb="8">
      <t>ユウケイコテイシサン</t>
    </rPh>
    <rPh sb="8" eb="13">
      <t>ゲンカショウキャクリツ</t>
    </rPh>
    <rPh sb="33" eb="34">
      <t>オオ</t>
    </rPh>
    <rPh sb="35" eb="37">
      <t>ホユウ</t>
    </rPh>
    <rPh sb="65" eb="67">
      <t>カンキョ</t>
    </rPh>
    <rPh sb="74" eb="76">
      <t>ホンシ</t>
    </rPh>
    <rPh sb="77" eb="80">
      <t>ゲスイドウ</t>
    </rPh>
    <rPh sb="88" eb="91">
      <t>タトシ</t>
    </rPh>
    <rPh sb="92" eb="93">
      <t>クラ</t>
    </rPh>
    <rPh sb="94" eb="97">
      <t>ヒカクテキ</t>
    </rPh>
    <rPh sb="97" eb="98">
      <t>オソ</t>
    </rPh>
    <rPh sb="107" eb="108">
      <t>コ</t>
    </rPh>
    <rPh sb="110" eb="114">
      <t>ゲスイカンキョ</t>
    </rPh>
    <rPh sb="115" eb="116">
      <t>スク</t>
    </rPh>
    <rPh sb="120" eb="122">
      <t>ネンネン</t>
    </rPh>
    <rPh sb="124" eb="125">
      <t>サ</t>
    </rPh>
    <rPh sb="126" eb="128">
      <t>シュクショウ</t>
    </rPh>
    <rPh sb="132" eb="134">
      <t>ジョウキョウ</t>
    </rPh>
    <rPh sb="153" eb="155">
      <t>ケイカク</t>
    </rPh>
    <rPh sb="156" eb="157">
      <t>モト</t>
    </rPh>
    <rPh sb="160" eb="162">
      <t>カンキョ</t>
    </rPh>
    <rPh sb="163" eb="165">
      <t>コウシン</t>
    </rPh>
    <rPh sb="166" eb="168">
      <t>チュウリョク</t>
    </rPh>
    <rPh sb="170" eb="172">
      <t>ケッカ</t>
    </rPh>
    <rPh sb="173" eb="175">
      <t>レイワ</t>
    </rPh>
    <rPh sb="176" eb="178">
      <t>ネンド</t>
    </rPh>
    <rPh sb="189" eb="193">
      <t>ルイジダンタイ</t>
    </rPh>
    <rPh sb="193" eb="196">
      <t>ヘイキンチ</t>
    </rPh>
    <rPh sb="197" eb="199">
      <t>ウワマワ</t>
    </rPh>
    <rPh sb="200" eb="202">
      <t>ケッカ</t>
    </rPh>
    <phoneticPr fontId="4"/>
  </si>
  <si>
    <t>　本市下水道事業は、平成27年度をもって計画的な面整備を完了し、現在、管渠改築事業など更新事業が中心となっている。
　経営面では、平成26年度末をもって累積欠損金を解消したほか、企業債残高も低減しており、経営状況は概ね健全な状況にあると言える。
　近年は、水需要の減少に伴い使用料収入が減少する中、汚水処理施設の包括委託など、経営の効率化を進めると同時に、ストックマネジメント計画に基づき、老朽化した施設の効率的な改築更新を行ってきた。
　しかし令和６年能登半島地震により管路施設に甚大な被害を受けたため、今後は災害復旧を最優先に行っていく。</t>
    <rPh sb="32" eb="34">
      <t>ゲンザイ</t>
    </rPh>
    <rPh sb="35" eb="37">
      <t>カンキョ</t>
    </rPh>
    <rPh sb="37" eb="39">
      <t>カイチク</t>
    </rPh>
    <rPh sb="39" eb="41">
      <t>ジギョウ</t>
    </rPh>
    <rPh sb="43" eb="47">
      <t>コウシンジギョウ</t>
    </rPh>
    <rPh sb="48" eb="50">
      <t>チュウシン</t>
    </rPh>
    <rPh sb="59" eb="62">
      <t>ケイエイメン</t>
    </rPh>
    <rPh sb="89" eb="92">
      <t>キギョウサイ</t>
    </rPh>
    <rPh sb="92" eb="94">
      <t>ザンダカ</t>
    </rPh>
    <rPh sb="95" eb="97">
      <t>テイゲン</t>
    </rPh>
    <rPh sb="124" eb="126">
      <t>キンネン</t>
    </rPh>
    <rPh sb="174" eb="176">
      <t>ドウジ</t>
    </rPh>
    <rPh sb="195" eb="198">
      <t>ロウキュウカ</t>
    </rPh>
    <rPh sb="212" eb="213">
      <t>オコナ</t>
    </rPh>
    <rPh sb="223" eb="225">
      <t>レイワ</t>
    </rPh>
    <rPh sb="226" eb="227">
      <t>ネン</t>
    </rPh>
    <rPh sb="227" eb="233">
      <t>ノトハントウジシン</t>
    </rPh>
    <rPh sb="236" eb="238">
      <t>カンロ</t>
    </rPh>
    <rPh sb="238" eb="240">
      <t>シセツ</t>
    </rPh>
    <rPh sb="241" eb="243">
      <t>ジンダイ</t>
    </rPh>
    <rPh sb="244" eb="246">
      <t>ヒガイ</t>
    </rPh>
    <rPh sb="247" eb="248">
      <t>ウ</t>
    </rPh>
    <rPh sb="253" eb="255">
      <t>コンゴ</t>
    </rPh>
    <rPh sb="256" eb="258">
      <t>サイガイ</t>
    </rPh>
    <rPh sb="258" eb="260">
      <t>フッキュウ</t>
    </rPh>
    <rPh sb="261" eb="264">
      <t>サイユウセン</t>
    </rPh>
    <rPh sb="265" eb="266">
      <t>オコナ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</si>
</sst>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0.18</c:v>
                </c:pt>
                <c:pt idx="1">
                  <c:v>0.06</c:v>
                </c:pt>
                <c:pt idx="2">
                  <c:v>0.15</c:v>
                </c:pt>
                <c:pt idx="3">
                  <c:v>0.15</c:v>
                </c:pt>
                <c:pt idx="4">
                  <c:v>0.19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19-4EFE-B7CF-9BDBDF7A01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0.19</c:v>
                </c:pt>
                <c:pt idx="1">
                  <c:v>0.33</c:v>
                </c:pt>
                <c:pt idx="2">
                  <c:v>0.22</c:v>
                </c:pt>
                <c:pt idx="3">
                  <c:v>0.23</c:v>
                </c:pt>
                <c:pt idx="4">
                  <c:v>0.18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19-4EFE-B7CF-9BDBDF7A01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57.44</c:v>
                </c:pt>
                <c:pt idx="1">
                  <c:v>58.07</c:v>
                </c:pt>
                <c:pt idx="2">
                  <c:v>57.01</c:v>
                </c:pt>
                <c:pt idx="3">
                  <c:v>56.41</c:v>
                </c:pt>
                <c:pt idx="4">
                  <c:v>58.01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23-4E40-B099-0A788F311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61.32</c:v>
                </c:pt>
                <c:pt idx="1">
                  <c:v>67</c:v>
                </c:pt>
                <c:pt idx="2">
                  <c:v>66.650000000000006</c:v>
                </c:pt>
                <c:pt idx="3">
                  <c:v>64.45</c:v>
                </c:pt>
                <c:pt idx="4">
                  <c:v>65.11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23-4E40-B099-0A788F311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97.59</c:v>
                </c:pt>
                <c:pt idx="1">
                  <c:v>97.59</c:v>
                </c:pt>
                <c:pt idx="2">
                  <c:v>97.7</c:v>
                </c:pt>
                <c:pt idx="3">
                  <c:v>97.8</c:v>
                </c:pt>
                <c:pt idx="4">
                  <c:v>97.8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0E-410E-88AC-7C49821FB2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94.58</c:v>
                </c:pt>
                <c:pt idx="1">
                  <c:v>94.41</c:v>
                </c:pt>
                <c:pt idx="2">
                  <c:v>94.43</c:v>
                </c:pt>
                <c:pt idx="3">
                  <c:v>94.58</c:v>
                </c:pt>
                <c:pt idx="4">
                  <c:v>94.69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0E-410E-88AC-7C49821FB2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107.39</c:v>
                </c:pt>
                <c:pt idx="1">
                  <c:v>102.21</c:v>
                </c:pt>
                <c:pt idx="2">
                  <c:v>106.65</c:v>
                </c:pt>
                <c:pt idx="3">
                  <c:v>108.97</c:v>
                </c:pt>
                <c:pt idx="4">
                  <c:v>105.66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5C-44DB-ACF2-AC52FCF120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107.03</c:v>
                </c:pt>
                <c:pt idx="1">
                  <c:v>109.58</c:v>
                </c:pt>
                <c:pt idx="2">
                  <c:v>109.32</c:v>
                </c:pt>
                <c:pt idx="3">
                  <c:v>108.33</c:v>
                </c:pt>
                <c:pt idx="4">
                  <c:v>107.76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5C-44DB-ACF2-AC52FCF120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49.19</c:v>
                </c:pt>
                <c:pt idx="1">
                  <c:v>50.76</c:v>
                </c:pt>
                <c:pt idx="2">
                  <c:v>51.92</c:v>
                </c:pt>
                <c:pt idx="3">
                  <c:v>53.49</c:v>
                </c:pt>
                <c:pt idx="4">
                  <c:v>54.93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D3-441E-BD4E-CC5FD5920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31.01</c:v>
                </c:pt>
                <c:pt idx="1">
                  <c:v>34.15</c:v>
                </c:pt>
                <c:pt idx="2">
                  <c:v>35.53</c:v>
                </c:pt>
                <c:pt idx="3">
                  <c:v>37.51</c:v>
                </c:pt>
                <c:pt idx="4">
                  <c:v>38.869999999999997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D3-441E-BD4E-CC5FD5920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0.74</c:v>
                </c:pt>
                <c:pt idx="1">
                  <c:v>1.32</c:v>
                </c:pt>
                <c:pt idx="2">
                  <c:v>2.34</c:v>
                </c:pt>
                <c:pt idx="3">
                  <c:v>3.54</c:v>
                </c:pt>
                <c:pt idx="4">
                  <c:v>5.08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A9-4778-AAC7-62BD6C9A66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4.95</c:v>
                </c:pt>
                <c:pt idx="1">
                  <c:v>5.18</c:v>
                </c:pt>
                <c:pt idx="2">
                  <c:v>6.01</c:v>
                </c:pt>
                <c:pt idx="3">
                  <c:v>6.84</c:v>
                </c:pt>
                <c:pt idx="4">
                  <c:v>7.69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A9-4778-AAC7-62BD6C9A66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BA-4B82-A693-16EDC1DBBA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7.69</c:v>
                </c:pt>
                <c:pt idx="1">
                  <c:v>5.97</c:v>
                </c:pt>
                <c:pt idx="2">
                  <c:v>1.54</c:v>
                </c:pt>
                <c:pt idx="3">
                  <c:v>1.28</c:v>
                </c:pt>
                <c:pt idx="4">
                  <c:v>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BA-4B82-A693-16EDC1DBBA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48.82</c:v>
                </c:pt>
                <c:pt idx="1">
                  <c:v>36.44</c:v>
                </c:pt>
                <c:pt idx="2">
                  <c:v>39.450000000000003</c:v>
                </c:pt>
                <c:pt idx="3">
                  <c:v>38.700000000000003</c:v>
                </c:pt>
                <c:pt idx="4">
                  <c:v>37.880000000000003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FD-4013-B327-36F1ADBD5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73.02</c:v>
                </c:pt>
                <c:pt idx="1">
                  <c:v>60.82</c:v>
                </c:pt>
                <c:pt idx="2">
                  <c:v>63.48</c:v>
                </c:pt>
                <c:pt idx="3">
                  <c:v>65.510000000000005</c:v>
                </c:pt>
                <c:pt idx="4">
                  <c:v>72.78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FD-4013-B327-36F1ADBD5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839.34</c:v>
                </c:pt>
                <c:pt idx="1">
                  <c:v>910.58</c:v>
                </c:pt>
                <c:pt idx="2">
                  <c:v>798.36</c:v>
                </c:pt>
                <c:pt idx="3">
                  <c:v>762.77</c:v>
                </c:pt>
                <c:pt idx="4">
                  <c:v>711.93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6B-4826-9DFF-B2F2885F0A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708.89</c:v>
                </c:pt>
                <c:pt idx="1">
                  <c:v>920.83</c:v>
                </c:pt>
                <c:pt idx="2">
                  <c:v>874.02</c:v>
                </c:pt>
                <c:pt idx="3">
                  <c:v>827.43</c:v>
                </c:pt>
                <c:pt idx="4">
                  <c:v>790.32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6B-4826-9DFF-B2F2885F0A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88.98</c:v>
                </c:pt>
                <c:pt idx="1">
                  <c:v>78.36</c:v>
                </c:pt>
                <c:pt idx="2">
                  <c:v>88.17</c:v>
                </c:pt>
                <c:pt idx="3">
                  <c:v>88.66</c:v>
                </c:pt>
                <c:pt idx="4">
                  <c:v>88.83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61-476B-86F1-A8CC1723EB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97.91</c:v>
                </c:pt>
                <c:pt idx="1">
                  <c:v>99.82</c:v>
                </c:pt>
                <c:pt idx="2">
                  <c:v>100.32</c:v>
                </c:pt>
                <c:pt idx="3">
                  <c:v>99.71</c:v>
                </c:pt>
                <c:pt idx="4">
                  <c:v>98.7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61-476B-86F1-A8CC1723EB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152.71</c:v>
                </c:pt>
                <c:pt idx="1">
                  <c:v>152.91999999999999</c:v>
                </c:pt>
                <c:pt idx="2">
                  <c:v>153.1</c:v>
                </c:pt>
                <c:pt idx="3">
                  <c:v>153.1</c:v>
                </c:pt>
                <c:pt idx="4">
                  <c:v>153.26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C2-4E79-AE77-EA08BF5B11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144.11000000000001</c:v>
                </c:pt>
                <c:pt idx="1">
                  <c:v>156.77000000000001</c:v>
                </c:pt>
                <c:pt idx="2">
                  <c:v>157.63999999999999</c:v>
                </c:pt>
                <c:pt idx="3">
                  <c:v>159.59</c:v>
                </c:pt>
                <c:pt idx="4">
                  <c:v>160.65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C2-4E79-AE77-EA08BF5B11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【78.43】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【630.82】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【138.75】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【41.09】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="55" zoomScaleNormal="55" workbookViewId="0">
      <selection activeCell="BL66" sqref="BL66:BZ82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69" t="s">
        <v>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</row>
    <row r="3" spans="1:78" ht="9.75" customHeight="1" x14ac:dyDescent="0.2">
      <c r="A3" s="2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</row>
    <row r="4" spans="1:78" ht="9.75" customHeight="1" x14ac:dyDescent="0.2">
      <c r="A4" s="2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70" t="str">
        <f>データ!H6</f>
        <v>石川県　金沢市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59" t="s">
        <v>1</v>
      </c>
      <c r="C7" s="59"/>
      <c r="D7" s="59"/>
      <c r="E7" s="59"/>
      <c r="F7" s="59"/>
      <c r="G7" s="59"/>
      <c r="H7" s="59"/>
      <c r="I7" s="59" t="s">
        <v>2</v>
      </c>
      <c r="J7" s="59"/>
      <c r="K7" s="59"/>
      <c r="L7" s="59"/>
      <c r="M7" s="59"/>
      <c r="N7" s="59"/>
      <c r="O7" s="59"/>
      <c r="P7" s="59" t="s">
        <v>3</v>
      </c>
      <c r="Q7" s="59"/>
      <c r="R7" s="59"/>
      <c r="S7" s="59"/>
      <c r="T7" s="59"/>
      <c r="U7" s="59"/>
      <c r="V7" s="59"/>
      <c r="W7" s="59" t="s">
        <v>4</v>
      </c>
      <c r="X7" s="59"/>
      <c r="Y7" s="59"/>
      <c r="Z7" s="59"/>
      <c r="AA7" s="59"/>
      <c r="AB7" s="59"/>
      <c r="AC7" s="59"/>
      <c r="AD7" s="59" t="s">
        <v>5</v>
      </c>
      <c r="AE7" s="59"/>
      <c r="AF7" s="59"/>
      <c r="AG7" s="59"/>
      <c r="AH7" s="59"/>
      <c r="AI7" s="59"/>
      <c r="AJ7" s="59"/>
      <c r="AK7" s="3"/>
      <c r="AL7" s="59" t="s">
        <v>6</v>
      </c>
      <c r="AM7" s="59"/>
      <c r="AN7" s="59"/>
      <c r="AO7" s="59"/>
      <c r="AP7" s="59"/>
      <c r="AQ7" s="59"/>
      <c r="AR7" s="59"/>
      <c r="AS7" s="59"/>
      <c r="AT7" s="59" t="s">
        <v>7</v>
      </c>
      <c r="AU7" s="59"/>
      <c r="AV7" s="59"/>
      <c r="AW7" s="59"/>
      <c r="AX7" s="59"/>
      <c r="AY7" s="59"/>
      <c r="AZ7" s="59"/>
      <c r="BA7" s="59"/>
      <c r="BB7" s="59" t="s">
        <v>8</v>
      </c>
      <c r="BC7" s="59"/>
      <c r="BD7" s="59"/>
      <c r="BE7" s="59"/>
      <c r="BF7" s="59"/>
      <c r="BG7" s="59"/>
      <c r="BH7" s="59"/>
      <c r="BI7" s="59"/>
      <c r="BJ7" s="3"/>
      <c r="BK7" s="3"/>
      <c r="BL7" s="62" t="s">
        <v>9</v>
      </c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4"/>
    </row>
    <row r="8" spans="1:78" ht="18.75" customHeight="1" x14ac:dyDescent="0.2">
      <c r="A8" s="2"/>
      <c r="B8" s="65" t="str">
        <f>データ!I6</f>
        <v>法適用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公共下水道</v>
      </c>
      <c r="Q8" s="65"/>
      <c r="R8" s="65"/>
      <c r="S8" s="65"/>
      <c r="T8" s="65"/>
      <c r="U8" s="65"/>
      <c r="V8" s="65"/>
      <c r="W8" s="65" t="str">
        <f>データ!L6</f>
        <v>Ad</v>
      </c>
      <c r="X8" s="65"/>
      <c r="Y8" s="65"/>
      <c r="Z8" s="65"/>
      <c r="AA8" s="65"/>
      <c r="AB8" s="65"/>
      <c r="AC8" s="65"/>
      <c r="AD8" s="66" t="str">
        <f>データ!$M$6</f>
        <v>自治体職員 その他</v>
      </c>
      <c r="AE8" s="66"/>
      <c r="AF8" s="66"/>
      <c r="AG8" s="66"/>
      <c r="AH8" s="66"/>
      <c r="AI8" s="66"/>
      <c r="AJ8" s="66"/>
      <c r="AK8" s="3"/>
      <c r="AL8" s="54">
        <f>データ!S6</f>
        <v>444996</v>
      </c>
      <c r="AM8" s="54"/>
      <c r="AN8" s="54"/>
      <c r="AO8" s="54"/>
      <c r="AP8" s="54"/>
      <c r="AQ8" s="54"/>
      <c r="AR8" s="54"/>
      <c r="AS8" s="54"/>
      <c r="AT8" s="53">
        <f>データ!T6</f>
        <v>468.81</v>
      </c>
      <c r="AU8" s="53"/>
      <c r="AV8" s="53"/>
      <c r="AW8" s="53"/>
      <c r="AX8" s="53"/>
      <c r="AY8" s="53"/>
      <c r="AZ8" s="53"/>
      <c r="BA8" s="53"/>
      <c r="BB8" s="53">
        <f>データ!U6</f>
        <v>949.2</v>
      </c>
      <c r="BC8" s="53"/>
      <c r="BD8" s="53"/>
      <c r="BE8" s="53"/>
      <c r="BF8" s="53"/>
      <c r="BG8" s="53"/>
      <c r="BH8" s="53"/>
      <c r="BI8" s="53"/>
      <c r="BJ8" s="3"/>
      <c r="BK8" s="3"/>
      <c r="BL8" s="67" t="s">
        <v>10</v>
      </c>
      <c r="BM8" s="68"/>
      <c r="BN8" s="57" t="s">
        <v>11</v>
      </c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8"/>
    </row>
    <row r="9" spans="1:78" ht="18.75" customHeight="1" x14ac:dyDescent="0.2">
      <c r="A9" s="2"/>
      <c r="B9" s="59" t="s">
        <v>12</v>
      </c>
      <c r="C9" s="59"/>
      <c r="D9" s="59"/>
      <c r="E9" s="59"/>
      <c r="F9" s="59"/>
      <c r="G9" s="59"/>
      <c r="H9" s="59"/>
      <c r="I9" s="59" t="s">
        <v>13</v>
      </c>
      <c r="J9" s="59"/>
      <c r="K9" s="59"/>
      <c r="L9" s="59"/>
      <c r="M9" s="59"/>
      <c r="N9" s="59"/>
      <c r="O9" s="59"/>
      <c r="P9" s="59" t="s">
        <v>14</v>
      </c>
      <c r="Q9" s="59"/>
      <c r="R9" s="59"/>
      <c r="S9" s="59"/>
      <c r="T9" s="59"/>
      <c r="U9" s="59"/>
      <c r="V9" s="59"/>
      <c r="W9" s="59" t="s">
        <v>15</v>
      </c>
      <c r="X9" s="59"/>
      <c r="Y9" s="59"/>
      <c r="Z9" s="59"/>
      <c r="AA9" s="59"/>
      <c r="AB9" s="59"/>
      <c r="AC9" s="59"/>
      <c r="AD9" s="59" t="s">
        <v>16</v>
      </c>
      <c r="AE9" s="59"/>
      <c r="AF9" s="59"/>
      <c r="AG9" s="59"/>
      <c r="AH9" s="59"/>
      <c r="AI9" s="59"/>
      <c r="AJ9" s="59"/>
      <c r="AK9" s="3"/>
      <c r="AL9" s="59" t="s">
        <v>17</v>
      </c>
      <c r="AM9" s="59"/>
      <c r="AN9" s="59"/>
      <c r="AO9" s="59"/>
      <c r="AP9" s="59"/>
      <c r="AQ9" s="59"/>
      <c r="AR9" s="59"/>
      <c r="AS9" s="59"/>
      <c r="AT9" s="59" t="s">
        <v>18</v>
      </c>
      <c r="AU9" s="59"/>
      <c r="AV9" s="59"/>
      <c r="AW9" s="59"/>
      <c r="AX9" s="59"/>
      <c r="AY9" s="59"/>
      <c r="AZ9" s="59"/>
      <c r="BA9" s="59"/>
      <c r="BB9" s="59" t="s">
        <v>19</v>
      </c>
      <c r="BC9" s="59"/>
      <c r="BD9" s="59"/>
      <c r="BE9" s="59"/>
      <c r="BF9" s="59"/>
      <c r="BG9" s="59"/>
      <c r="BH9" s="59"/>
      <c r="BI9" s="59"/>
      <c r="BJ9" s="3"/>
      <c r="BK9" s="3"/>
      <c r="BL9" s="60" t="s">
        <v>20</v>
      </c>
      <c r="BM9" s="61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2">
      <c r="A10" s="2"/>
      <c r="B10" s="53" t="str">
        <f>データ!N6</f>
        <v>-</v>
      </c>
      <c r="C10" s="53"/>
      <c r="D10" s="53"/>
      <c r="E10" s="53"/>
      <c r="F10" s="53"/>
      <c r="G10" s="53"/>
      <c r="H10" s="53"/>
      <c r="I10" s="53">
        <f>データ!O6</f>
        <v>52.73</v>
      </c>
      <c r="J10" s="53"/>
      <c r="K10" s="53"/>
      <c r="L10" s="53"/>
      <c r="M10" s="53"/>
      <c r="N10" s="53"/>
      <c r="O10" s="53"/>
      <c r="P10" s="53">
        <f>データ!P6</f>
        <v>98.11</v>
      </c>
      <c r="Q10" s="53"/>
      <c r="R10" s="53"/>
      <c r="S10" s="53"/>
      <c r="T10" s="53"/>
      <c r="U10" s="53"/>
      <c r="V10" s="53"/>
      <c r="W10" s="53">
        <f>データ!Q6</f>
        <v>81.819999999999993</v>
      </c>
      <c r="X10" s="53"/>
      <c r="Y10" s="53"/>
      <c r="Z10" s="53"/>
      <c r="AA10" s="53"/>
      <c r="AB10" s="53"/>
      <c r="AC10" s="53"/>
      <c r="AD10" s="54">
        <f>データ!R6</f>
        <v>2651</v>
      </c>
      <c r="AE10" s="54"/>
      <c r="AF10" s="54"/>
      <c r="AG10" s="54"/>
      <c r="AH10" s="54"/>
      <c r="AI10" s="54"/>
      <c r="AJ10" s="54"/>
      <c r="AK10" s="2"/>
      <c r="AL10" s="54">
        <f>データ!V6</f>
        <v>434513</v>
      </c>
      <c r="AM10" s="54"/>
      <c r="AN10" s="54"/>
      <c r="AO10" s="54"/>
      <c r="AP10" s="54"/>
      <c r="AQ10" s="54"/>
      <c r="AR10" s="54"/>
      <c r="AS10" s="54"/>
      <c r="AT10" s="53">
        <f>データ!W6</f>
        <v>89.27</v>
      </c>
      <c r="AU10" s="53"/>
      <c r="AV10" s="53"/>
      <c r="AW10" s="53"/>
      <c r="AX10" s="53"/>
      <c r="AY10" s="53"/>
      <c r="AZ10" s="53"/>
      <c r="BA10" s="53"/>
      <c r="BB10" s="53">
        <f>データ!X6</f>
        <v>4867.3999999999996</v>
      </c>
      <c r="BC10" s="53"/>
      <c r="BD10" s="53"/>
      <c r="BE10" s="53"/>
      <c r="BF10" s="53"/>
      <c r="BG10" s="53"/>
      <c r="BH10" s="53"/>
      <c r="BI10" s="53"/>
      <c r="BJ10" s="2"/>
      <c r="BK10" s="2"/>
      <c r="BL10" s="55" t="s">
        <v>22</v>
      </c>
      <c r="BM10" s="56"/>
      <c r="BN10" s="44" t="s">
        <v>23</v>
      </c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46" t="s">
        <v>24</v>
      </c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</row>
    <row r="14" spans="1:78" ht="13.5" customHeight="1" x14ac:dyDescent="0.2">
      <c r="A14" s="2"/>
      <c r="B14" s="48" t="s">
        <v>25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50"/>
      <c r="BK14" s="2"/>
      <c r="BL14" s="37" t="s">
        <v>26</v>
      </c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9"/>
    </row>
    <row r="15" spans="1:78" ht="13.5" customHeight="1" x14ac:dyDescent="0.2">
      <c r="A15" s="2"/>
      <c r="B15" s="34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6"/>
      <c r="BK15" s="2"/>
      <c r="BL15" s="40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2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8" t="s">
        <v>114</v>
      </c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30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8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30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8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30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8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30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8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30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8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30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8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30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8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30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8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30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8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30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8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30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8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30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8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30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8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30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8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30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8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30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8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30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8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30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8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30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8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30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8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30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8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30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8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30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8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30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8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30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8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30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8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30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8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30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1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3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7" t="s">
        <v>27</v>
      </c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9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0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2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8" t="s">
        <v>115</v>
      </c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30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8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30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8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30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8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30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8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30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8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30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8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30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8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30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8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30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8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30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8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30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8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30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8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30"/>
    </row>
    <row r="60" spans="1:78" ht="13.5" customHeight="1" x14ac:dyDescent="0.2">
      <c r="A60" s="2"/>
      <c r="B60" s="34" t="s">
        <v>28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6"/>
      <c r="BK60" s="2"/>
      <c r="BL60" s="28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30"/>
    </row>
    <row r="61" spans="1:78" ht="13.5" customHeight="1" x14ac:dyDescent="0.2">
      <c r="A61" s="2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6"/>
      <c r="BK61" s="2"/>
      <c r="BL61" s="28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30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8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30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1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3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7" t="s">
        <v>29</v>
      </c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9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0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2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8" t="s">
        <v>116</v>
      </c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30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8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30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8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30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8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30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8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30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8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30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8"/>
      <c r="BM72" s="29"/>
      <c r="BN72" s="29"/>
      <c r="BO72" s="29"/>
      <c r="BP72" s="29"/>
      <c r="BQ72" s="29"/>
      <c r="BR72" s="29"/>
      <c r="BS72" s="29"/>
      <c r="BT72" s="29"/>
      <c r="BU72" s="29"/>
      <c r="BV72" s="29"/>
      <c r="BW72" s="29"/>
      <c r="BX72" s="29"/>
      <c r="BY72" s="29"/>
      <c r="BZ72" s="30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8"/>
      <c r="BM73" s="29"/>
      <c r="BN73" s="29"/>
      <c r="BO73" s="29"/>
      <c r="BP73" s="29"/>
      <c r="BQ73" s="29"/>
      <c r="BR73" s="29"/>
      <c r="BS73" s="29"/>
      <c r="BT73" s="29"/>
      <c r="BU73" s="29"/>
      <c r="BV73" s="29"/>
      <c r="BW73" s="29"/>
      <c r="BX73" s="29"/>
      <c r="BY73" s="29"/>
      <c r="BZ73" s="30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8"/>
      <c r="BM74" s="29"/>
      <c r="BN74" s="29"/>
      <c r="BO74" s="29"/>
      <c r="BP74" s="29"/>
      <c r="BQ74" s="29"/>
      <c r="BR74" s="29"/>
      <c r="BS74" s="29"/>
      <c r="BT74" s="29"/>
      <c r="BU74" s="29"/>
      <c r="BV74" s="29"/>
      <c r="BW74" s="29"/>
      <c r="BX74" s="29"/>
      <c r="BY74" s="29"/>
      <c r="BZ74" s="30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8"/>
      <c r="BM75" s="29"/>
      <c r="BN75" s="29"/>
      <c r="BO75" s="29"/>
      <c r="BP75" s="29"/>
      <c r="BQ75" s="29"/>
      <c r="BR75" s="29"/>
      <c r="BS75" s="29"/>
      <c r="BT75" s="29"/>
      <c r="BU75" s="29"/>
      <c r="BV75" s="29"/>
      <c r="BW75" s="29"/>
      <c r="BX75" s="29"/>
      <c r="BY75" s="29"/>
      <c r="BZ75" s="30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8"/>
      <c r="BM76" s="29"/>
      <c r="BN76" s="29"/>
      <c r="BO76" s="29"/>
      <c r="BP76" s="29"/>
      <c r="BQ76" s="29"/>
      <c r="BR76" s="29"/>
      <c r="BS76" s="29"/>
      <c r="BT76" s="29"/>
      <c r="BU76" s="29"/>
      <c r="BV76" s="29"/>
      <c r="BW76" s="29"/>
      <c r="BX76" s="29"/>
      <c r="BY76" s="29"/>
      <c r="BZ76" s="30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8"/>
      <c r="BM77" s="29"/>
      <c r="BN77" s="29"/>
      <c r="BO77" s="29"/>
      <c r="BP77" s="29"/>
      <c r="BQ77" s="29"/>
      <c r="BR77" s="29"/>
      <c r="BS77" s="29"/>
      <c r="BT77" s="29"/>
      <c r="BU77" s="29"/>
      <c r="BV77" s="29"/>
      <c r="BW77" s="29"/>
      <c r="BX77" s="29"/>
      <c r="BY77" s="29"/>
      <c r="BZ77" s="30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8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30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8"/>
      <c r="BM79" s="29"/>
      <c r="BN79" s="29"/>
      <c r="BO79" s="29"/>
      <c r="BP79" s="29"/>
      <c r="BQ79" s="29"/>
      <c r="BR79" s="29"/>
      <c r="BS79" s="29"/>
      <c r="BT79" s="29"/>
      <c r="BU79" s="29"/>
      <c r="BV79" s="29"/>
      <c r="BW79" s="29"/>
      <c r="BX79" s="29"/>
      <c r="BY79" s="29"/>
      <c r="BZ79" s="30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8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30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8"/>
      <c r="BM81" s="29"/>
      <c r="BN81" s="29"/>
      <c r="BO81" s="29"/>
      <c r="BP81" s="29"/>
      <c r="BQ81" s="29"/>
      <c r="BR81" s="29"/>
      <c r="BS81" s="29"/>
      <c r="BT81" s="29"/>
      <c r="BU81" s="29"/>
      <c r="BV81" s="29"/>
      <c r="BW81" s="29"/>
      <c r="BX81" s="29"/>
      <c r="BY81" s="29"/>
      <c r="BZ81" s="30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1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3"/>
    </row>
    <row r="83" spans="1:78" x14ac:dyDescent="0.2">
      <c r="C83" s="43" t="s">
        <v>30</v>
      </c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</row>
    <row r="84" spans="1:78" hidden="1" x14ac:dyDescent="0.2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2">
      <c r="B85" s="12"/>
      <c r="C85" s="12"/>
      <c r="D85" s="12"/>
      <c r="E85" s="12" t="str">
        <f>データ!AI6</f>
        <v>【105.91】</v>
      </c>
      <c r="F85" s="12" t="str">
        <f>データ!AT6</f>
        <v>【3.03】</v>
      </c>
      <c r="G85" s="12" t="str">
        <f>データ!BE6</f>
        <v>【78.43】</v>
      </c>
      <c r="H85" s="12" t="str">
        <f>データ!BP6</f>
        <v>【630.82】</v>
      </c>
      <c r="I85" s="12" t="str">
        <f>データ!CA6</f>
        <v>【97.81】</v>
      </c>
      <c r="J85" s="12" t="str">
        <f>データ!CL6</f>
        <v>【138.75】</v>
      </c>
      <c r="K85" s="12" t="str">
        <f>データ!CW6</f>
        <v>【58.94】</v>
      </c>
      <c r="L85" s="12" t="str">
        <f>データ!DH6</f>
        <v>【95.91】</v>
      </c>
      <c r="M85" s="12" t="str">
        <f>データ!DS6</f>
        <v>【41.09】</v>
      </c>
      <c r="N85" s="12" t="str">
        <f>データ!ED6</f>
        <v>【8.68】</v>
      </c>
      <c r="O85" s="12" t="str">
        <f>データ!EO6</f>
        <v>【0.22】</v>
      </c>
    </row>
  </sheetData>
  <sheetProtection algorithmName="SHA-512" hashValue="wtRKjXoP2Kr8mcICVV9+CN8k0wQbWf1YlH9C/F5xCfRJNGj8yCFTe2Bl4Xp+fBIDbk5DWkWr6XZ+rk9oWLAegw==" saltValue="OIcEroes2TeReoD3rkRbSQ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L45:BZ46"/>
    <mergeCell ref="BN9:BY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8" x14ac:dyDescent="0.2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2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2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2" t="s">
        <v>52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53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54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8" x14ac:dyDescent="0.2">
      <c r="A4" s="14" t="s">
        <v>55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56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57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58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59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60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61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62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63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64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65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66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8" x14ac:dyDescent="0.2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2">
      <c r="A6" s="14" t="s">
        <v>95</v>
      </c>
      <c r="B6" s="19">
        <f>B7</f>
        <v>2023</v>
      </c>
      <c r="C6" s="19">
        <f t="shared" ref="C6:X6" si="3">C7</f>
        <v>172014</v>
      </c>
      <c r="D6" s="19">
        <f t="shared" si="3"/>
        <v>46</v>
      </c>
      <c r="E6" s="19">
        <f t="shared" si="3"/>
        <v>17</v>
      </c>
      <c r="F6" s="19">
        <f t="shared" si="3"/>
        <v>1</v>
      </c>
      <c r="G6" s="19">
        <f t="shared" si="3"/>
        <v>0</v>
      </c>
      <c r="H6" s="19" t="str">
        <f t="shared" si="3"/>
        <v>石川県　金沢市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公共下水道</v>
      </c>
      <c r="L6" s="19" t="str">
        <f t="shared" si="3"/>
        <v>Ad</v>
      </c>
      <c r="M6" s="19" t="str">
        <f t="shared" si="3"/>
        <v>自治体職員 その他</v>
      </c>
      <c r="N6" s="20" t="str">
        <f t="shared" si="3"/>
        <v>-</v>
      </c>
      <c r="O6" s="20">
        <f t="shared" si="3"/>
        <v>52.73</v>
      </c>
      <c r="P6" s="20">
        <f t="shared" si="3"/>
        <v>98.11</v>
      </c>
      <c r="Q6" s="20">
        <f t="shared" si="3"/>
        <v>81.819999999999993</v>
      </c>
      <c r="R6" s="20">
        <f t="shared" si="3"/>
        <v>2651</v>
      </c>
      <c r="S6" s="20">
        <f t="shared" si="3"/>
        <v>444996</v>
      </c>
      <c r="T6" s="20">
        <f t="shared" si="3"/>
        <v>468.81</v>
      </c>
      <c r="U6" s="20">
        <f t="shared" si="3"/>
        <v>949.2</v>
      </c>
      <c r="V6" s="20">
        <f t="shared" si="3"/>
        <v>434513</v>
      </c>
      <c r="W6" s="20">
        <f t="shared" si="3"/>
        <v>89.27</v>
      </c>
      <c r="X6" s="20">
        <f t="shared" si="3"/>
        <v>4867.3999999999996</v>
      </c>
      <c r="Y6" s="21">
        <f>IF(Y7="",NA(),Y7)</f>
        <v>107.39</v>
      </c>
      <c r="Z6" s="21">
        <f t="shared" ref="Z6:AH6" si="4">IF(Z7="",NA(),Z7)</f>
        <v>102.21</v>
      </c>
      <c r="AA6" s="21">
        <f t="shared" si="4"/>
        <v>106.65</v>
      </c>
      <c r="AB6" s="21">
        <f t="shared" si="4"/>
        <v>108.97</v>
      </c>
      <c r="AC6" s="21">
        <f t="shared" si="4"/>
        <v>105.66</v>
      </c>
      <c r="AD6" s="21">
        <f t="shared" si="4"/>
        <v>107.03</v>
      </c>
      <c r="AE6" s="21">
        <f t="shared" si="4"/>
        <v>109.58</v>
      </c>
      <c r="AF6" s="21">
        <f t="shared" si="4"/>
        <v>109.32</v>
      </c>
      <c r="AG6" s="21">
        <f t="shared" si="4"/>
        <v>108.33</v>
      </c>
      <c r="AH6" s="21">
        <f t="shared" si="4"/>
        <v>107.76</v>
      </c>
      <c r="AI6" s="20" t="str">
        <f>IF(AI7="","",IF(AI7="-","【-】","【"&amp;SUBSTITUTE(TEXT(AI7,"#,##0.00"),"-","△")&amp;"】"))</f>
        <v>【105.91】</v>
      </c>
      <c r="AJ6" s="20">
        <f>IF(AJ7="",NA(),AJ7)</f>
        <v>0</v>
      </c>
      <c r="AK6" s="20">
        <f t="shared" ref="AK6:AS6" si="5">IF(AK7="",NA(),AK7)</f>
        <v>0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>
        <f t="shared" si="5"/>
        <v>7.69</v>
      </c>
      <c r="AP6" s="21">
        <f t="shared" si="5"/>
        <v>5.97</v>
      </c>
      <c r="AQ6" s="21">
        <f t="shared" si="5"/>
        <v>1.54</v>
      </c>
      <c r="AR6" s="21">
        <f t="shared" si="5"/>
        <v>1.28</v>
      </c>
      <c r="AS6" s="21">
        <f t="shared" si="5"/>
        <v>1.02</v>
      </c>
      <c r="AT6" s="20" t="str">
        <f>IF(AT7="","",IF(AT7="-","【-】","【"&amp;SUBSTITUTE(TEXT(AT7,"#,##0.00"),"-","△")&amp;"】"))</f>
        <v>【3.03】</v>
      </c>
      <c r="AU6" s="21">
        <f>IF(AU7="",NA(),AU7)</f>
        <v>48.82</v>
      </c>
      <c r="AV6" s="21">
        <f t="shared" ref="AV6:BD6" si="6">IF(AV7="",NA(),AV7)</f>
        <v>36.44</v>
      </c>
      <c r="AW6" s="21">
        <f t="shared" si="6"/>
        <v>39.450000000000003</v>
      </c>
      <c r="AX6" s="21">
        <f t="shared" si="6"/>
        <v>38.700000000000003</v>
      </c>
      <c r="AY6" s="21">
        <f t="shared" si="6"/>
        <v>37.880000000000003</v>
      </c>
      <c r="AZ6" s="21">
        <f t="shared" si="6"/>
        <v>73.02</v>
      </c>
      <c r="BA6" s="21">
        <f t="shared" si="6"/>
        <v>60.82</v>
      </c>
      <c r="BB6" s="21">
        <f t="shared" si="6"/>
        <v>63.48</v>
      </c>
      <c r="BC6" s="21">
        <f t="shared" si="6"/>
        <v>65.510000000000005</v>
      </c>
      <c r="BD6" s="21">
        <f t="shared" si="6"/>
        <v>72.78</v>
      </c>
      <c r="BE6" s="20" t="str">
        <f>IF(BE7="","",IF(BE7="-","【-】","【"&amp;SUBSTITUTE(TEXT(BE7,"#,##0.00"),"-","△")&amp;"】"))</f>
        <v>【78.43】</v>
      </c>
      <c r="BF6" s="21">
        <f>IF(BF7="",NA(),BF7)</f>
        <v>839.34</v>
      </c>
      <c r="BG6" s="21">
        <f t="shared" ref="BG6:BO6" si="7">IF(BG7="",NA(),BG7)</f>
        <v>910.58</v>
      </c>
      <c r="BH6" s="21">
        <f t="shared" si="7"/>
        <v>798.36</v>
      </c>
      <c r="BI6" s="21">
        <f t="shared" si="7"/>
        <v>762.77</v>
      </c>
      <c r="BJ6" s="21">
        <f t="shared" si="7"/>
        <v>711.93</v>
      </c>
      <c r="BK6" s="21">
        <f t="shared" si="7"/>
        <v>708.89</v>
      </c>
      <c r="BL6" s="21">
        <f t="shared" si="7"/>
        <v>920.83</v>
      </c>
      <c r="BM6" s="21">
        <f t="shared" si="7"/>
        <v>874.02</v>
      </c>
      <c r="BN6" s="21">
        <f t="shared" si="7"/>
        <v>827.43</v>
      </c>
      <c r="BO6" s="21">
        <f t="shared" si="7"/>
        <v>790.32</v>
      </c>
      <c r="BP6" s="20" t="str">
        <f>IF(BP7="","",IF(BP7="-","【-】","【"&amp;SUBSTITUTE(TEXT(BP7,"#,##0.00"),"-","△")&amp;"】"))</f>
        <v>【630.82】</v>
      </c>
      <c r="BQ6" s="21">
        <f>IF(BQ7="",NA(),BQ7)</f>
        <v>88.98</v>
      </c>
      <c r="BR6" s="21">
        <f t="shared" ref="BR6:BZ6" si="8">IF(BR7="",NA(),BR7)</f>
        <v>78.36</v>
      </c>
      <c r="BS6" s="21">
        <f t="shared" si="8"/>
        <v>88.17</v>
      </c>
      <c r="BT6" s="21">
        <f t="shared" si="8"/>
        <v>88.66</v>
      </c>
      <c r="BU6" s="21">
        <f t="shared" si="8"/>
        <v>88.83</v>
      </c>
      <c r="BV6" s="21">
        <f t="shared" si="8"/>
        <v>97.91</v>
      </c>
      <c r="BW6" s="21">
        <f t="shared" si="8"/>
        <v>99.82</v>
      </c>
      <c r="BX6" s="21">
        <f t="shared" si="8"/>
        <v>100.32</v>
      </c>
      <c r="BY6" s="21">
        <f t="shared" si="8"/>
        <v>99.71</v>
      </c>
      <c r="BZ6" s="21">
        <f t="shared" si="8"/>
        <v>98.7</v>
      </c>
      <c r="CA6" s="20" t="str">
        <f>IF(CA7="","",IF(CA7="-","【-】","【"&amp;SUBSTITUTE(TEXT(CA7,"#,##0.00"),"-","△")&amp;"】"))</f>
        <v>【97.81】</v>
      </c>
      <c r="CB6" s="21">
        <f>IF(CB7="",NA(),CB7)</f>
        <v>152.71</v>
      </c>
      <c r="CC6" s="21">
        <f t="shared" ref="CC6:CK6" si="9">IF(CC7="",NA(),CC7)</f>
        <v>152.91999999999999</v>
      </c>
      <c r="CD6" s="21">
        <f t="shared" si="9"/>
        <v>153.1</v>
      </c>
      <c r="CE6" s="21">
        <f t="shared" si="9"/>
        <v>153.1</v>
      </c>
      <c r="CF6" s="21">
        <f t="shared" si="9"/>
        <v>153.26</v>
      </c>
      <c r="CG6" s="21">
        <f t="shared" si="9"/>
        <v>144.11000000000001</v>
      </c>
      <c r="CH6" s="21">
        <f t="shared" si="9"/>
        <v>156.77000000000001</v>
      </c>
      <c r="CI6" s="21">
        <f t="shared" si="9"/>
        <v>157.63999999999999</v>
      </c>
      <c r="CJ6" s="21">
        <f t="shared" si="9"/>
        <v>159.59</v>
      </c>
      <c r="CK6" s="21">
        <f t="shared" si="9"/>
        <v>160.65</v>
      </c>
      <c r="CL6" s="20" t="str">
        <f>IF(CL7="","",IF(CL7="-","【-】","【"&amp;SUBSTITUTE(TEXT(CL7,"#,##0.00"),"-","△")&amp;"】"))</f>
        <v>【138.75】</v>
      </c>
      <c r="CM6" s="21">
        <f>IF(CM7="",NA(),CM7)</f>
        <v>57.44</v>
      </c>
      <c r="CN6" s="21">
        <f t="shared" ref="CN6:CV6" si="10">IF(CN7="",NA(),CN7)</f>
        <v>58.07</v>
      </c>
      <c r="CO6" s="21">
        <f t="shared" si="10"/>
        <v>57.01</v>
      </c>
      <c r="CP6" s="21">
        <f t="shared" si="10"/>
        <v>56.41</v>
      </c>
      <c r="CQ6" s="21">
        <f t="shared" si="10"/>
        <v>58.01</v>
      </c>
      <c r="CR6" s="21">
        <f t="shared" si="10"/>
        <v>61.32</v>
      </c>
      <c r="CS6" s="21">
        <f t="shared" si="10"/>
        <v>67</v>
      </c>
      <c r="CT6" s="21">
        <f t="shared" si="10"/>
        <v>66.650000000000006</v>
      </c>
      <c r="CU6" s="21">
        <f t="shared" si="10"/>
        <v>64.45</v>
      </c>
      <c r="CV6" s="21">
        <f t="shared" si="10"/>
        <v>65.11</v>
      </c>
      <c r="CW6" s="20" t="str">
        <f>IF(CW7="","",IF(CW7="-","【-】","【"&amp;SUBSTITUTE(TEXT(CW7,"#,##0.00"),"-","△")&amp;"】"))</f>
        <v>【58.94】</v>
      </c>
      <c r="CX6" s="21">
        <f>IF(CX7="",NA(),CX7)</f>
        <v>97.59</v>
      </c>
      <c r="CY6" s="21">
        <f t="shared" ref="CY6:DG6" si="11">IF(CY7="",NA(),CY7)</f>
        <v>97.59</v>
      </c>
      <c r="CZ6" s="21">
        <f t="shared" si="11"/>
        <v>97.7</v>
      </c>
      <c r="DA6" s="21">
        <f t="shared" si="11"/>
        <v>97.8</v>
      </c>
      <c r="DB6" s="21">
        <f t="shared" si="11"/>
        <v>97.8</v>
      </c>
      <c r="DC6" s="21">
        <f t="shared" si="11"/>
        <v>94.58</v>
      </c>
      <c r="DD6" s="21">
        <f t="shared" si="11"/>
        <v>94.41</v>
      </c>
      <c r="DE6" s="21">
        <f t="shared" si="11"/>
        <v>94.43</v>
      </c>
      <c r="DF6" s="21">
        <f t="shared" si="11"/>
        <v>94.58</v>
      </c>
      <c r="DG6" s="21">
        <f t="shared" si="11"/>
        <v>94.69</v>
      </c>
      <c r="DH6" s="20" t="str">
        <f>IF(DH7="","",IF(DH7="-","【-】","【"&amp;SUBSTITUTE(TEXT(DH7,"#,##0.00"),"-","△")&amp;"】"))</f>
        <v>【95.91】</v>
      </c>
      <c r="DI6" s="21">
        <f>IF(DI7="",NA(),DI7)</f>
        <v>49.19</v>
      </c>
      <c r="DJ6" s="21">
        <f t="shared" ref="DJ6:DR6" si="12">IF(DJ7="",NA(),DJ7)</f>
        <v>50.76</v>
      </c>
      <c r="DK6" s="21">
        <f t="shared" si="12"/>
        <v>51.92</v>
      </c>
      <c r="DL6" s="21">
        <f t="shared" si="12"/>
        <v>53.49</v>
      </c>
      <c r="DM6" s="21">
        <f t="shared" si="12"/>
        <v>54.93</v>
      </c>
      <c r="DN6" s="21">
        <f t="shared" si="12"/>
        <v>31.01</v>
      </c>
      <c r="DO6" s="21">
        <f t="shared" si="12"/>
        <v>34.15</v>
      </c>
      <c r="DP6" s="21">
        <f t="shared" si="12"/>
        <v>35.53</v>
      </c>
      <c r="DQ6" s="21">
        <f t="shared" si="12"/>
        <v>37.51</v>
      </c>
      <c r="DR6" s="21">
        <f t="shared" si="12"/>
        <v>38.869999999999997</v>
      </c>
      <c r="DS6" s="20" t="str">
        <f>IF(DS7="","",IF(DS7="-","【-】","【"&amp;SUBSTITUTE(TEXT(DS7,"#,##0.00"),"-","△")&amp;"】"))</f>
        <v>【41.09】</v>
      </c>
      <c r="DT6" s="21">
        <f>IF(DT7="",NA(),DT7)</f>
        <v>0.74</v>
      </c>
      <c r="DU6" s="21">
        <f t="shared" ref="DU6:EC6" si="13">IF(DU7="",NA(),DU7)</f>
        <v>1.32</v>
      </c>
      <c r="DV6" s="21">
        <f t="shared" si="13"/>
        <v>2.34</v>
      </c>
      <c r="DW6" s="21">
        <f t="shared" si="13"/>
        <v>3.54</v>
      </c>
      <c r="DX6" s="21">
        <f t="shared" si="13"/>
        <v>5.08</v>
      </c>
      <c r="DY6" s="21">
        <f t="shared" si="13"/>
        <v>4.95</v>
      </c>
      <c r="DZ6" s="21">
        <f t="shared" si="13"/>
        <v>5.18</v>
      </c>
      <c r="EA6" s="21">
        <f t="shared" si="13"/>
        <v>6.01</v>
      </c>
      <c r="EB6" s="21">
        <f t="shared" si="13"/>
        <v>6.84</v>
      </c>
      <c r="EC6" s="21">
        <f t="shared" si="13"/>
        <v>7.69</v>
      </c>
      <c r="ED6" s="20" t="str">
        <f>IF(ED7="","",IF(ED7="-","【-】","【"&amp;SUBSTITUTE(TEXT(ED7,"#,##0.00"),"-","△")&amp;"】"))</f>
        <v>【8.68】</v>
      </c>
      <c r="EE6" s="21">
        <f>IF(EE7="",NA(),EE7)</f>
        <v>0.18</v>
      </c>
      <c r="EF6" s="21">
        <f t="shared" ref="EF6:EN6" si="14">IF(EF7="",NA(),EF7)</f>
        <v>0.06</v>
      </c>
      <c r="EG6" s="21">
        <f t="shared" si="14"/>
        <v>0.15</v>
      </c>
      <c r="EH6" s="21">
        <f t="shared" si="14"/>
        <v>0.15</v>
      </c>
      <c r="EI6" s="21">
        <f t="shared" si="14"/>
        <v>0.19</v>
      </c>
      <c r="EJ6" s="21">
        <f t="shared" si="14"/>
        <v>0.19</v>
      </c>
      <c r="EK6" s="21">
        <f t="shared" si="14"/>
        <v>0.33</v>
      </c>
      <c r="EL6" s="21">
        <f t="shared" si="14"/>
        <v>0.22</v>
      </c>
      <c r="EM6" s="21">
        <f t="shared" si="14"/>
        <v>0.23</v>
      </c>
      <c r="EN6" s="21">
        <f t="shared" si="14"/>
        <v>0.18</v>
      </c>
      <c r="EO6" s="20" t="str">
        <f>IF(EO7="","",IF(EO7="-","【-】","【"&amp;SUBSTITUTE(TEXT(EO7,"#,##0.00"),"-","△")&amp;"】"))</f>
        <v>【0.22】</v>
      </c>
    </row>
    <row r="7" spans="1:148" s="22" customFormat="1" x14ac:dyDescent="0.2">
      <c r="A7" s="14"/>
      <c r="B7" s="23">
        <v>2023</v>
      </c>
      <c r="C7" s="23">
        <v>172014</v>
      </c>
      <c r="D7" s="23">
        <v>46</v>
      </c>
      <c r="E7" s="23">
        <v>17</v>
      </c>
      <c r="F7" s="23">
        <v>1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52.73</v>
      </c>
      <c r="P7" s="24">
        <v>98.11</v>
      </c>
      <c r="Q7" s="24">
        <v>81.819999999999993</v>
      </c>
      <c r="R7" s="24">
        <v>2651</v>
      </c>
      <c r="S7" s="24">
        <v>444996</v>
      </c>
      <c r="T7" s="24">
        <v>468.81</v>
      </c>
      <c r="U7" s="24">
        <v>949.2</v>
      </c>
      <c r="V7" s="24">
        <v>434513</v>
      </c>
      <c r="W7" s="24">
        <v>89.27</v>
      </c>
      <c r="X7" s="24">
        <v>4867.3999999999996</v>
      </c>
      <c r="Y7" s="24">
        <v>107.39</v>
      </c>
      <c r="Z7" s="24">
        <v>102.21</v>
      </c>
      <c r="AA7" s="24">
        <v>106.65</v>
      </c>
      <c r="AB7" s="24">
        <v>108.97</v>
      </c>
      <c r="AC7" s="24">
        <v>105.66</v>
      </c>
      <c r="AD7" s="24">
        <v>107.03</v>
      </c>
      <c r="AE7" s="24">
        <v>109.58</v>
      </c>
      <c r="AF7" s="24">
        <v>109.32</v>
      </c>
      <c r="AG7" s="24">
        <v>108.33</v>
      </c>
      <c r="AH7" s="24">
        <v>107.76</v>
      </c>
      <c r="AI7" s="24">
        <v>105.91</v>
      </c>
      <c r="AJ7" s="24">
        <v>0</v>
      </c>
      <c r="AK7" s="24">
        <v>0</v>
      </c>
      <c r="AL7" s="24">
        <v>0</v>
      </c>
      <c r="AM7" s="24">
        <v>0</v>
      </c>
      <c r="AN7" s="24">
        <v>0</v>
      </c>
      <c r="AO7" s="24">
        <v>7.69</v>
      </c>
      <c r="AP7" s="24">
        <v>5.97</v>
      </c>
      <c r="AQ7" s="24">
        <v>1.54</v>
      </c>
      <c r="AR7" s="24">
        <v>1.28</v>
      </c>
      <c r="AS7" s="24">
        <v>1.02</v>
      </c>
      <c r="AT7" s="24">
        <v>3.03</v>
      </c>
      <c r="AU7" s="24">
        <v>48.82</v>
      </c>
      <c r="AV7" s="24">
        <v>36.44</v>
      </c>
      <c r="AW7" s="24">
        <v>39.450000000000003</v>
      </c>
      <c r="AX7" s="24">
        <v>38.700000000000003</v>
      </c>
      <c r="AY7" s="24">
        <v>37.880000000000003</v>
      </c>
      <c r="AZ7" s="24">
        <v>73.02</v>
      </c>
      <c r="BA7" s="24">
        <v>60.82</v>
      </c>
      <c r="BB7" s="24">
        <v>63.48</v>
      </c>
      <c r="BC7" s="24">
        <v>65.510000000000005</v>
      </c>
      <c r="BD7" s="24">
        <v>72.78</v>
      </c>
      <c r="BE7" s="24">
        <v>78.430000000000007</v>
      </c>
      <c r="BF7" s="24">
        <v>839.34</v>
      </c>
      <c r="BG7" s="24">
        <v>910.58</v>
      </c>
      <c r="BH7" s="24">
        <v>798.36</v>
      </c>
      <c r="BI7" s="24">
        <v>762.77</v>
      </c>
      <c r="BJ7" s="24">
        <v>711.93</v>
      </c>
      <c r="BK7" s="24">
        <v>708.89</v>
      </c>
      <c r="BL7" s="24">
        <v>920.83</v>
      </c>
      <c r="BM7" s="24">
        <v>874.02</v>
      </c>
      <c r="BN7" s="24">
        <v>827.43</v>
      </c>
      <c r="BO7" s="24">
        <v>790.32</v>
      </c>
      <c r="BP7" s="24">
        <v>630.82000000000005</v>
      </c>
      <c r="BQ7" s="24">
        <v>88.98</v>
      </c>
      <c r="BR7" s="24">
        <v>78.36</v>
      </c>
      <c r="BS7" s="24">
        <v>88.17</v>
      </c>
      <c r="BT7" s="24">
        <v>88.66</v>
      </c>
      <c r="BU7" s="24">
        <v>88.83</v>
      </c>
      <c r="BV7" s="24">
        <v>97.91</v>
      </c>
      <c r="BW7" s="24">
        <v>99.82</v>
      </c>
      <c r="BX7" s="24">
        <v>100.32</v>
      </c>
      <c r="BY7" s="24">
        <v>99.71</v>
      </c>
      <c r="BZ7" s="24">
        <v>98.7</v>
      </c>
      <c r="CA7" s="24">
        <v>97.81</v>
      </c>
      <c r="CB7" s="24">
        <v>152.71</v>
      </c>
      <c r="CC7" s="24">
        <v>152.91999999999999</v>
      </c>
      <c r="CD7" s="24">
        <v>153.1</v>
      </c>
      <c r="CE7" s="24">
        <v>153.1</v>
      </c>
      <c r="CF7" s="24">
        <v>153.26</v>
      </c>
      <c r="CG7" s="24">
        <v>144.11000000000001</v>
      </c>
      <c r="CH7" s="24">
        <v>156.77000000000001</v>
      </c>
      <c r="CI7" s="24">
        <v>157.63999999999999</v>
      </c>
      <c r="CJ7" s="24">
        <v>159.59</v>
      </c>
      <c r="CK7" s="24">
        <v>160.65</v>
      </c>
      <c r="CL7" s="24">
        <v>138.75</v>
      </c>
      <c r="CM7" s="24">
        <v>57.44</v>
      </c>
      <c r="CN7" s="24">
        <v>58.07</v>
      </c>
      <c r="CO7" s="24">
        <v>57.01</v>
      </c>
      <c r="CP7" s="24">
        <v>56.41</v>
      </c>
      <c r="CQ7" s="24">
        <v>58.01</v>
      </c>
      <c r="CR7" s="24">
        <v>61.32</v>
      </c>
      <c r="CS7" s="24">
        <v>67</v>
      </c>
      <c r="CT7" s="24">
        <v>66.650000000000006</v>
      </c>
      <c r="CU7" s="24">
        <v>64.45</v>
      </c>
      <c r="CV7" s="24">
        <v>65.11</v>
      </c>
      <c r="CW7" s="24">
        <v>58.94</v>
      </c>
      <c r="CX7" s="24">
        <v>97.59</v>
      </c>
      <c r="CY7" s="24">
        <v>97.59</v>
      </c>
      <c r="CZ7" s="24">
        <v>97.7</v>
      </c>
      <c r="DA7" s="24">
        <v>97.8</v>
      </c>
      <c r="DB7" s="24">
        <v>97.8</v>
      </c>
      <c r="DC7" s="24">
        <v>94.58</v>
      </c>
      <c r="DD7" s="24">
        <v>94.41</v>
      </c>
      <c r="DE7" s="24">
        <v>94.43</v>
      </c>
      <c r="DF7" s="24">
        <v>94.58</v>
      </c>
      <c r="DG7" s="24">
        <v>94.69</v>
      </c>
      <c r="DH7" s="24">
        <v>95.91</v>
      </c>
      <c r="DI7" s="24">
        <v>49.19</v>
      </c>
      <c r="DJ7" s="24">
        <v>50.76</v>
      </c>
      <c r="DK7" s="24">
        <v>51.92</v>
      </c>
      <c r="DL7" s="24">
        <v>53.49</v>
      </c>
      <c r="DM7" s="24">
        <v>54.93</v>
      </c>
      <c r="DN7" s="24">
        <v>31.01</v>
      </c>
      <c r="DO7" s="24">
        <v>34.15</v>
      </c>
      <c r="DP7" s="24">
        <v>35.53</v>
      </c>
      <c r="DQ7" s="24">
        <v>37.51</v>
      </c>
      <c r="DR7" s="24">
        <v>38.869999999999997</v>
      </c>
      <c r="DS7" s="24">
        <v>41.09</v>
      </c>
      <c r="DT7" s="24">
        <v>0.74</v>
      </c>
      <c r="DU7" s="24">
        <v>1.32</v>
      </c>
      <c r="DV7" s="24">
        <v>2.34</v>
      </c>
      <c r="DW7" s="24">
        <v>3.54</v>
      </c>
      <c r="DX7" s="24">
        <v>5.08</v>
      </c>
      <c r="DY7" s="24">
        <v>4.95</v>
      </c>
      <c r="DZ7" s="24">
        <v>5.18</v>
      </c>
      <c r="EA7" s="24">
        <v>6.01</v>
      </c>
      <c r="EB7" s="24">
        <v>6.84</v>
      </c>
      <c r="EC7" s="24">
        <v>7.69</v>
      </c>
      <c r="ED7" s="24">
        <v>8.68</v>
      </c>
      <c r="EE7" s="24">
        <v>0.18</v>
      </c>
      <c r="EF7" s="24">
        <v>0.06</v>
      </c>
      <c r="EG7" s="24">
        <v>0.15</v>
      </c>
      <c r="EH7" s="24">
        <v>0.15</v>
      </c>
      <c r="EI7" s="24">
        <v>0.19</v>
      </c>
      <c r="EJ7" s="24">
        <v>0.19</v>
      </c>
      <c r="EK7" s="24">
        <v>0.33</v>
      </c>
      <c r="EL7" s="24">
        <v>0.22</v>
      </c>
      <c r="EM7" s="24">
        <v>0.23</v>
      </c>
      <c r="EN7" s="24">
        <v>0.18</v>
      </c>
      <c r="EO7" s="24">
        <v>0.22</v>
      </c>
    </row>
    <row r="8" spans="1:148" x14ac:dyDescent="0.2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2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2">
      <c r="A10" s="26" t="s">
        <v>46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8" x14ac:dyDescent="0.2">
      <c r="B11">
        <v>22</v>
      </c>
      <c r="C11">
        <v>21</v>
      </c>
      <c r="D11">
        <v>20</v>
      </c>
      <c r="E11">
        <v>19</v>
      </c>
      <c r="F11">
        <v>18</v>
      </c>
      <c r="G11" t="s">
        <v>108</v>
      </c>
    </row>
    <row r="12" spans="1:148" x14ac:dyDescent="0.2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2">
      <c r="B13" t="s">
        <v>110</v>
      </c>
      <c r="C13" t="s">
        <v>111</v>
      </c>
      <c r="D13" t="s">
        <v>111</v>
      </c>
      <c r="E13" t="s">
        <v>112</v>
      </c>
      <c r="F13" t="s">
        <v>110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田中　啓太</cp:lastModifiedBy>
  <dcterms:created xsi:type="dcterms:W3CDTF">2025-01-24T07:01:32Z</dcterms:created>
  <dcterms:modified xsi:type="dcterms:W3CDTF">2025-03-03T01:54:51Z</dcterms:modified>
  <cp:category/>
</cp:coreProperties>
</file>