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kfs0001\share\各課共有\02_経営企画課\共通\☆財務グループ共通\照会回答●\３　石川県\県市町支援課（地方課）照会回答●\R6\20250127_経営比較分析表(R5決算)\【経営比較分析表】2023_172014_46_020_工水\"/>
    </mc:Choice>
  </mc:AlternateContent>
  <xr:revisionPtr revIDLastSave="0" documentId="13_ncr:1_{7CA2CCA1-F892-48D0-A539-4C571ED5B17E}" xr6:coauthVersionLast="36" xr6:coauthVersionMax="36" xr10:uidLastSave="{00000000-0000-0000-0000-000000000000}"/>
  <workbookProtection workbookAlgorithmName="SHA-512" workbookHashValue="xyaCp368a7TSbgWjqJStOacTSdSsRjoG3VA0Yugf7WuBsS7OzlyT3kfl9rPwVRkYn3imVpom6Q94YR5mZYitrA==" workbookSaltValue="Aup7b/p4kWwATno0xvgcGQ==" workbookSpinCount="100000" lockStructure="1"/>
  <bookViews>
    <workbookView xWindow="0" yWindow="0" windowWidth="23040" windowHeight="9216"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P10" i="5" l="1"/>
  <c r="F10" i="5"/>
  <c r="DI10" i="5" s="1"/>
  <c r="E10" i="5"/>
  <c r="CW10" i="5" s="1"/>
  <c r="D10" i="5"/>
  <c r="DG10" i="5" s="1"/>
  <c r="C10" i="5"/>
  <c r="CU10" i="5" s="1"/>
  <c r="B10" i="5"/>
  <c r="DE10" i="5" s="1"/>
  <c r="DZ9" i="5"/>
  <c r="DO9" i="5"/>
  <c r="DD9" i="5"/>
  <c r="CS9" i="5"/>
  <c r="CH9" i="5"/>
  <c r="BW9" i="5"/>
  <c r="BL9" i="5"/>
  <c r="BA9" i="5"/>
  <c r="AP9" i="5"/>
  <c r="AE9" i="5"/>
  <c r="T9" i="5"/>
  <c r="EJ6" i="5"/>
  <c r="JM90" i="4" s="1"/>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HL80" i="4"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QN55" i="4"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HK90" i="4"/>
  <c r="GJ90" i="4"/>
  <c r="FI90" i="4"/>
  <c r="DG90" i="4"/>
  <c r="CF90" i="4"/>
  <c r="RA81" i="4"/>
  <c r="PZ81" i="4"/>
  <c r="MW81" i="4"/>
  <c r="KO81" i="4"/>
  <c r="JN81" i="4"/>
  <c r="IM81" i="4"/>
  <c r="HL81" i="4"/>
  <c r="GK81" i="4"/>
  <c r="CA81" i="4"/>
  <c r="AZ81" i="4"/>
  <c r="RA80" i="4"/>
  <c r="PZ80" i="4"/>
  <c r="OY80" i="4"/>
  <c r="NX80" i="4"/>
  <c r="MW80" i="4"/>
  <c r="KO80" i="4"/>
  <c r="JN80" i="4"/>
  <c r="GK80" i="4"/>
  <c r="EC80" i="4"/>
  <c r="DB80" i="4"/>
  <c r="CA80" i="4"/>
  <c r="AZ80" i="4"/>
  <c r="Y80" i="4"/>
  <c r="PZ79" i="4"/>
  <c r="OY79" i="4"/>
  <c r="JN79" i="4"/>
  <c r="IM79" i="4"/>
  <c r="EC79" i="4"/>
  <c r="DB79" i="4"/>
  <c r="CA79" i="4"/>
  <c r="RH56" i="4"/>
  <c r="OZ56" i="4"/>
  <c r="OF56" i="4"/>
  <c r="MN56" i="4"/>
  <c r="LT56" i="4"/>
  <c r="KZ56" i="4"/>
  <c r="KF56" i="4"/>
  <c r="JL56" i="4"/>
  <c r="GZ56" i="4"/>
  <c r="GF56" i="4"/>
  <c r="CF56" i="4"/>
  <c r="BL56" i="4"/>
  <c r="AR56" i="4"/>
  <c r="X56" i="4"/>
  <c r="RH55" i="4"/>
  <c r="PT55" i="4"/>
  <c r="OZ55" i="4"/>
  <c r="MN55" i="4"/>
  <c r="KF55" i="4"/>
  <c r="JL55" i="4"/>
  <c r="HT55" i="4"/>
  <c r="GZ55" i="4"/>
  <c r="GF55" i="4"/>
  <c r="ER55" i="4"/>
  <c r="CF55" i="4"/>
  <c r="BL55" i="4"/>
  <c r="RH54" i="4"/>
  <c r="QN54" i="4"/>
  <c r="PT54" i="4"/>
  <c r="OF54" i="4"/>
  <c r="LT54" i="4"/>
  <c r="KZ54" i="4"/>
  <c r="GZ54" i="4"/>
  <c r="GF54" i="4"/>
  <c r="CZ54" i="4"/>
  <c r="CF54" i="4"/>
  <c r="BL54" i="4"/>
  <c r="X54" i="4"/>
  <c r="RH33" i="4"/>
  <c r="OZ33" i="4"/>
  <c r="OF33" i="4"/>
  <c r="MN33" i="4"/>
  <c r="LT33" i="4"/>
  <c r="KF33" i="4"/>
  <c r="JL33" i="4"/>
  <c r="GZ33" i="4"/>
  <c r="GF33" i="4"/>
  <c r="CZ33" i="4"/>
  <c r="BL33" i="4"/>
  <c r="AR33" i="4"/>
  <c r="RH32" i="4"/>
  <c r="PT32" i="4"/>
  <c r="OZ32" i="4"/>
  <c r="OF32" i="4"/>
  <c r="MN32" i="4"/>
  <c r="KF32" i="4"/>
  <c r="JL32" i="4"/>
  <c r="HT32" i="4"/>
  <c r="GZ32" i="4"/>
  <c r="ER32" i="4"/>
  <c r="CF32" i="4"/>
  <c r="BL32" i="4"/>
  <c r="RH31" i="4"/>
  <c r="QN31" i="4"/>
  <c r="PT31" i="4"/>
  <c r="OZ31" i="4"/>
  <c r="OF31" i="4"/>
  <c r="LT31" i="4"/>
  <c r="KZ31" i="4"/>
  <c r="GZ31" i="4"/>
  <c r="GF31" i="4"/>
  <c r="CZ31" i="4"/>
  <c r="CF31" i="4"/>
  <c r="BL31" i="4"/>
  <c r="X31" i="4"/>
  <c r="LZ10" i="4"/>
  <c r="IT10" i="4"/>
  <c r="FN10" i="4"/>
  <c r="CH10" i="4"/>
  <c r="B10" i="4"/>
  <c r="PF8" i="4"/>
  <c r="LZ8" i="4"/>
  <c r="IT8" i="4"/>
  <c r="FN8" i="4"/>
  <c r="CH8" i="4"/>
  <c r="B8" i="4"/>
  <c r="B5" i="4"/>
  <c r="X33" i="4" l="1"/>
  <c r="BZ10" i="5"/>
  <c r="KZ33" i="4"/>
  <c r="OZ54" i="4"/>
  <c r="CA10" i="5"/>
  <c r="CK10" i="5"/>
  <c r="KF31" i="4"/>
  <c r="CF33" i="4"/>
  <c r="X10" i="5"/>
  <c r="DH10" i="5"/>
  <c r="AH10" i="5"/>
  <c r="DR10" i="5"/>
  <c r="KF54" i="4"/>
  <c r="AI10" i="5"/>
  <c r="DS10" i="5"/>
  <c r="GF32" i="4"/>
  <c r="OF55" i="4"/>
  <c r="CZ56" i="4"/>
  <c r="NX79" i="4"/>
  <c r="AS10" i="5"/>
  <c r="EC10" i="5"/>
  <c r="CZ32" i="4"/>
  <c r="KZ32" i="4"/>
  <c r="X55" i="4"/>
  <c r="KZ55" i="4"/>
  <c r="Y79" i="4"/>
  <c r="AR31" i="4"/>
  <c r="HT31" i="4"/>
  <c r="AR54" i="4"/>
  <c r="AR55" i="4"/>
  <c r="LT55" i="4"/>
  <c r="HT56" i="4"/>
  <c r="AZ79" i="4"/>
  <c r="DB81" i="4"/>
  <c r="NX81" i="4"/>
  <c r="V10" i="5"/>
  <c r="AF10" i="5"/>
  <c r="AJ10" i="5"/>
  <c r="AT10" i="5"/>
  <c r="BD10" i="5"/>
  <c r="BN10" i="5"/>
  <c r="BX10" i="5"/>
  <c r="CB10" i="5"/>
  <c r="CL10" i="5"/>
  <c r="CV10" i="5"/>
  <c r="DF10" i="5"/>
  <c r="DP10" i="5"/>
  <c r="DT10" i="5"/>
  <c r="ED10" i="5"/>
  <c r="AG11" i="5"/>
  <c r="BE11" i="5"/>
  <c r="BY11" i="5"/>
  <c r="CW11" i="5"/>
  <c r="DQ11" i="5"/>
  <c r="X32" i="4"/>
  <c r="CZ55" i="4"/>
  <c r="ER31" i="4"/>
  <c r="AR32" i="4"/>
  <c r="LT32" i="4"/>
  <c r="ER33" i="4"/>
  <c r="HT33" i="4"/>
  <c r="PT33" i="4"/>
  <c r="ER54" i="4"/>
  <c r="HT54" i="4"/>
  <c r="ER56" i="4"/>
  <c r="PT56" i="4"/>
  <c r="GK79" i="4"/>
  <c r="KO79" i="4"/>
  <c r="FL31" i="4"/>
  <c r="JL31" i="4"/>
  <c r="MN31" i="4"/>
  <c r="FL33" i="4"/>
  <c r="QN33" i="4"/>
  <c r="FL54" i="4"/>
  <c r="JL54" i="4"/>
  <c r="MN54" i="4"/>
  <c r="FL56" i="4"/>
  <c r="QN56" i="4"/>
  <c r="HL79" i="4"/>
  <c r="MW79" i="4"/>
  <c r="RA79" i="4"/>
  <c r="IM80" i="4"/>
  <c r="Y81" i="4"/>
  <c r="EC81" i="4"/>
  <c r="OY81" i="4"/>
  <c r="W10" i="5"/>
  <c r="AG10" i="5"/>
  <c r="AQ10" i="5"/>
  <c r="AU10" i="5"/>
  <c r="BE10" i="5"/>
  <c r="BO10" i="5"/>
  <c r="BY10" i="5"/>
  <c r="CI10" i="5"/>
  <c r="CM10" i="5"/>
  <c r="DQ10" i="5"/>
  <c r="EA10" i="5"/>
  <c r="EE10" i="5"/>
  <c r="AR10" i="5"/>
  <c r="BB10" i="5"/>
  <c r="BF10" i="5"/>
  <c r="CJ10" i="5"/>
  <c r="CT10" i="5"/>
  <c r="CX10" i="5"/>
  <c r="EB10" i="5"/>
  <c r="U10" i="5"/>
  <c r="Y10" i="5"/>
  <c r="BC10" i="5"/>
  <c r="BM10" i="5"/>
  <c r="BQ10" i="5"/>
</calcChain>
</file>

<file path=xl/sharedStrings.xml><?xml version="1.0" encoding="utf-8"?>
<sst xmlns="http://schemas.openxmlformats.org/spreadsheetml/2006/main" count="262" uniqueCount="107">
  <si>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</si>
  <si>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</si>
  <si>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</si>
  <si>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</si>
  <si>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</si>
  <si>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</si>
  <si>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</si>
  <si>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</si>
  <si>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</si>
  <si>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</si>
  <si>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</si>
  <si>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</si>
  <si>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</si>
  <si>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</si>
  <si>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</si>
  <si>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</si>
  <si>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</si>
  <si>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</si>
  <si>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</si>
  <si>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</si>
  <si>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</si>
  <si>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</si>
  <si>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</si>
  <si>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</si>
  <si>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</si>
  <si>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</si>
  <si>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</si>
  <si>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</si>
  <si>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</si>
  <si>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</si>
  <si>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</si>
  <si>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</si>
  <si>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</si>
  <si>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</si>
  <si>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</si>
  <si>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</si>
  <si>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</si>
  <si>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</si>
  <si>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</si>
  <si>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</si>
  <si>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</si>
  <si>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</si>
  <si>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</si>
  <si>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</si>
  <si>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</si>
  <si>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</si>
  <si>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</si>
  <si>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</si>
  <si>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</si>
  <si>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</si>
  <si>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</si>
  <si>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</si>
  <si>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</si>
  <si>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</si>
  <si>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</si>
  <si>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</si>
  <si>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</si>
  <si>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</si>
  <si>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</si>
  <si>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</si>
  <si>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</si>
  <si>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</si>
  <si>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</si>
  <si>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</si>
  <si>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</si>
  <si>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</si>
  <si>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</si>
  <si>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</si>
  <si>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</si>
  <si>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</si>
  <si>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</si>
  <si>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</si>
  <si>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</si>
  <si>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</si>
  <si>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</si>
  <si>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</si>
  <si>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</si>
  <si>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</si>
  <si>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</si>
  <si>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</si>
  <si>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</si>
  <si>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</si>
  <si>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</si>
  <si>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</si>
  <si>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</si>
  <si>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</si>
  <si>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</si>
  <si>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</si>
  <si>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172014</t>
  </si>
  <si>
    <t>46</t>
  </si>
  <si>
    <t>02</t>
  </si>
  <si>
    <t>0</t>
  </si>
  <si>
    <t>000</t>
  </si>
  <si>
    <t>石川県　金沢市</t>
  </si>
  <si>
    <t>法適用</t>
  </si>
  <si>
    <t>工業用水道事業</t>
  </si>
  <si>
    <t>極小規模</t>
  </si>
  <si>
    <t>-</t>
  </si>
  <si>
    <t>自治体職員 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</si>
  <si>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</si>
  <si>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</si>
  <si>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</si>
  <si>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</si>
  <si>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</si>
  <si>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⑤料金回収率」は、約40％であるが、供給先の工業団地での「⑧契約率」が約40％、それに伴い「⑦施設利用率」も約40％であり、契約水量と供給能力に大きな乖離があることから、供給単価が給水原価を下回っている。
　「④企業債残高対給水収益比率」は、新たな借入をしていないことから着実に償還が進んでいる。</t>
    <phoneticPr fontId="5"/>
  </si>
  <si>
    <t>　給水開始が平成９年であり更新時期を迎えていないため、「②管路経年化率」及び「③管路更新率」は０％となっている。また、新たな投資は行っていないことから、「①有形固定資産減価償却率」は年々増加していたが、令和５年度は老朽化した設備機器を除却したことにより、前年度より減少している。</t>
    <rPh sb="101" eb="103">
      <t>レイワ</t>
    </rPh>
    <rPh sb="104" eb="105">
      <t>ネン</t>
    </rPh>
    <rPh sb="105" eb="106">
      <t>ド</t>
    </rPh>
    <rPh sb="107" eb="110">
      <t>ロウキュウカ</t>
    </rPh>
    <rPh sb="112" eb="116">
      <t>セツビキキ</t>
    </rPh>
    <phoneticPr fontId="5"/>
  </si>
  <si>
    <t>　工業用水道事業は、低廉な価格の工業用水道を企業に供給することにより地域産業の振興に寄与しているが、今後大幅な増収が期待出来ない状況にあることから、施設等の適切な維持管理を図るとともに、業務の効率化に努めていく。
　また、設備が順次、更新時期を迎えることから、より効率的な更新方法を検討していく。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</si>
</sst>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72.17</c:v>
                </c:pt>
                <c:pt idx="1">
                  <c:v>73.239999999999995</c:v>
                </c:pt>
                <c:pt idx="2">
                  <c:v>74.31</c:v>
                </c:pt>
                <c:pt idx="3">
                  <c:v>75.37</c:v>
                </c:pt>
                <c:pt idx="4">
                  <c:v>73.03</c:v>
                </c:pt>
              </c:numCache>
            </c:numRef>
          </c:val>
          <c:extLst>
            <c:ext xmlns:c16="http://schemas.microsoft.com/office/drawing/2014/chart" uri="{C3380CC4-5D6E-409C-BE32-E72D297353CC}">
              <c16:uniqueId val="{00000000-3CA4-42AF-B4BB-07B1E70BC1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3CA4-42AF-B4BB-07B1E70BC1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A6-45A8-BE17-5A6F2ACAA8F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B8A6-45A8-BE17-5A6F2ACAA8F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F5-4C59-AE7F-93F58E3DF2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CCF5-4C59-AE7F-93F58E3DF2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603.74</c:v>
                </c:pt>
                <c:pt idx="1">
                  <c:v>731.57</c:v>
                </c:pt>
                <c:pt idx="2">
                  <c:v>912.22</c:v>
                </c:pt>
                <c:pt idx="3">
                  <c:v>893.63</c:v>
                </c:pt>
                <c:pt idx="4">
                  <c:v>862.23</c:v>
                </c:pt>
              </c:numCache>
            </c:numRef>
          </c:val>
          <c:extLst>
            <c:ext xmlns:c16="http://schemas.microsoft.com/office/drawing/2014/chart" uri="{C3380CC4-5D6E-409C-BE32-E72D297353CC}">
              <c16:uniqueId val="{00000000-59A5-4FA4-90B3-5A9215DE5CE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59A5-4FA4-90B3-5A9215DE5CE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671.48</c:v>
                </c:pt>
                <c:pt idx="1">
                  <c:v>424.91</c:v>
                </c:pt>
                <c:pt idx="2">
                  <c:v>296.35000000000002</c:v>
                </c:pt>
                <c:pt idx="3">
                  <c:v>205.83</c:v>
                </c:pt>
                <c:pt idx="4">
                  <c:v>108.86</c:v>
                </c:pt>
              </c:numCache>
            </c:numRef>
          </c:val>
          <c:extLst>
            <c:ext xmlns:c16="http://schemas.microsoft.com/office/drawing/2014/chart" uri="{C3380CC4-5D6E-409C-BE32-E72D297353CC}">
              <c16:uniqueId val="{00000000-1350-42DD-B896-70BE4443929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1350-42DD-B896-70BE4443929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42</c:v>
                </c:pt>
                <c:pt idx="1">
                  <c:v>40.130000000000003</c:v>
                </c:pt>
                <c:pt idx="2">
                  <c:v>39.11</c:v>
                </c:pt>
                <c:pt idx="3">
                  <c:v>42.05</c:v>
                </c:pt>
                <c:pt idx="4">
                  <c:v>41.43</c:v>
                </c:pt>
              </c:numCache>
            </c:numRef>
          </c:val>
          <c:extLst>
            <c:ext xmlns:c16="http://schemas.microsoft.com/office/drawing/2014/chart" uri="{C3380CC4-5D6E-409C-BE32-E72D297353CC}">
              <c16:uniqueId val="{00000000-3E98-473D-B794-E44D4D33A7C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3E98-473D-B794-E44D4D33A7C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110.48</c:v>
                </c:pt>
                <c:pt idx="1">
                  <c:v>121.17</c:v>
                </c:pt>
                <c:pt idx="2">
                  <c:v>123.29</c:v>
                </c:pt>
                <c:pt idx="3">
                  <c:v>114.85</c:v>
                </c:pt>
                <c:pt idx="4">
                  <c:v>118.34</c:v>
                </c:pt>
              </c:numCache>
            </c:numRef>
          </c:val>
          <c:extLst>
            <c:ext xmlns:c16="http://schemas.microsoft.com/office/drawing/2014/chart" uri="{C3380CC4-5D6E-409C-BE32-E72D297353CC}">
              <c16:uniqueId val="{00000000-CBC0-43A7-BB36-7D34F8E5A0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CBC0-43A7-BB36-7D34F8E5A0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35.82</c:v>
                </c:pt>
                <c:pt idx="1">
                  <c:v>39.24</c:v>
                </c:pt>
                <c:pt idx="2">
                  <c:v>38.29</c:v>
                </c:pt>
                <c:pt idx="3">
                  <c:v>38.47</c:v>
                </c:pt>
                <c:pt idx="4">
                  <c:v>38.880000000000003</c:v>
                </c:pt>
              </c:numCache>
            </c:numRef>
          </c:val>
          <c:extLst>
            <c:ext xmlns:c16="http://schemas.microsoft.com/office/drawing/2014/chart" uri="{C3380CC4-5D6E-409C-BE32-E72D297353CC}">
              <c16:uniqueId val="{00000000-8FF4-445D-B73C-51EDBBC6BFC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8FF4-445D-B73C-51EDBBC6BFC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38.53</c:v>
                </c:pt>
                <c:pt idx="1">
                  <c:v>38.53</c:v>
                </c:pt>
                <c:pt idx="2">
                  <c:v>38.53</c:v>
                </c:pt>
                <c:pt idx="3">
                  <c:v>38.53</c:v>
                </c:pt>
                <c:pt idx="4">
                  <c:v>38.65</c:v>
                </c:pt>
              </c:numCache>
            </c:numRef>
          </c:val>
          <c:extLst>
            <c:ext xmlns:c16="http://schemas.microsoft.com/office/drawing/2014/chart" uri="{C3380CC4-5D6E-409C-BE32-E72D297353CC}">
              <c16:uniqueId val="{00000000-3353-4A5C-A3A6-60BEEAAAFE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3353-4A5C-A3A6-60BEEAAAFE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EF-463D-925F-89DD8DF3FB5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A0EF-463D-925F-89DD8DF3FB5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c:v>
                </c:pt>
                <c:pt idx="1">
                  <c:v>88.08</c:v>
                </c:pt>
                <c:pt idx="2">
                  <c:v>100</c:v>
                </c:pt>
                <c:pt idx="3">
                  <c:v>100</c:v>
                </c:pt>
                <c:pt idx="4">
                  <c:v>110.37</c:v>
                </c:pt>
              </c:numCache>
            </c:numRef>
          </c:val>
          <c:extLst>
            <c:ext xmlns:c16="http://schemas.microsoft.com/office/drawing/2014/chart" uri="{C3380CC4-5D6E-409C-BE32-E72D297353CC}">
              <c16:uniqueId val="{00000000-B105-496D-A734-3B2C863550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B105-496D-A734-3B2C863550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A32" zoomScale="85" zoomScaleNormal="85" workbookViewId="0">
      <selection activeCell="SM68" sqref="SM68:TA85"/>
    </sheetView>
  </sheetViews>
  <sheetFormatPr defaultColWidth="2.6640625" defaultRowHeight="13.2" x14ac:dyDescent="0.2"/>
  <cols>
    <col min="1" max="1" width="1.88671875" customWidth="1"/>
    <col min="2" max="2" width="0.77734375" customWidth="1"/>
    <col min="3" max="9" width="0.44140625" customWidth="1"/>
    <col min="10" max="10" width="0.77734375" customWidth="1"/>
    <col min="11" max="125" width="0.44140625" customWidth="1"/>
    <col min="126" max="126" width="0.77734375" customWidth="1"/>
    <col min="127" max="133" width="0.44140625" customWidth="1"/>
    <col min="134" max="134" width="0.77734375" customWidth="1"/>
    <col min="135" max="161" width="0.44140625" customWidth="1"/>
    <col min="162" max="162" width="0.77734375" customWidth="1"/>
    <col min="163" max="177" width="0.44140625" customWidth="1"/>
    <col min="178" max="178" width="0.77734375" customWidth="1"/>
    <col min="179" max="249" width="0.44140625" customWidth="1"/>
    <col min="250" max="250" width="0.77734375" customWidth="1"/>
    <col min="251" max="257" width="0.44140625" customWidth="1"/>
    <col min="258" max="258" width="0.77734375" customWidth="1"/>
    <col min="259" max="329" width="0.44140625" customWidth="1"/>
    <col min="330" max="330" width="0.77734375" customWidth="1"/>
    <col min="331" max="345" width="0.44140625" customWidth="1"/>
    <col min="346" max="346" width="0.77734375" customWidth="1"/>
    <col min="347" max="373" width="0.44140625" customWidth="1"/>
    <col min="374" max="374" width="0.77734375" customWidth="1"/>
    <col min="375" max="381" width="0.44140625" customWidth="1"/>
    <col min="382" max="382" width="0.77734375" customWidth="1"/>
    <col min="383" max="497" width="0.44140625" customWidth="1"/>
    <col min="498" max="498" width="0.77734375" customWidth="1"/>
    <col min="499" max="505" width="0.44140625" customWidth="1"/>
    <col min="506" max="506" width="1.88671875" customWidth="1"/>
    <col min="507" max="521" width="3.109375" customWidth="1"/>
    <col min="522" max="522" width="4.441406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石川県　金沢市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1700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661</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5</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657</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 その他</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104</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100</v>
      </c>
      <c r="Y32" s="121"/>
      <c r="Z32" s="121"/>
      <c r="AA32" s="121"/>
      <c r="AB32" s="121"/>
      <c r="AC32" s="121"/>
      <c r="AD32" s="121"/>
      <c r="AE32" s="121"/>
      <c r="AF32" s="121"/>
      <c r="AG32" s="121"/>
      <c r="AH32" s="121"/>
      <c r="AI32" s="121"/>
      <c r="AJ32" s="121"/>
      <c r="AK32" s="121"/>
      <c r="AL32" s="121"/>
      <c r="AM32" s="121"/>
      <c r="AN32" s="121"/>
      <c r="AO32" s="121"/>
      <c r="AP32" s="121"/>
      <c r="AQ32" s="122"/>
      <c r="AR32" s="120">
        <f>データ!U6</f>
        <v>88.08</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100</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100</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110.37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603.74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731.57</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912.22</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893.63</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862.23</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671.48</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424.91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296.35000000000002</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205.83</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108.86</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115.42</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114.11</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133.63999999999999</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140.65</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1011.55</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913.57</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413.6</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398.17</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42</v>
      </c>
      <c r="Y55" s="121"/>
      <c r="Z55" s="121"/>
      <c r="AA55" s="121"/>
      <c r="AB55" s="121"/>
      <c r="AC55" s="121"/>
      <c r="AD55" s="121"/>
      <c r="AE55" s="121"/>
      <c r="AF55" s="121"/>
      <c r="AG55" s="121"/>
      <c r="AH55" s="121"/>
      <c r="AI55" s="121"/>
      <c r="AJ55" s="121"/>
      <c r="AK55" s="121"/>
      <c r="AL55" s="121"/>
      <c r="AM55" s="121"/>
      <c r="AN55" s="121"/>
      <c r="AO55" s="121"/>
      <c r="AP55" s="121"/>
      <c r="AQ55" s="122"/>
      <c r="AR55" s="120">
        <f>データ!BM6</f>
        <v>40.130000000000003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39.11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42.05</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41.43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110.48</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121.17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123.29</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114.85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118.34</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35.82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39.24</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38.29</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38.47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38.880000000000003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38.53</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38.53</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38.53</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38.53</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38.65</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94.77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89.59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49.51</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52.49</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33.29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31.77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49.76</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49.18</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106</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R01</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R02</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R03</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R04</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R05</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R01</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R02</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R03</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R04</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R05</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R01</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R02</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R03</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R04</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R05</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72.17</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73.239999999999995</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74.31</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75.37</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73.03</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0</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0</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0</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0</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0</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54.3</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55.32</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55.08</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56.95</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58</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4.66</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7.35</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7.6</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7.9</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8.2100000000000009</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0.06</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0.09</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0.4</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0.14000000000000001</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0.19</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29</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30</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31</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【114.39】</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【23.61】</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【494.95】</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【229.84】</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【110.13】</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【19.72】</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【52.61】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【77.52】</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【61.16】</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【49.95】</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【0.32】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VorNxQ4MYkcS4EGWdggpru7KGzFiXO5QIh6F0ZpZxOg4oUxnylWC/dgNB2svqC9Otjr7KMm/wSbP62TUDpcMfQ==" saltValue="NomYIiGRAKOHE+TbQMiRDw=="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 x14ac:dyDescent="0.2"/>
  <cols>
    <col min="1" max="1" width="22.77734375" bestFit="1" customWidth="1"/>
    <col min="2" max="7" width="11.88671875" customWidth="1"/>
    <col min="8" max="8" width="16.21875" bestFit="1" customWidth="1"/>
    <col min="9" max="140" width="11.886718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100</v>
      </c>
      <c r="U6" s="35">
        <f>U7</f>
        <v>88.08</v>
      </c>
      <c r="V6" s="35">
        <f>V7</f>
        <v>100</v>
      </c>
      <c r="W6" s="35">
        <f>W7</f>
        <v>100</v>
      </c>
      <c r="X6" s="35">
        <f t="shared" si="3"/>
        <v>110.37</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603.74</v>
      </c>
      <c r="AQ6" s="35">
        <f>AQ7</f>
        <v>731.57</v>
      </c>
      <c r="AR6" s="35">
        <f>AR7</f>
        <v>912.22</v>
      </c>
      <c r="AS6" s="35">
        <f>AS7</f>
        <v>893.63</v>
      </c>
      <c r="AT6" s="35">
        <f t="shared" si="3"/>
        <v>862.23</v>
      </c>
      <c r="AU6" s="35">
        <f t="shared" si="3"/>
        <v>732.52</v>
      </c>
      <c r="AV6" s="35">
        <f t="shared" si="3"/>
        <v>819.73</v>
      </c>
      <c r="AW6" s="35">
        <f t="shared" si="3"/>
        <v>834.05</v>
      </c>
      <c r="AX6" s="35">
        <f t="shared" si="3"/>
        <v>1011.55</v>
      </c>
      <c r="AY6" s="35">
        <f t="shared" si="3"/>
        <v>913.57</v>
      </c>
      <c r="AZ6" s="33" t="str">
        <f>IF(AZ7="-","【-】","【"&amp;SUBSTITUTE(TEXT(AZ7,"#,##0.00"),"-","△")&amp;"】")</f>
        <v>【494.95】</v>
      </c>
      <c r="BA6" s="35">
        <f t="shared" si="3"/>
        <v>671.48</v>
      </c>
      <c r="BB6" s="35">
        <f>BB7</f>
        <v>424.91</v>
      </c>
      <c r="BC6" s="35">
        <f>BC7</f>
        <v>296.35000000000002</v>
      </c>
      <c r="BD6" s="35">
        <f>BD7</f>
        <v>205.83</v>
      </c>
      <c r="BE6" s="35">
        <f t="shared" si="3"/>
        <v>108.86</v>
      </c>
      <c r="BF6" s="35">
        <f t="shared" si="3"/>
        <v>498.01</v>
      </c>
      <c r="BG6" s="35">
        <f t="shared" si="3"/>
        <v>490.39</v>
      </c>
      <c r="BH6" s="35">
        <f t="shared" si="3"/>
        <v>475.44</v>
      </c>
      <c r="BI6" s="35">
        <f t="shared" si="3"/>
        <v>413.6</v>
      </c>
      <c r="BJ6" s="35">
        <f t="shared" si="3"/>
        <v>398.17</v>
      </c>
      <c r="BK6" s="33" t="str">
        <f>IF(BK7="-","【-】","【"&amp;SUBSTITUTE(TEXT(BK7,"#,##0.00"),"-","△")&amp;"】")</f>
        <v>【229.84】</v>
      </c>
      <c r="BL6" s="35">
        <f t="shared" si="3"/>
        <v>42</v>
      </c>
      <c r="BM6" s="35">
        <f>BM7</f>
        <v>40.130000000000003</v>
      </c>
      <c r="BN6" s="35">
        <f>BN7</f>
        <v>39.11</v>
      </c>
      <c r="BO6" s="35">
        <f>BO7</f>
        <v>42.05</v>
      </c>
      <c r="BP6" s="35">
        <f t="shared" si="3"/>
        <v>41.43</v>
      </c>
      <c r="BQ6" s="35">
        <f t="shared" si="3"/>
        <v>90.22</v>
      </c>
      <c r="BR6" s="35">
        <f t="shared" si="3"/>
        <v>90.8</v>
      </c>
      <c r="BS6" s="35">
        <f t="shared" si="3"/>
        <v>93.49</v>
      </c>
      <c r="BT6" s="35">
        <f t="shared" si="3"/>
        <v>94.77</v>
      </c>
      <c r="BU6" s="35">
        <f t="shared" si="3"/>
        <v>89.59</v>
      </c>
      <c r="BV6" s="33" t="str">
        <f>IF(BV7="-","【-】","【"&amp;SUBSTITUTE(TEXT(BV7,"#,##0.00"),"-","△")&amp;"】")</f>
        <v>【110.13】</v>
      </c>
      <c r="BW6" s="35">
        <f t="shared" si="3"/>
        <v>110.48</v>
      </c>
      <c r="BX6" s="35">
        <f>BX7</f>
        <v>121.17</v>
      </c>
      <c r="BY6" s="35">
        <f>BY7</f>
        <v>123.29</v>
      </c>
      <c r="BZ6" s="35">
        <f>BZ7</f>
        <v>114.85</v>
      </c>
      <c r="CA6" s="35">
        <f t="shared" si="3"/>
        <v>118.34</v>
      </c>
      <c r="CB6" s="35">
        <f t="shared" si="3"/>
        <v>49.94</v>
      </c>
      <c r="CC6" s="35">
        <f t="shared" si="3"/>
        <v>50.56</v>
      </c>
      <c r="CD6" s="35">
        <f t="shared" si="3"/>
        <v>49.4</v>
      </c>
      <c r="CE6" s="35">
        <f t="shared" si="3"/>
        <v>49.51</v>
      </c>
      <c r="CF6" s="35">
        <f>CF7</f>
        <v>52.49</v>
      </c>
      <c r="CG6" s="33" t="str">
        <f>IF(CG7="-","【-】","【"&amp;SUBSTITUTE(TEXT(CG7,"#,##0.00"),"-","△")&amp;"】")</f>
        <v>【19.72】</v>
      </c>
      <c r="CH6" s="35">
        <f t="shared" ref="CH6:CQ6" si="4">CH7</f>
        <v>35.82</v>
      </c>
      <c r="CI6" s="35">
        <f>CI7</f>
        <v>39.24</v>
      </c>
      <c r="CJ6" s="35">
        <f>CJ7</f>
        <v>38.29</v>
      </c>
      <c r="CK6" s="35">
        <f>CK7</f>
        <v>38.47</v>
      </c>
      <c r="CL6" s="35">
        <f t="shared" si="4"/>
        <v>38.880000000000003</v>
      </c>
      <c r="CM6" s="35">
        <f t="shared" si="4"/>
        <v>34.92</v>
      </c>
      <c r="CN6" s="35">
        <f t="shared" si="4"/>
        <v>34.19</v>
      </c>
      <c r="CO6" s="35">
        <f t="shared" si="4"/>
        <v>36.65</v>
      </c>
      <c r="CP6" s="35">
        <f t="shared" si="4"/>
        <v>33.29</v>
      </c>
      <c r="CQ6" s="35">
        <f t="shared" si="4"/>
        <v>31.77</v>
      </c>
      <c r="CR6" s="33" t="str">
        <f>IF(CR7="-","【-】","【"&amp;SUBSTITUTE(TEXT(CR7,"#,##0.00"),"-","△")&amp;"】")</f>
        <v>【52.61】</v>
      </c>
      <c r="CS6" s="35">
        <f t="shared" ref="CS6:DB6" si="5">CS7</f>
        <v>38.53</v>
      </c>
      <c r="CT6" s="35">
        <f>CT7</f>
        <v>38.53</v>
      </c>
      <c r="CU6" s="35">
        <f>CU7</f>
        <v>38.53</v>
      </c>
      <c r="CV6" s="35">
        <f>CV7</f>
        <v>38.53</v>
      </c>
      <c r="CW6" s="35">
        <f t="shared" si="5"/>
        <v>38.65</v>
      </c>
      <c r="CX6" s="35">
        <f t="shared" si="5"/>
        <v>50.9</v>
      </c>
      <c r="CY6" s="35">
        <f t="shared" si="5"/>
        <v>49.05</v>
      </c>
      <c r="CZ6" s="35">
        <f t="shared" si="5"/>
        <v>50.94</v>
      </c>
      <c r="DA6" s="35">
        <f t="shared" si="5"/>
        <v>49.76</v>
      </c>
      <c r="DB6" s="35">
        <f t="shared" si="5"/>
        <v>49.18</v>
      </c>
      <c r="DC6" s="33" t="str">
        <f>IF(DC7="-","【-】","【"&amp;SUBSTITUTE(TEXT(DC7,"#,##0.00"),"-","△")&amp;"】")</f>
        <v>【77.52】</v>
      </c>
      <c r="DD6" s="35">
        <f t="shared" ref="DD6:DM6" si="6">DD7</f>
        <v>72.17</v>
      </c>
      <c r="DE6" s="35">
        <f>DE7</f>
        <v>73.239999999999995</v>
      </c>
      <c r="DF6" s="35">
        <f>DF7</f>
        <v>74.31</v>
      </c>
      <c r="DG6" s="35">
        <f>DG7</f>
        <v>75.37</v>
      </c>
      <c r="DH6" s="35">
        <f t="shared" si="6"/>
        <v>73.03</v>
      </c>
      <c r="DI6" s="35">
        <f t="shared" si="6"/>
        <v>54.3</v>
      </c>
      <c r="DJ6" s="35">
        <f t="shared" si="6"/>
        <v>55.32</v>
      </c>
      <c r="DK6" s="35">
        <f t="shared" si="6"/>
        <v>55.08</v>
      </c>
      <c r="DL6" s="35">
        <f t="shared" si="6"/>
        <v>56.95</v>
      </c>
      <c r="DM6" s="35">
        <f t="shared" si="6"/>
        <v>58</v>
      </c>
      <c r="DN6" s="33" t="str">
        <f>IF(DN7="-","【-】","【"&amp;SUBSTITUTE(TEXT(DN7,"#,##0.00"),"-","△")&amp;"】")</f>
        <v>【61.16】</v>
      </c>
      <c r="DO6" s="35">
        <f t="shared" ref="DO6:DX6" si="7">DO7</f>
        <v>0</v>
      </c>
      <c r="DP6" s="35">
        <f>DP7</f>
        <v>0</v>
      </c>
      <c r="DQ6" s="35">
        <f>DQ7</f>
        <v>0</v>
      </c>
      <c r="DR6" s="35">
        <f>DR7</f>
        <v>0</v>
      </c>
      <c r="DS6" s="35">
        <f t="shared" si="7"/>
        <v>0</v>
      </c>
      <c r="DT6" s="35">
        <f t="shared" si="7"/>
        <v>4.66</v>
      </c>
      <c r="DU6" s="35">
        <f t="shared" si="7"/>
        <v>7.35</v>
      </c>
      <c r="DV6" s="35">
        <f t="shared" si="7"/>
        <v>7.6</v>
      </c>
      <c r="DW6" s="35">
        <f t="shared" si="7"/>
        <v>7.9</v>
      </c>
      <c r="DX6" s="35">
        <f t="shared" si="7"/>
        <v>8.2100000000000009</v>
      </c>
      <c r="DY6" s="33" t="str">
        <f>IF(DY7="-","【-】","【"&amp;SUBSTITUTE(TEXT(DY7,"#,##0.00"),"-","△")&amp;"】")</f>
        <v>【49.95】</v>
      </c>
      <c r="DZ6" s="35">
        <f t="shared" ref="DZ6:EI6" si="8">DZ7</f>
        <v>0</v>
      </c>
      <c r="EA6" s="35">
        <f>EA7</f>
        <v>0</v>
      </c>
      <c r="EB6" s="35">
        <f>EB7</f>
        <v>0</v>
      </c>
      <c r="EC6" s="35">
        <f>EC7</f>
        <v>0</v>
      </c>
      <c r="ED6" s="35">
        <f t="shared" si="8"/>
        <v>0</v>
      </c>
      <c r="EE6" s="35">
        <f t="shared" si="8"/>
        <v>0.06</v>
      </c>
      <c r="EF6" s="35">
        <f t="shared" si="8"/>
        <v>0.09</v>
      </c>
      <c r="EG6" s="35">
        <f t="shared" si="8"/>
        <v>0.4</v>
      </c>
      <c r="EH6" s="35">
        <f t="shared" si="8"/>
        <v>0.14000000000000001</v>
      </c>
      <c r="EI6" s="35">
        <f t="shared" si="8"/>
        <v>0.19</v>
      </c>
      <c r="EJ6" s="33" t="str">
        <f>IF(EJ7="-","【-】","【"&amp;SUBSTITUTE(TEXT(EJ7,"#,##0.00"),"-","△")&amp;"】")</f>
        <v>【0.32】</v>
      </c>
    </row>
    <row r="7" spans="1:140" s="36" customFormat="1" x14ac:dyDescent="0.2">
      <c r="A7"/>
      <c r="B7" s="37" t="s">
        <v>87</v>
      </c>
      <c r="C7" s="37" t="s">
        <v>88</v>
      </c>
      <c r="D7" s="37" t="s">
        <v>89</v>
      </c>
      <c r="E7" s="37" t="s">
        <v>90</v>
      </c>
      <c r="F7" s="37" t="s">
        <v>91</v>
      </c>
      <c r="G7" s="37" t="s">
        <v>92</v>
      </c>
      <c r="H7" s="37" t="s">
        <v>93</v>
      </c>
      <c r="I7" s="37" t="s">
        <v>94</v>
      </c>
      <c r="J7" s="37" t="s">
        <v>95</v>
      </c>
      <c r="K7" s="38">
        <v>1700</v>
      </c>
      <c r="L7" s="37" t="s">
        <v>96</v>
      </c>
      <c r="M7" s="38">
        <v>1</v>
      </c>
      <c r="N7" s="38">
        <v>661</v>
      </c>
      <c r="O7" s="39" t="s">
        <v>97</v>
      </c>
      <c r="P7" s="39">
        <v>93.3</v>
      </c>
      <c r="Q7" s="38">
        <v>5</v>
      </c>
      <c r="R7" s="38">
        <v>657</v>
      </c>
      <c r="S7" s="37" t="s">
        <v>98</v>
      </c>
      <c r="T7" s="40">
        <v>100</v>
      </c>
      <c r="U7" s="40">
        <v>88.08</v>
      </c>
      <c r="V7" s="40">
        <v>100</v>
      </c>
      <c r="W7" s="40">
        <v>100</v>
      </c>
      <c r="X7" s="40">
        <v>110.37</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603.74</v>
      </c>
      <c r="AQ7" s="40">
        <v>731.57</v>
      </c>
      <c r="AR7" s="40">
        <v>912.22</v>
      </c>
      <c r="AS7" s="40">
        <v>893.63</v>
      </c>
      <c r="AT7" s="40">
        <v>862.23</v>
      </c>
      <c r="AU7" s="40">
        <v>732.52</v>
      </c>
      <c r="AV7" s="40">
        <v>819.73</v>
      </c>
      <c r="AW7" s="40">
        <v>834.05</v>
      </c>
      <c r="AX7" s="40">
        <v>1011.55</v>
      </c>
      <c r="AY7" s="40">
        <v>913.57</v>
      </c>
      <c r="AZ7" s="40">
        <v>494.95</v>
      </c>
      <c r="BA7" s="40">
        <v>671.48</v>
      </c>
      <c r="BB7" s="40">
        <v>424.91</v>
      </c>
      <c r="BC7" s="40">
        <v>296.35000000000002</v>
      </c>
      <c r="BD7" s="40">
        <v>205.83</v>
      </c>
      <c r="BE7" s="40">
        <v>108.86</v>
      </c>
      <c r="BF7" s="40">
        <v>498.01</v>
      </c>
      <c r="BG7" s="40">
        <v>490.39</v>
      </c>
      <c r="BH7" s="40">
        <v>475.44</v>
      </c>
      <c r="BI7" s="40">
        <v>413.6</v>
      </c>
      <c r="BJ7" s="40">
        <v>398.17</v>
      </c>
      <c r="BK7" s="40">
        <v>229.84</v>
      </c>
      <c r="BL7" s="40">
        <v>42</v>
      </c>
      <c r="BM7" s="40">
        <v>40.130000000000003</v>
      </c>
      <c r="BN7" s="40">
        <v>39.11</v>
      </c>
      <c r="BO7" s="40">
        <v>42.05</v>
      </c>
      <c r="BP7" s="40">
        <v>41.43</v>
      </c>
      <c r="BQ7" s="40">
        <v>90.22</v>
      </c>
      <c r="BR7" s="40">
        <v>90.8</v>
      </c>
      <c r="BS7" s="40">
        <v>93.49</v>
      </c>
      <c r="BT7" s="40">
        <v>94.77</v>
      </c>
      <c r="BU7" s="40">
        <v>89.59</v>
      </c>
      <c r="BV7" s="40">
        <v>110.13</v>
      </c>
      <c r="BW7" s="40">
        <v>110.48</v>
      </c>
      <c r="BX7" s="40">
        <v>121.17</v>
      </c>
      <c r="BY7" s="40">
        <v>123.29</v>
      </c>
      <c r="BZ7" s="40">
        <v>114.85</v>
      </c>
      <c r="CA7" s="40">
        <v>118.34</v>
      </c>
      <c r="CB7" s="40">
        <v>49.94</v>
      </c>
      <c r="CC7" s="40">
        <v>50.56</v>
      </c>
      <c r="CD7" s="40">
        <v>49.4</v>
      </c>
      <c r="CE7" s="40">
        <v>49.51</v>
      </c>
      <c r="CF7" s="40">
        <v>52.49</v>
      </c>
      <c r="CG7" s="40">
        <v>19.72</v>
      </c>
      <c r="CH7" s="40">
        <v>35.82</v>
      </c>
      <c r="CI7" s="40">
        <v>39.24</v>
      </c>
      <c r="CJ7" s="40">
        <v>38.29</v>
      </c>
      <c r="CK7" s="40">
        <v>38.47</v>
      </c>
      <c r="CL7" s="40">
        <v>38.880000000000003</v>
      </c>
      <c r="CM7" s="40">
        <v>34.92</v>
      </c>
      <c r="CN7" s="40">
        <v>34.19</v>
      </c>
      <c r="CO7" s="40">
        <v>36.65</v>
      </c>
      <c r="CP7" s="40">
        <v>33.29</v>
      </c>
      <c r="CQ7" s="40">
        <v>31.77</v>
      </c>
      <c r="CR7" s="40">
        <v>52.61</v>
      </c>
      <c r="CS7" s="40">
        <v>38.53</v>
      </c>
      <c r="CT7" s="40">
        <v>38.53</v>
      </c>
      <c r="CU7" s="40">
        <v>38.53</v>
      </c>
      <c r="CV7" s="40">
        <v>38.53</v>
      </c>
      <c r="CW7" s="40">
        <v>38.65</v>
      </c>
      <c r="CX7" s="40">
        <v>50.9</v>
      </c>
      <c r="CY7" s="40">
        <v>49.05</v>
      </c>
      <c r="CZ7" s="40">
        <v>50.94</v>
      </c>
      <c r="DA7" s="40">
        <v>49.76</v>
      </c>
      <c r="DB7" s="40">
        <v>49.18</v>
      </c>
      <c r="DC7" s="40">
        <v>77.52</v>
      </c>
      <c r="DD7" s="40">
        <v>72.17</v>
      </c>
      <c r="DE7" s="40">
        <v>73.239999999999995</v>
      </c>
      <c r="DF7" s="40">
        <v>74.31</v>
      </c>
      <c r="DG7" s="40">
        <v>75.37</v>
      </c>
      <c r="DH7" s="40">
        <v>73.03</v>
      </c>
      <c r="DI7" s="40">
        <v>54.3</v>
      </c>
      <c r="DJ7" s="40">
        <v>55.32</v>
      </c>
      <c r="DK7" s="40">
        <v>55.08</v>
      </c>
      <c r="DL7" s="40">
        <v>56.95</v>
      </c>
      <c r="DM7" s="40">
        <v>58</v>
      </c>
      <c r="DN7" s="40">
        <v>61.16</v>
      </c>
      <c r="DO7" s="40">
        <v>0</v>
      </c>
      <c r="DP7" s="40">
        <v>0</v>
      </c>
      <c r="DQ7" s="40">
        <v>0</v>
      </c>
      <c r="DR7" s="40">
        <v>0</v>
      </c>
      <c r="DS7" s="40">
        <v>0</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100</v>
      </c>
      <c r="V11" s="48">
        <f>IF(U6="-",NA(),U6)</f>
        <v>88.08</v>
      </c>
      <c r="W11" s="48">
        <f>IF(V6="-",NA(),V6)</f>
        <v>100</v>
      </c>
      <c r="X11" s="48">
        <f>IF(W6="-",NA(),W6)</f>
        <v>100</v>
      </c>
      <c r="Y11" s="48">
        <f>IF(X6="-",NA(),X6)</f>
        <v>110.37</v>
      </c>
      <c r="AE11" s="47" t="s">
        <v>23</v>
      </c>
      <c r="AF11" s="48">
        <f>IF(AE6="-",NA(),AE6)</f>
        <v>0</v>
      </c>
      <c r="AG11" s="48">
        <f>IF(AF6="-",NA(),AF6)</f>
        <v>0</v>
      </c>
      <c r="AH11" s="48">
        <f>IF(AG6="-",NA(),AG6)</f>
        <v>0</v>
      </c>
      <c r="AI11" s="48">
        <f>IF(AH6="-",NA(),AH6)</f>
        <v>0</v>
      </c>
      <c r="AJ11" s="48">
        <f>IF(AI6="-",NA(),AI6)</f>
        <v>0</v>
      </c>
      <c r="AP11" s="47" t="s">
        <v>23</v>
      </c>
      <c r="AQ11" s="48">
        <f>IF(AP6="-",NA(),AP6)</f>
        <v>603.74</v>
      </c>
      <c r="AR11" s="48">
        <f>IF(AQ6="-",NA(),AQ6)</f>
        <v>731.57</v>
      </c>
      <c r="AS11" s="48">
        <f>IF(AR6="-",NA(),AR6)</f>
        <v>912.22</v>
      </c>
      <c r="AT11" s="48">
        <f>IF(AS6="-",NA(),AS6)</f>
        <v>893.63</v>
      </c>
      <c r="AU11" s="48">
        <f>IF(AT6="-",NA(),AT6)</f>
        <v>862.23</v>
      </c>
      <c r="BA11" s="47" t="s">
        <v>23</v>
      </c>
      <c r="BB11" s="48">
        <f>IF(BA6="-",NA(),BA6)</f>
        <v>671.48</v>
      </c>
      <c r="BC11" s="48">
        <f>IF(BB6="-",NA(),BB6)</f>
        <v>424.91</v>
      </c>
      <c r="BD11" s="48">
        <f>IF(BC6="-",NA(),BC6)</f>
        <v>296.35000000000002</v>
      </c>
      <c r="BE11" s="48">
        <f>IF(BD6="-",NA(),BD6)</f>
        <v>205.83</v>
      </c>
      <c r="BF11" s="48">
        <f>IF(BE6="-",NA(),BE6)</f>
        <v>108.86</v>
      </c>
      <c r="BL11" s="47" t="s">
        <v>23</v>
      </c>
      <c r="BM11" s="48">
        <f>IF(BL6="-",NA(),BL6)</f>
        <v>42</v>
      </c>
      <c r="BN11" s="48">
        <f>IF(BM6="-",NA(),BM6)</f>
        <v>40.130000000000003</v>
      </c>
      <c r="BO11" s="48">
        <f>IF(BN6="-",NA(),BN6)</f>
        <v>39.11</v>
      </c>
      <c r="BP11" s="48">
        <f>IF(BO6="-",NA(),BO6)</f>
        <v>42.05</v>
      </c>
      <c r="BQ11" s="48">
        <f>IF(BP6="-",NA(),BP6)</f>
        <v>41.43</v>
      </c>
      <c r="BW11" s="47" t="s">
        <v>23</v>
      </c>
      <c r="BX11" s="48">
        <f>IF(BW6="-",NA(),BW6)</f>
        <v>110.48</v>
      </c>
      <c r="BY11" s="48">
        <f>IF(BX6="-",NA(),BX6)</f>
        <v>121.17</v>
      </c>
      <c r="BZ11" s="48">
        <f>IF(BY6="-",NA(),BY6)</f>
        <v>123.29</v>
      </c>
      <c r="CA11" s="48">
        <f>IF(BZ6="-",NA(),BZ6)</f>
        <v>114.85</v>
      </c>
      <c r="CB11" s="48">
        <f>IF(CA6="-",NA(),CA6)</f>
        <v>118.34</v>
      </c>
      <c r="CH11" s="47" t="s">
        <v>23</v>
      </c>
      <c r="CI11" s="48">
        <f>IF(CH6="-",NA(),CH6)</f>
        <v>35.82</v>
      </c>
      <c r="CJ11" s="48">
        <f>IF(CI6="-",NA(),CI6)</f>
        <v>39.24</v>
      </c>
      <c r="CK11" s="48">
        <f>IF(CJ6="-",NA(),CJ6)</f>
        <v>38.29</v>
      </c>
      <c r="CL11" s="48">
        <f>IF(CK6="-",NA(),CK6)</f>
        <v>38.47</v>
      </c>
      <c r="CM11" s="48">
        <f>IF(CL6="-",NA(),CL6)</f>
        <v>38.880000000000003</v>
      </c>
      <c r="CS11" s="47" t="s">
        <v>23</v>
      </c>
      <c r="CT11" s="48">
        <f>IF(CS6="-",NA(),CS6)</f>
        <v>38.53</v>
      </c>
      <c r="CU11" s="48">
        <f>IF(CT6="-",NA(),CT6)</f>
        <v>38.53</v>
      </c>
      <c r="CV11" s="48">
        <f>IF(CU6="-",NA(),CU6)</f>
        <v>38.53</v>
      </c>
      <c r="CW11" s="48">
        <f>IF(CV6="-",NA(),CV6)</f>
        <v>38.53</v>
      </c>
      <c r="CX11" s="48">
        <f>IF(CW6="-",NA(),CW6)</f>
        <v>38.65</v>
      </c>
      <c r="DD11" s="47" t="s">
        <v>23</v>
      </c>
      <c r="DE11" s="48">
        <f>IF(DD6="-",NA(),DD6)</f>
        <v>72.17</v>
      </c>
      <c r="DF11" s="48">
        <f>IF(DE6="-",NA(),DE6)</f>
        <v>73.239999999999995</v>
      </c>
      <c r="DG11" s="48">
        <f>IF(DF6="-",NA(),DF6)</f>
        <v>74.31</v>
      </c>
      <c r="DH11" s="48">
        <f>IF(DG6="-",NA(),DG6)</f>
        <v>75.37</v>
      </c>
      <c r="DI11" s="48">
        <f>IF(DH6="-",NA(),DH6)</f>
        <v>73.03</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2">
      <c r="T12" s="47" t="s">
        <v>24</v>
      </c>
      <c r="U12" s="48">
        <f>IF(Y6="-",NA(),Y6)</f>
        <v>108.76</v>
      </c>
      <c r="V12" s="48">
        <f>IF(Z6="-",NA(),Z6)</f>
        <v>110.19</v>
      </c>
      <c r="W12" s="48">
        <f>IF(AA6="-",NA(),AA6)</f>
        <v>113.73</v>
      </c>
      <c r="X12" s="48">
        <f>IF(AB6="-",NA(),AB6)</f>
        <v>115.42</v>
      </c>
      <c r="Y12" s="48">
        <f>IF(AC6="-",NA(),AC6)</f>
        <v>114.11</v>
      </c>
      <c r="AE12" s="47" t="s">
        <v>24</v>
      </c>
      <c r="AF12" s="48">
        <f>IF(AJ6="-",NA(),AJ6)</f>
        <v>125.8</v>
      </c>
      <c r="AG12" s="48">
        <f>IF(AK6="-",NA(),AK6)</f>
        <v>132.55000000000001</v>
      </c>
      <c r="AH12" s="48">
        <f>IF(AL6="-",NA(),AL6)</f>
        <v>134.69</v>
      </c>
      <c r="AI12" s="48">
        <f>IF(AM6="-",NA(),AM6)</f>
        <v>133.63999999999999</v>
      </c>
      <c r="AJ12" s="48">
        <f>IF(AN6="-",NA(),AN6)</f>
        <v>140.65</v>
      </c>
      <c r="AP12" s="47" t="s">
        <v>24</v>
      </c>
      <c r="AQ12" s="48">
        <f>IF(AU6="-",NA(),AU6)</f>
        <v>732.52</v>
      </c>
      <c r="AR12" s="48">
        <f>IF(AV6="-",NA(),AV6)</f>
        <v>819.73</v>
      </c>
      <c r="AS12" s="48">
        <f>IF(AW6="-",NA(),AW6)</f>
        <v>834.05</v>
      </c>
      <c r="AT12" s="48">
        <f>IF(AX6="-",NA(),AX6)</f>
        <v>1011.55</v>
      </c>
      <c r="AU12" s="48">
        <f>IF(AY6="-",NA(),AY6)</f>
        <v>913.57</v>
      </c>
      <c r="BA12" s="47" t="s">
        <v>24</v>
      </c>
      <c r="BB12" s="48">
        <f>IF(BF6="-",NA(),BF6)</f>
        <v>498.01</v>
      </c>
      <c r="BC12" s="48">
        <f>IF(BG6="-",NA(),BG6)</f>
        <v>490.39</v>
      </c>
      <c r="BD12" s="48">
        <f>IF(BH6="-",NA(),BH6)</f>
        <v>475.44</v>
      </c>
      <c r="BE12" s="48">
        <f>IF(BI6="-",NA(),BI6)</f>
        <v>413.6</v>
      </c>
      <c r="BF12" s="48">
        <f>IF(BJ6="-",NA(),BJ6)</f>
        <v>398.17</v>
      </c>
      <c r="BL12" s="47" t="s">
        <v>24</v>
      </c>
      <c r="BM12" s="48">
        <f>IF(BQ6="-",NA(),BQ6)</f>
        <v>90.22</v>
      </c>
      <c r="BN12" s="48">
        <f>IF(BR6="-",NA(),BR6)</f>
        <v>90.8</v>
      </c>
      <c r="BO12" s="48">
        <f>IF(BS6="-",NA(),BS6)</f>
        <v>93.49</v>
      </c>
      <c r="BP12" s="48">
        <f>IF(BT6="-",NA(),BT6)</f>
        <v>94.77</v>
      </c>
      <c r="BQ12" s="48">
        <f>IF(BU6="-",NA(),BU6)</f>
        <v>89.59</v>
      </c>
      <c r="BW12" s="47" t="s">
        <v>24</v>
      </c>
      <c r="BX12" s="48">
        <f>IF(CB6="-",NA(),CB6)</f>
        <v>49.94</v>
      </c>
      <c r="BY12" s="48">
        <f>IF(CC6="-",NA(),CC6)</f>
        <v>50.56</v>
      </c>
      <c r="BZ12" s="48">
        <f>IF(CD6="-",NA(),CD6)</f>
        <v>49.4</v>
      </c>
      <c r="CA12" s="48">
        <f>IF(CE6="-",NA(),CE6)</f>
        <v>49.51</v>
      </c>
      <c r="CB12" s="48">
        <f>IF(CF6="-",NA(),CF6)</f>
        <v>52.49</v>
      </c>
      <c r="CH12" s="47" t="s">
        <v>24</v>
      </c>
      <c r="CI12" s="48">
        <f>IF(CM6="-",NA(),CM6)</f>
        <v>34.92</v>
      </c>
      <c r="CJ12" s="48">
        <f>IF(CN6="-",NA(),CN6)</f>
        <v>34.19</v>
      </c>
      <c r="CK12" s="48">
        <f>IF(CO6="-",NA(),CO6)</f>
        <v>36.65</v>
      </c>
      <c r="CL12" s="48">
        <f>IF(CP6="-",NA(),CP6)</f>
        <v>33.29</v>
      </c>
      <c r="CM12" s="48">
        <f>IF(CQ6="-",NA(),CQ6)</f>
        <v>31.77</v>
      </c>
      <c r="CS12" s="47" t="s">
        <v>24</v>
      </c>
      <c r="CT12" s="48">
        <f>IF(CX6="-",NA(),CX6)</f>
        <v>50.9</v>
      </c>
      <c r="CU12" s="48">
        <f>IF(CY6="-",NA(),CY6)</f>
        <v>49.05</v>
      </c>
      <c r="CV12" s="48">
        <f>IF(CZ6="-",NA(),CZ6)</f>
        <v>50.94</v>
      </c>
      <c r="CW12" s="48">
        <f>IF(DA6="-",NA(),DA6)</f>
        <v>49.76</v>
      </c>
      <c r="CX12" s="48">
        <f>IF(DB6="-",NA(),DB6)</f>
        <v>49.18</v>
      </c>
      <c r="DD12" s="47" t="s">
        <v>24</v>
      </c>
      <c r="DE12" s="48">
        <f>IF(DI6="-",NA(),DI6)</f>
        <v>54.3</v>
      </c>
      <c r="DF12" s="48">
        <f>IF(DJ6="-",NA(),DJ6)</f>
        <v>55.32</v>
      </c>
      <c r="DG12" s="48">
        <f>IF(DK6="-",NA(),DK6)</f>
        <v>55.08</v>
      </c>
      <c r="DH12" s="48">
        <f>IF(DL6="-",NA(),DL6)</f>
        <v>56.95</v>
      </c>
      <c r="DI12" s="48">
        <f>IF(DM6="-",NA(),DM6)</f>
        <v>58</v>
      </c>
      <c r="DO12" s="47" t="s">
        <v>24</v>
      </c>
      <c r="DP12" s="48">
        <f>IF(DT6="-",NA(),DT6)</f>
        <v>4.66</v>
      </c>
      <c r="DQ12" s="48">
        <f>IF(DU6="-",NA(),DU6)</f>
        <v>7.35</v>
      </c>
      <c r="DR12" s="48">
        <f>IF(DV6="-",NA(),DV6)</f>
        <v>7.6</v>
      </c>
      <c r="DS12" s="48">
        <f>IF(DW6="-",NA(),DW6)</f>
        <v>7.9</v>
      </c>
      <c r="DT12" s="48">
        <f>IF(DX6="-",NA(),DX6)</f>
        <v>8.2100000000000009</v>
      </c>
      <c r="DZ12" s="47" t="s">
        <v>24</v>
      </c>
      <c r="EA12" s="48">
        <f>IF(EE6="-",NA(),EE6)</f>
        <v>0.06</v>
      </c>
      <c r="EB12" s="48">
        <f>IF(EF6="-",NA(),EF6)</f>
        <v>0.09</v>
      </c>
      <c r="EC12" s="48">
        <f>IF(EG6="-",NA(),EG6)</f>
        <v>0.4</v>
      </c>
      <c r="ED12" s="48">
        <f>IF(EH6="-",NA(),EH6)</f>
        <v>0.14000000000000001</v>
      </c>
      <c r="EE12" s="48">
        <f>IF(EI6="-",NA(),EI6)</f>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田中　啓太</cp:lastModifiedBy>
  <cp:lastPrinted>2025-02-03T05:24:45Z</cp:lastPrinted>
  <dcterms:created xsi:type="dcterms:W3CDTF">2024-12-11T05:21:30Z</dcterms:created>
  <dcterms:modified xsi:type="dcterms:W3CDTF">2025-02-05T07:36:23Z</dcterms:modified>
  <cp:category/>
</cp:coreProperties>
</file>