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1公共\"/>
    </mc:Choice>
  </mc:AlternateContent>
  <xr:revisionPtr revIDLastSave="0" documentId="13_ncr:1_{1C716098-7C2E-431E-85C3-6A4DB014B712}" xr6:coauthVersionLast="47" xr6:coauthVersionMax="47" xr10:uidLastSave="{00000000-0000-0000-0000-000000000000}"/>
  <workbookProtection workbookAlgorithmName="SHA-512" workbookHashValue="G67bdV1GrE7ltNTXuQaZnywkIvtPSMoQSpulmWdMQYpSUGJHmk7kg3AC3vz8D/Xg9Vsp64ZJKKjzr/wBNYSmXg==" workbookSaltValue="sAOwHvXdIHscpF9Abi2Mi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<sst xmlns="http://schemas.openxmlformats.org/spreadsheetml/2006/main" count="231" uniqueCount="116">
  <si>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</si>
  <si>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</si>
  <si>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</si>
  <si>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</si>
  <si>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</si>
  <si>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</si>
  <si>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</si>
  <si>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</si>
  <si>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</si>
  <si>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</si>
  <si>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</si>
  <si>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</si>
  <si>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</si>
  <si>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</si>
  <si>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</si>
  <si>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</si>
  <si>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</si>
  <si>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</si>
  <si>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</si>
  <si>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</si>
  <si>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</si>
  <si>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</si>
  <si>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</si>
  <si>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</si>
  <si>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</si>
  <si>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</si>
  <si>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</si>
  <si>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</si>
  <si>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</si>
  <si>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</si>
  <si>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</si>
  <si>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</si>
  <si>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</si>
  <si>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</si>
  <si>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</si>
  <si>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</si>
  <si>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</si>
  <si>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</si>
  <si>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</si>
  <si>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</si>
  <si>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</si>
  <si>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</si>
  <si>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</si>
  <si>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</si>
  <si>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</si>
  <si>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</si>
  <si>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</si>
  <si>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</si>
  <si>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</si>
  <si>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</si>
  <si>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</si>
  <si>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</si>
  <si>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</si>
  <si>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</si>
  <si>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</si>
  <si>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</si>
  <si>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</si>
  <si>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</si>
  <si>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</si>
  <si>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</si>
  <si>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</si>
  <si>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</si>
  <si>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</si>
  <si>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</si>
  <si>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</si>
  <si>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</si>
  <si>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</si>
  <si>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</si>
  <si>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</si>
  <si>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</si>
  <si>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</si>
  <si>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</si>
  <si>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</si>
  <si>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</si>
  <si>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</si>
  <si>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</si>
  <si>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</si>
  <si>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</si>
  <si>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</si>
  <si>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</si>
  <si>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</si>
  <si>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</si>
  <si>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</si>
  <si>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</si>
  <si>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</si>
  <si>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</si>
  <si>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</si>
  <si>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</si>
  <si>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</si>
  <si>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</si>
  <si>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</si>
  <si>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</si>
  <si>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</si>
  <si>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</si>
  <si>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</si>
  <si>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</si>
  <si>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</si>
  <si>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</si>
  <si>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</si>
  <si>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</si>
  <si>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</si>
  <si>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</si>
  <si>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</si>
  <si>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</si>
  <si>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</si>
  <si>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</si>
  <si>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</si>
  <si>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</si>
  <si>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</si>
  <si>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</si>
  <si>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</si>
  <si>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</si>
  <si>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</si>
  <si>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供用開始から23年しか経過しておらず、管渠については法定耐用年数に達するまでにまだ十分な期間があり、現時点で老朽化の問題はない。
　一方、電気機械設備については、法定耐用年数を経過したものが年々多くなってきており、今後は更新費用が増加していくことが見込まれる。令和2年度に策定したストックマネジメント計画に基づいて、経営状況を踏まえながら、計画的に更新していきたい。</t>
    <phoneticPr fontId="4"/>
  </si>
  <si>
    <t>　本市公共下水道事業は、使用料や一般会計からの公費負担分(基準内繰入金)では、収支均衡が図られないこと、また、慢性的に現金が不足していることなどにより、基準外繰入金に頼らざるを得ない状況であり、非常に厳しい経営状況となっている。
　今後は、人口減少等により使用料収入の減少が見込まれる一方で、設備の老朽化による多額の更新費用が見込まれるなど、使用料の適正化による経営基盤の強化や広域化及び共同化の推進、ダウンサイジングやスペックダウンによる経営の効率化が急務となっている。
　このことから、経営戦略を改定し、現在の経営状況及び将来推計を詳細に分析するとともに、使用料の適正化に向けた検討(経営審議会の開催)を実施し、持続可能な事業運営に努めたい。</t>
    <phoneticPr fontId="4"/>
  </si>
  <si>
    <t>　①経常収支比率は、100%を下回っており、一般会計から基準外の繰入れを行っている状況であり、また②累積欠損金比率も類似団体を上回っているなど、非常に厳しい経営状況である。
　さらに、③流動比率は100%を大きく下回っており、1年以内で現金化できる資産で1年以内に支払わなければならない負債を賄えておらず、常に現金不足が課題となっている。
　また、資本費平準化債に加え、供用開始時の処理場、管渠等整備に借り入れた企業債が依然として多く残っていることから、④企業債残高対事業規模比率は類似団体を大きく上回っている。
　令和3年度決算から分流式下水道等に要する経費の算定を見直したことにより、⑤経費回収率が大きく改善し、⑥汚水処理原価も大きく減少したが、人口減少等による有収水量の減少及び使用料収入の減少により、今後はこれらの数値も悪化していくことが見込まれる。
　⑧水洗化率は、事業開始が遅かったこと、高齢者世帯が多いこと、排水設備工事費が多額であることなどの要因により、類似団体を大きく下回っており、市街地の水洗化率(下水道接続率)の向上が課題となっている。</t>
    <rPh sb="15" eb="16">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</si>
</sst>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1F-43C5-A4D7-77CD341782C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B41F-43C5-A4D7-77CD341782C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53.38</c:v>
                </c:pt>
                <c:pt idx="1">
                  <c:v>51.83</c:v>
                </c:pt>
                <c:pt idx="2">
                  <c:v>53.47</c:v>
                </c:pt>
                <c:pt idx="3">
                  <c:v>58</c:v>
                </c:pt>
                <c:pt idx="4">
                  <c:v>52.42</c:v>
                </c:pt>
              </c:numCache>
            </c:numRef>
          </c:val>
          <c:extLst>
            <c:ext xmlns:c16="http://schemas.microsoft.com/office/drawing/2014/chart" uri="{C3380CC4-5D6E-409C-BE32-E72D297353CC}">
              <c16:uniqueId val="{00000000-19C3-41EA-B8AA-3F03303B55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19C3-41EA-B8AA-3F03303B55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65.02</c:v>
                </c:pt>
                <c:pt idx="1">
                  <c:v>66.44</c:v>
                </c:pt>
                <c:pt idx="2">
                  <c:v>66.7</c:v>
                </c:pt>
                <c:pt idx="3">
                  <c:v>65.75</c:v>
                </c:pt>
                <c:pt idx="4">
                  <c:v>66.599999999999994</c:v>
                </c:pt>
              </c:numCache>
            </c:numRef>
          </c:val>
          <c:extLst>
            <c:ext xmlns:c16="http://schemas.microsoft.com/office/drawing/2014/chart" uri="{C3380CC4-5D6E-409C-BE32-E72D297353CC}">
              <c16:uniqueId val="{00000000-ADC4-4DB8-A3EB-C42BBAD106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ADC4-4DB8-A3EB-C42BBAD106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85.49</c:v>
                </c:pt>
                <c:pt idx="1">
                  <c:v>92.6</c:v>
                </c:pt>
                <c:pt idx="2">
                  <c:v>98.7</c:v>
                </c:pt>
                <c:pt idx="3">
                  <c:v>100.62</c:v>
                </c:pt>
                <c:pt idx="4">
                  <c:v>99.31</c:v>
                </c:pt>
              </c:numCache>
            </c:numRef>
          </c:val>
          <c:extLst>
            <c:ext xmlns:c16="http://schemas.microsoft.com/office/drawing/2014/chart" uri="{C3380CC4-5D6E-409C-BE32-E72D297353CC}">
              <c16:uniqueId val="{00000000-5DE1-4FEF-BB49-C088F89268B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106.57</c:v>
                </c:pt>
                <c:pt idx="2">
                  <c:v>107.21</c:v>
                </c:pt>
                <c:pt idx="3">
                  <c:v>107.08</c:v>
                </c:pt>
                <c:pt idx="4">
                  <c:v>106.08</c:v>
                </c:pt>
              </c:numCache>
            </c:numRef>
          </c:val>
          <c:smooth val="0"/>
          <c:extLst>
            <c:ext xmlns:c16="http://schemas.microsoft.com/office/drawing/2014/chart" uri="{C3380CC4-5D6E-409C-BE32-E72D297353CC}">
              <c16:uniqueId val="{00000001-5DE1-4FEF-BB49-C088F89268B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3.73</c:v>
                </c:pt>
                <c:pt idx="1">
                  <c:v>7.48</c:v>
                </c:pt>
                <c:pt idx="2">
                  <c:v>10.44</c:v>
                </c:pt>
                <c:pt idx="3">
                  <c:v>13.39</c:v>
                </c:pt>
                <c:pt idx="4">
                  <c:v>15.69</c:v>
                </c:pt>
              </c:numCache>
            </c:numRef>
          </c:val>
          <c:extLst>
            <c:ext xmlns:c16="http://schemas.microsoft.com/office/drawing/2014/chart" uri="{C3380CC4-5D6E-409C-BE32-E72D297353CC}">
              <c16:uniqueId val="{00000000-2D42-46B0-ACC3-8772BA0439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15.85</c:v>
                </c:pt>
                <c:pt idx="2">
                  <c:v>12.7</c:v>
                </c:pt>
                <c:pt idx="3">
                  <c:v>14.65</c:v>
                </c:pt>
                <c:pt idx="4">
                  <c:v>16.11</c:v>
                </c:pt>
              </c:numCache>
            </c:numRef>
          </c:val>
          <c:smooth val="0"/>
          <c:extLst>
            <c:ext xmlns:c16="http://schemas.microsoft.com/office/drawing/2014/chart" uri="{C3380CC4-5D6E-409C-BE32-E72D297353CC}">
              <c16:uniqueId val="{00000001-2D42-46B0-ACC3-8772BA0439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2B-4604-8152-EF7E44C0A5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612B-4604-8152-EF7E44C0A5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63.12</c:v>
                </c:pt>
                <c:pt idx="1">
                  <c:v>94.98</c:v>
                </c:pt>
                <c:pt idx="2">
                  <c:v>99.98</c:v>
                </c:pt>
                <c:pt idx="3">
                  <c:v>62.07</c:v>
                </c:pt>
                <c:pt idx="4">
                  <c:v>65.06</c:v>
                </c:pt>
              </c:numCache>
            </c:numRef>
          </c:val>
          <c:extLst>
            <c:ext xmlns:c16="http://schemas.microsoft.com/office/drawing/2014/chart" uri="{C3380CC4-5D6E-409C-BE32-E72D297353CC}">
              <c16:uniqueId val="{00000000-0668-487D-A37E-911C6F08EDE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53.44</c:v>
                </c:pt>
                <c:pt idx="2">
                  <c:v>43.71</c:v>
                </c:pt>
                <c:pt idx="3">
                  <c:v>45.94</c:v>
                </c:pt>
                <c:pt idx="4">
                  <c:v>29.34</c:v>
                </c:pt>
              </c:numCache>
            </c:numRef>
          </c:val>
          <c:smooth val="0"/>
          <c:extLst>
            <c:ext xmlns:c16="http://schemas.microsoft.com/office/drawing/2014/chart" uri="{C3380CC4-5D6E-409C-BE32-E72D297353CC}">
              <c16:uniqueId val="{00000001-0668-487D-A37E-911C6F08EDE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20.14</c:v>
                </c:pt>
                <c:pt idx="1">
                  <c:v>9.34</c:v>
                </c:pt>
                <c:pt idx="2">
                  <c:v>7.43</c:v>
                </c:pt>
                <c:pt idx="3">
                  <c:v>12.83</c:v>
                </c:pt>
                <c:pt idx="4">
                  <c:v>13.36</c:v>
                </c:pt>
              </c:numCache>
            </c:numRef>
          </c:val>
          <c:extLst>
            <c:ext xmlns:c16="http://schemas.microsoft.com/office/drawing/2014/chart" uri="{C3380CC4-5D6E-409C-BE32-E72D297353CC}">
              <c16:uniqueId val="{00000000-606E-4275-822C-4EFE0C4DABF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47.03</c:v>
                </c:pt>
                <c:pt idx="2">
                  <c:v>40.67</c:v>
                </c:pt>
                <c:pt idx="3">
                  <c:v>47.7</c:v>
                </c:pt>
                <c:pt idx="4">
                  <c:v>50.59</c:v>
                </c:pt>
              </c:numCache>
            </c:numRef>
          </c:val>
          <c:smooth val="0"/>
          <c:extLst>
            <c:ext xmlns:c16="http://schemas.microsoft.com/office/drawing/2014/chart" uri="{C3380CC4-5D6E-409C-BE32-E72D297353CC}">
              <c16:uniqueId val="{00000001-606E-4275-822C-4EFE0C4DABF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3880.07</c:v>
                </c:pt>
                <c:pt idx="1">
                  <c:v>3711.46</c:v>
                </c:pt>
                <c:pt idx="2">
                  <c:v>3608.78</c:v>
                </c:pt>
                <c:pt idx="3">
                  <c:v>3485.79</c:v>
                </c:pt>
                <c:pt idx="4">
                  <c:v>3385.56</c:v>
                </c:pt>
              </c:numCache>
            </c:numRef>
          </c:val>
          <c:extLst>
            <c:ext xmlns:c16="http://schemas.microsoft.com/office/drawing/2014/chart" uri="{C3380CC4-5D6E-409C-BE32-E72D297353CC}">
              <c16:uniqueId val="{00000000-9935-4158-A4D0-BBC59F8700A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9935-4158-A4D0-BBC59F8700A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62.77</c:v>
                </c:pt>
                <c:pt idx="1">
                  <c:v>59.54</c:v>
                </c:pt>
                <c:pt idx="2">
                  <c:v>62.94</c:v>
                </c:pt>
                <c:pt idx="3">
                  <c:v>104.1</c:v>
                </c:pt>
                <c:pt idx="4">
                  <c:v>106.26</c:v>
                </c:pt>
              </c:numCache>
            </c:numRef>
          </c:val>
          <c:extLst>
            <c:ext xmlns:c16="http://schemas.microsoft.com/office/drawing/2014/chart" uri="{C3380CC4-5D6E-409C-BE32-E72D297353CC}">
              <c16:uniqueId val="{00000000-1873-483B-A410-AD226FF834B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1873-483B-A410-AD226FF834B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273.70999999999998</c:v>
                </c:pt>
                <c:pt idx="1">
                  <c:v>289.33</c:v>
                </c:pt>
                <c:pt idx="2">
                  <c:v>273.91000000000003</c:v>
                </c:pt>
                <c:pt idx="3">
                  <c:v>165.83</c:v>
                </c:pt>
                <c:pt idx="4">
                  <c:v>163.12</c:v>
                </c:pt>
              </c:numCache>
            </c:numRef>
          </c:val>
          <c:extLst>
            <c:ext xmlns:c16="http://schemas.microsoft.com/office/drawing/2014/chart" uri="{C3380CC4-5D6E-409C-BE32-E72D297353CC}">
              <c16:uniqueId val="{00000000-F852-4E0A-BF2E-1DD8D4B32D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F852-4E0A-BF2E-1DD8D4B32D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輪島市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24021</v>
      </c>
      <c r="AM8" s="45"/>
      <c r="AN8" s="45"/>
      <c r="AO8" s="45"/>
      <c r="AP8" s="45"/>
      <c r="AQ8" s="45"/>
      <c r="AR8" s="45"/>
      <c r="AS8" s="45"/>
      <c r="AT8" s="46">
        <f>データ!T6</f>
        <v>426.35</v>
      </c>
      <c r="AU8" s="46"/>
      <c r="AV8" s="46"/>
      <c r="AW8" s="46"/>
      <c r="AX8" s="46"/>
      <c r="AY8" s="46"/>
      <c r="AZ8" s="46"/>
      <c r="BA8" s="46"/>
      <c r="BB8" s="46">
        <f>データ!U6</f>
        <v>56.34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43.76</v>
      </c>
      <c r="J10" s="46"/>
      <c r="K10" s="46"/>
      <c r="L10" s="46"/>
      <c r="M10" s="46"/>
      <c r="N10" s="46"/>
      <c r="O10" s="46"/>
      <c r="P10" s="46">
        <f>データ!P6</f>
        <v>50.99</v>
      </c>
      <c r="Q10" s="46"/>
      <c r="R10" s="46"/>
      <c r="S10" s="46"/>
      <c r="T10" s="46"/>
      <c r="U10" s="46"/>
      <c r="V10" s="46"/>
      <c r="W10" s="46">
        <f>データ!Q6</f>
        <v>80.81</v>
      </c>
      <c r="X10" s="46"/>
      <c r="Y10" s="46"/>
      <c r="Z10" s="46"/>
      <c r="AA10" s="46"/>
      <c r="AB10" s="46"/>
      <c r="AC10" s="46"/>
      <c r="AD10" s="45">
        <f>データ!R6</f>
        <v>3450</v>
      </c>
      <c r="AE10" s="45"/>
      <c r="AF10" s="45"/>
      <c r="AG10" s="45"/>
      <c r="AH10" s="45"/>
      <c r="AI10" s="45"/>
      <c r="AJ10" s="45"/>
      <c r="AK10" s="2"/>
      <c r="AL10" s="45">
        <f>データ!V6</f>
        <v>12022</v>
      </c>
      <c r="AM10" s="45"/>
      <c r="AN10" s="45"/>
      <c r="AO10" s="45"/>
      <c r="AP10" s="45"/>
      <c r="AQ10" s="45"/>
      <c r="AR10" s="45"/>
      <c r="AS10" s="45"/>
      <c r="AT10" s="46">
        <f>データ!W6</f>
        <v>3.91</v>
      </c>
      <c r="AU10" s="46"/>
      <c r="AV10" s="46"/>
      <c r="AW10" s="46"/>
      <c r="AX10" s="46"/>
      <c r="AY10" s="46"/>
      <c r="AZ10" s="46"/>
      <c r="BA10" s="46"/>
      <c r="BB10" s="46">
        <f>データ!X6</f>
        <v>3074.68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lfLwRkUmwu1w0pCTrBD9QWngNmpnRJfKRFKSAgQL2Xse1tBMzWIE45mdp8ewe99PkOPC5n9HkrenYaXxayW/g==" saltValue="uNRWTZ9a1bhPYsAvXA08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172049</v>
      </c>
      <c r="D6" s="19">
        <f t="shared" si="3"/>
        <v>46</v>
      </c>
      <c r="E6" s="19">
        <f t="shared" si="3"/>
        <v>17</v>
      </c>
      <c r="F6" s="19">
        <f t="shared" si="3"/>
        <v>1</v>
      </c>
      <c r="G6" s="19">
        <f t="shared" si="3"/>
        <v>0</v>
      </c>
      <c r="H6" s="19" t="str">
        <f t="shared" si="3"/>
        <v>石川県　輪島市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43.76</v>
      </c>
      <c r="P6" s="20">
        <f t="shared" si="3"/>
        <v>50.99</v>
      </c>
      <c r="Q6" s="20">
        <f t="shared" si="3"/>
        <v>80.81</v>
      </c>
      <c r="R6" s="20">
        <f t="shared" si="3"/>
        <v>3450</v>
      </c>
      <c r="S6" s="20">
        <f t="shared" si="3"/>
        <v>24021</v>
      </c>
      <c r="T6" s="20">
        <f t="shared" si="3"/>
        <v>426.35</v>
      </c>
      <c r="U6" s="20">
        <f t="shared" si="3"/>
        <v>56.34</v>
      </c>
      <c r="V6" s="20">
        <f t="shared" si="3"/>
        <v>12022</v>
      </c>
      <c r="W6" s="20">
        <f t="shared" si="3"/>
        <v>3.91</v>
      </c>
      <c r="X6" s="20">
        <f t="shared" si="3"/>
        <v>3074.68</v>
      </c>
      <c r="Y6" s="21">
        <f>IF(Y7="",NA(),Y7)</f>
        <v>85.49</v>
      </c>
      <c r="Z6" s="21">
        <f t="shared" ref="Z6:AH6" si="4">IF(Z7="",NA(),Z7)</f>
        <v>92.6</v>
      </c>
      <c r="AA6" s="21">
        <f t="shared" si="4"/>
        <v>98.7</v>
      </c>
      <c r="AB6" s="21">
        <f t="shared" si="4"/>
        <v>100.62</v>
      </c>
      <c r="AC6" s="21">
        <f t="shared" si="4"/>
        <v>99.31</v>
      </c>
      <c r="AD6" s="21">
        <f t="shared" si="4"/>
        <v>104.14</v>
      </c>
      <c r="AE6" s="21">
        <f t="shared" si="4"/>
        <v>106.57</v>
      </c>
      <c r="AF6" s="21">
        <f t="shared" si="4"/>
        <v>107.21</v>
      </c>
      <c r="AG6" s="21">
        <f t="shared" si="4"/>
        <v>107.08</v>
      </c>
      <c r="AH6" s="21">
        <f t="shared" si="4"/>
        <v>106.08</v>
      </c>
      <c r="AI6" s="20" t="str">
        <f>IF(AI7="","",IF(AI7="-","【-】","【"&amp;SUBSTITUTE(TEXT(AI7,"#,##0.00"),"-","△")&amp;"】"))</f>
        <v>【106.11】</v>
      </c>
      <c r="AJ6" s="21">
        <f>IF(AJ7="",NA(),AJ7)</f>
        <v>63.12</v>
      </c>
      <c r="AK6" s="21">
        <f t="shared" ref="AK6:AS6" si="5">IF(AK7="",NA(),AK7)</f>
        <v>94.98</v>
      </c>
      <c r="AL6" s="21">
        <f t="shared" si="5"/>
        <v>99.98</v>
      </c>
      <c r="AM6" s="21">
        <f t="shared" si="5"/>
        <v>62.07</v>
      </c>
      <c r="AN6" s="21">
        <f t="shared" si="5"/>
        <v>65.06</v>
      </c>
      <c r="AO6" s="21">
        <f t="shared" si="5"/>
        <v>73.180000000000007</v>
      </c>
      <c r="AP6" s="21">
        <f t="shared" si="5"/>
        <v>53.44</v>
      </c>
      <c r="AQ6" s="21">
        <f t="shared" si="5"/>
        <v>43.71</v>
      </c>
      <c r="AR6" s="21">
        <f t="shared" si="5"/>
        <v>45.94</v>
      </c>
      <c r="AS6" s="21">
        <f t="shared" si="5"/>
        <v>29.34</v>
      </c>
      <c r="AT6" s="20" t="str">
        <f>IF(AT7="","",IF(AT7="-","【-】","【"&amp;SUBSTITUTE(TEXT(AT7,"#,##0.00"),"-","△")&amp;"】"))</f>
        <v>【3.15】</v>
      </c>
      <c r="AU6" s="21">
        <f>IF(AU7="",NA(),AU7)</f>
        <v>20.14</v>
      </c>
      <c r="AV6" s="21">
        <f t="shared" ref="AV6:BD6" si="6">IF(AV7="",NA(),AV7)</f>
        <v>9.34</v>
      </c>
      <c r="AW6" s="21">
        <f t="shared" si="6"/>
        <v>7.43</v>
      </c>
      <c r="AX6" s="21">
        <f t="shared" si="6"/>
        <v>12.83</v>
      </c>
      <c r="AY6" s="21">
        <f t="shared" si="6"/>
        <v>13.36</v>
      </c>
      <c r="AZ6" s="21">
        <f t="shared" si="6"/>
        <v>52.32</v>
      </c>
      <c r="BA6" s="21">
        <f t="shared" si="6"/>
        <v>47.03</v>
      </c>
      <c r="BB6" s="21">
        <f t="shared" si="6"/>
        <v>40.67</v>
      </c>
      <c r="BC6" s="21">
        <f t="shared" si="6"/>
        <v>47.7</v>
      </c>
      <c r="BD6" s="21">
        <f t="shared" si="6"/>
        <v>50.59</v>
      </c>
      <c r="BE6" s="20" t="str">
        <f>IF(BE7="","",IF(BE7="-","【-】","【"&amp;SUBSTITUTE(TEXT(BE7,"#,##0.00"),"-","△")&amp;"】"))</f>
        <v>【73.44】</v>
      </c>
      <c r="BF6" s="21">
        <f>IF(BF7="",NA(),BF7)</f>
        <v>3880.07</v>
      </c>
      <c r="BG6" s="21">
        <f t="shared" ref="BG6:BO6" si="7">IF(BG7="",NA(),BG7)</f>
        <v>3711.46</v>
      </c>
      <c r="BH6" s="21">
        <f t="shared" si="7"/>
        <v>3608.78</v>
      </c>
      <c r="BI6" s="21">
        <f t="shared" si="7"/>
        <v>3485.79</v>
      </c>
      <c r="BJ6" s="21">
        <f t="shared" si="7"/>
        <v>3385.56</v>
      </c>
      <c r="BK6" s="21">
        <f t="shared" si="7"/>
        <v>958.81</v>
      </c>
      <c r="BL6" s="21">
        <f t="shared" si="7"/>
        <v>1001.3</v>
      </c>
      <c r="BM6" s="21">
        <f t="shared" si="7"/>
        <v>1050.51</v>
      </c>
      <c r="BN6" s="21">
        <f t="shared" si="7"/>
        <v>1102.01</v>
      </c>
      <c r="BO6" s="21">
        <f t="shared" si="7"/>
        <v>987.36</v>
      </c>
      <c r="BP6" s="20" t="str">
        <f>IF(BP7="","",IF(BP7="-","【-】","【"&amp;SUBSTITUTE(TEXT(BP7,"#,##0.00"),"-","△")&amp;"】"))</f>
        <v>【652.82】</v>
      </c>
      <c r="BQ6" s="21">
        <f>IF(BQ7="",NA(),BQ7)</f>
        <v>62.77</v>
      </c>
      <c r="BR6" s="21">
        <f t="shared" ref="BR6:BZ6" si="8">IF(BR7="",NA(),BR7)</f>
        <v>59.54</v>
      </c>
      <c r="BS6" s="21">
        <f t="shared" si="8"/>
        <v>62.94</v>
      </c>
      <c r="BT6" s="21">
        <f t="shared" si="8"/>
        <v>104.1</v>
      </c>
      <c r="BU6" s="21">
        <f t="shared" si="8"/>
        <v>106.26</v>
      </c>
      <c r="BV6" s="21">
        <f t="shared" si="8"/>
        <v>82.88</v>
      </c>
      <c r="BW6" s="21">
        <f t="shared" si="8"/>
        <v>81.88</v>
      </c>
      <c r="BX6" s="21">
        <f t="shared" si="8"/>
        <v>82.65</v>
      </c>
      <c r="BY6" s="21">
        <f t="shared" si="8"/>
        <v>82.55</v>
      </c>
      <c r="BZ6" s="21">
        <f t="shared" si="8"/>
        <v>83.55</v>
      </c>
      <c r="CA6" s="20" t="str">
        <f>IF(CA7="","",IF(CA7="-","【-】","【"&amp;SUBSTITUTE(TEXT(CA7,"#,##0.00"),"-","△")&amp;"】"))</f>
        <v>【97.61】</v>
      </c>
      <c r="CB6" s="21">
        <f>IF(CB7="",NA(),CB7)</f>
        <v>273.70999999999998</v>
      </c>
      <c r="CC6" s="21">
        <f t="shared" ref="CC6:CK6" si="9">IF(CC7="",NA(),CC7)</f>
        <v>289.33</v>
      </c>
      <c r="CD6" s="21">
        <f t="shared" si="9"/>
        <v>273.91000000000003</v>
      </c>
      <c r="CE6" s="21">
        <f t="shared" si="9"/>
        <v>165.83</v>
      </c>
      <c r="CF6" s="21">
        <f t="shared" si="9"/>
        <v>163.12</v>
      </c>
      <c r="CG6" s="21">
        <f t="shared" si="9"/>
        <v>190.99</v>
      </c>
      <c r="CH6" s="21">
        <f t="shared" si="9"/>
        <v>187.55</v>
      </c>
      <c r="CI6" s="21">
        <f t="shared" si="9"/>
        <v>186.3</v>
      </c>
      <c r="CJ6" s="21">
        <f t="shared" si="9"/>
        <v>188.38</v>
      </c>
      <c r="CK6" s="21">
        <f t="shared" si="9"/>
        <v>185.98</v>
      </c>
      <c r="CL6" s="20" t="str">
        <f>IF(CL7="","",IF(CL7="-","【-】","【"&amp;SUBSTITUTE(TEXT(CL7,"#,##0.00"),"-","△")&amp;"】"))</f>
        <v>【138.29】</v>
      </c>
      <c r="CM6" s="21">
        <f>IF(CM7="",NA(),CM7)</f>
        <v>53.38</v>
      </c>
      <c r="CN6" s="21">
        <f t="shared" ref="CN6:CV6" si="10">IF(CN7="",NA(),CN7)</f>
        <v>51.83</v>
      </c>
      <c r="CO6" s="21">
        <f t="shared" si="10"/>
        <v>53.47</v>
      </c>
      <c r="CP6" s="21">
        <f t="shared" si="10"/>
        <v>58</v>
      </c>
      <c r="CQ6" s="21">
        <f t="shared" si="10"/>
        <v>52.42</v>
      </c>
      <c r="CR6" s="21">
        <f t="shared" si="10"/>
        <v>52.58</v>
      </c>
      <c r="CS6" s="21">
        <f t="shared" si="10"/>
        <v>50.94</v>
      </c>
      <c r="CT6" s="21">
        <f t="shared" si="10"/>
        <v>50.53</v>
      </c>
      <c r="CU6" s="21">
        <f t="shared" si="10"/>
        <v>51.42</v>
      </c>
      <c r="CV6" s="21">
        <f t="shared" si="10"/>
        <v>48.95</v>
      </c>
      <c r="CW6" s="20" t="str">
        <f>IF(CW7="","",IF(CW7="-","【-】","【"&amp;SUBSTITUTE(TEXT(CW7,"#,##0.00"),"-","△")&amp;"】"))</f>
        <v>【59.10】</v>
      </c>
      <c r="CX6" s="21">
        <f>IF(CX7="",NA(),CX7)</f>
        <v>65.02</v>
      </c>
      <c r="CY6" s="21">
        <f t="shared" ref="CY6:DG6" si="11">IF(CY7="",NA(),CY7)</f>
        <v>66.44</v>
      </c>
      <c r="CZ6" s="21">
        <f t="shared" si="11"/>
        <v>66.7</v>
      </c>
      <c r="DA6" s="21">
        <f t="shared" si="11"/>
        <v>65.75</v>
      </c>
      <c r="DB6" s="21">
        <f t="shared" si="11"/>
        <v>66.599999999999994</v>
      </c>
      <c r="DC6" s="21">
        <f t="shared" si="11"/>
        <v>83.02</v>
      </c>
      <c r="DD6" s="21">
        <f t="shared" si="11"/>
        <v>82.55</v>
      </c>
      <c r="DE6" s="21">
        <f t="shared" si="11"/>
        <v>82.08</v>
      </c>
      <c r="DF6" s="21">
        <f t="shared" si="11"/>
        <v>81.34</v>
      </c>
      <c r="DG6" s="21">
        <f t="shared" si="11"/>
        <v>81.14</v>
      </c>
      <c r="DH6" s="20" t="str">
        <f>IF(DH7="","",IF(DH7="-","【-】","【"&amp;SUBSTITUTE(TEXT(DH7,"#,##0.00"),"-","△")&amp;"】"))</f>
        <v>【95.82】</v>
      </c>
      <c r="DI6" s="21">
        <f>IF(DI7="",NA(),DI7)</f>
        <v>3.73</v>
      </c>
      <c r="DJ6" s="21">
        <f t="shared" ref="DJ6:DR6" si="12">IF(DJ7="",NA(),DJ7)</f>
        <v>7.48</v>
      </c>
      <c r="DK6" s="21">
        <f t="shared" si="12"/>
        <v>10.44</v>
      </c>
      <c r="DL6" s="21">
        <f t="shared" si="12"/>
        <v>13.39</v>
      </c>
      <c r="DM6" s="21">
        <f t="shared" si="12"/>
        <v>15.69</v>
      </c>
      <c r="DN6" s="21">
        <f t="shared" si="12"/>
        <v>15.95</v>
      </c>
      <c r="DO6" s="21">
        <f t="shared" si="12"/>
        <v>15.85</v>
      </c>
      <c r="DP6" s="21">
        <f t="shared" si="12"/>
        <v>12.7</v>
      </c>
      <c r="DQ6" s="21">
        <f t="shared" si="12"/>
        <v>14.65</v>
      </c>
      <c r="DR6" s="21">
        <f t="shared" si="12"/>
        <v>16.11</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0.1</v>
      </c>
      <c r="EC6" s="21">
        <f t="shared" si="13"/>
        <v>0.17</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172049</v>
      </c>
      <c r="D7" s="23">
        <v>46</v>
      </c>
      <c r="E7" s="23">
        <v>17</v>
      </c>
      <c r="F7" s="23">
        <v>1</v>
      </c>
      <c r="G7" s="23">
        <v>0</v>
      </c>
      <c r="H7" s="23" t="s">
        <v>95</v>
      </c>
      <c r="I7" s="23" t="s">
        <v>96</v>
      </c>
      <c r="J7" s="23" t="s">
        <v>97</v>
      </c>
      <c r="K7" s="23" t="s">
        <v>98</v>
      </c>
      <c r="L7" s="23" t="s">
        <v>99</v>
      </c>
      <c r="M7" s="23" t="s">
        <v>100</v>
      </c>
      <c r="N7" s="24" t="s">
        <v>101</v>
      </c>
      <c r="O7" s="24">
        <v>43.76</v>
      </c>
      <c r="P7" s="24">
        <v>50.99</v>
      </c>
      <c r="Q7" s="24">
        <v>80.81</v>
      </c>
      <c r="R7" s="24">
        <v>3450</v>
      </c>
      <c r="S7" s="24">
        <v>24021</v>
      </c>
      <c r="T7" s="24">
        <v>426.35</v>
      </c>
      <c r="U7" s="24">
        <v>56.34</v>
      </c>
      <c r="V7" s="24">
        <v>12022</v>
      </c>
      <c r="W7" s="24">
        <v>3.91</v>
      </c>
      <c r="X7" s="24">
        <v>3074.68</v>
      </c>
      <c r="Y7" s="24">
        <v>85.49</v>
      </c>
      <c r="Z7" s="24">
        <v>92.6</v>
      </c>
      <c r="AA7" s="24">
        <v>98.7</v>
      </c>
      <c r="AB7" s="24">
        <v>100.62</v>
      </c>
      <c r="AC7" s="24">
        <v>99.31</v>
      </c>
      <c r="AD7" s="24">
        <v>104.14</v>
      </c>
      <c r="AE7" s="24">
        <v>106.57</v>
      </c>
      <c r="AF7" s="24">
        <v>107.21</v>
      </c>
      <c r="AG7" s="24">
        <v>107.08</v>
      </c>
      <c r="AH7" s="24">
        <v>106.08</v>
      </c>
      <c r="AI7" s="24">
        <v>106.11</v>
      </c>
      <c r="AJ7" s="24">
        <v>63.12</v>
      </c>
      <c r="AK7" s="24">
        <v>94.98</v>
      </c>
      <c r="AL7" s="24">
        <v>99.98</v>
      </c>
      <c r="AM7" s="24">
        <v>62.07</v>
      </c>
      <c r="AN7" s="24">
        <v>65.06</v>
      </c>
      <c r="AO7" s="24">
        <v>73.180000000000007</v>
      </c>
      <c r="AP7" s="24">
        <v>53.44</v>
      </c>
      <c r="AQ7" s="24">
        <v>43.71</v>
      </c>
      <c r="AR7" s="24">
        <v>45.94</v>
      </c>
      <c r="AS7" s="24">
        <v>29.34</v>
      </c>
      <c r="AT7" s="24">
        <v>3.15</v>
      </c>
      <c r="AU7" s="24">
        <v>20.14</v>
      </c>
      <c r="AV7" s="24">
        <v>9.34</v>
      </c>
      <c r="AW7" s="24">
        <v>7.43</v>
      </c>
      <c r="AX7" s="24">
        <v>12.83</v>
      </c>
      <c r="AY7" s="24">
        <v>13.36</v>
      </c>
      <c r="AZ7" s="24">
        <v>52.32</v>
      </c>
      <c r="BA7" s="24">
        <v>47.03</v>
      </c>
      <c r="BB7" s="24">
        <v>40.67</v>
      </c>
      <c r="BC7" s="24">
        <v>47.7</v>
      </c>
      <c r="BD7" s="24">
        <v>50.59</v>
      </c>
      <c r="BE7" s="24">
        <v>73.44</v>
      </c>
      <c r="BF7" s="24">
        <v>3880.07</v>
      </c>
      <c r="BG7" s="24">
        <v>3711.46</v>
      </c>
      <c r="BH7" s="24">
        <v>3608.78</v>
      </c>
      <c r="BI7" s="24">
        <v>3485.79</v>
      </c>
      <c r="BJ7" s="24">
        <v>3385.56</v>
      </c>
      <c r="BK7" s="24">
        <v>958.81</v>
      </c>
      <c r="BL7" s="24">
        <v>1001.3</v>
      </c>
      <c r="BM7" s="24">
        <v>1050.51</v>
      </c>
      <c r="BN7" s="24">
        <v>1102.01</v>
      </c>
      <c r="BO7" s="24">
        <v>987.36</v>
      </c>
      <c r="BP7" s="24">
        <v>652.82000000000005</v>
      </c>
      <c r="BQ7" s="24">
        <v>62.77</v>
      </c>
      <c r="BR7" s="24">
        <v>59.54</v>
      </c>
      <c r="BS7" s="24">
        <v>62.94</v>
      </c>
      <c r="BT7" s="24">
        <v>104.1</v>
      </c>
      <c r="BU7" s="24">
        <v>106.26</v>
      </c>
      <c r="BV7" s="24">
        <v>82.88</v>
      </c>
      <c r="BW7" s="24">
        <v>81.88</v>
      </c>
      <c r="BX7" s="24">
        <v>82.65</v>
      </c>
      <c r="BY7" s="24">
        <v>82.55</v>
      </c>
      <c r="BZ7" s="24">
        <v>83.55</v>
      </c>
      <c r="CA7" s="24">
        <v>97.61</v>
      </c>
      <c r="CB7" s="24">
        <v>273.70999999999998</v>
      </c>
      <c r="CC7" s="24">
        <v>289.33</v>
      </c>
      <c r="CD7" s="24">
        <v>273.91000000000003</v>
      </c>
      <c r="CE7" s="24">
        <v>165.83</v>
      </c>
      <c r="CF7" s="24">
        <v>163.12</v>
      </c>
      <c r="CG7" s="24">
        <v>190.99</v>
      </c>
      <c r="CH7" s="24">
        <v>187.55</v>
      </c>
      <c r="CI7" s="24">
        <v>186.3</v>
      </c>
      <c r="CJ7" s="24">
        <v>188.38</v>
      </c>
      <c r="CK7" s="24">
        <v>185.98</v>
      </c>
      <c r="CL7" s="24">
        <v>138.29</v>
      </c>
      <c r="CM7" s="24">
        <v>53.38</v>
      </c>
      <c r="CN7" s="24">
        <v>51.83</v>
      </c>
      <c r="CO7" s="24">
        <v>53.47</v>
      </c>
      <c r="CP7" s="24">
        <v>58</v>
      </c>
      <c r="CQ7" s="24">
        <v>52.42</v>
      </c>
      <c r="CR7" s="24">
        <v>52.58</v>
      </c>
      <c r="CS7" s="24">
        <v>50.94</v>
      </c>
      <c r="CT7" s="24">
        <v>50.53</v>
      </c>
      <c r="CU7" s="24">
        <v>51.42</v>
      </c>
      <c r="CV7" s="24">
        <v>48.95</v>
      </c>
      <c r="CW7" s="24">
        <v>59.1</v>
      </c>
      <c r="CX7" s="24">
        <v>65.02</v>
      </c>
      <c r="CY7" s="24">
        <v>66.44</v>
      </c>
      <c r="CZ7" s="24">
        <v>66.7</v>
      </c>
      <c r="DA7" s="24">
        <v>65.75</v>
      </c>
      <c r="DB7" s="24">
        <v>66.599999999999994</v>
      </c>
      <c r="DC7" s="24">
        <v>83.02</v>
      </c>
      <c r="DD7" s="24">
        <v>82.55</v>
      </c>
      <c r="DE7" s="24">
        <v>82.08</v>
      </c>
      <c r="DF7" s="24">
        <v>81.34</v>
      </c>
      <c r="DG7" s="24">
        <v>81.14</v>
      </c>
      <c r="DH7" s="24">
        <v>95.82</v>
      </c>
      <c r="DI7" s="24">
        <v>3.73</v>
      </c>
      <c r="DJ7" s="24">
        <v>7.48</v>
      </c>
      <c r="DK7" s="24">
        <v>10.44</v>
      </c>
      <c r="DL7" s="24">
        <v>13.39</v>
      </c>
      <c r="DM7" s="24">
        <v>15.69</v>
      </c>
      <c r="DN7" s="24">
        <v>15.95</v>
      </c>
      <c r="DO7" s="24">
        <v>15.85</v>
      </c>
      <c r="DP7" s="24">
        <v>12.7</v>
      </c>
      <c r="DQ7" s="24">
        <v>14.65</v>
      </c>
      <c r="DR7" s="24">
        <v>16.11</v>
      </c>
      <c r="DS7" s="24">
        <v>39.74</v>
      </c>
      <c r="DT7" s="24">
        <v>0</v>
      </c>
      <c r="DU7" s="24">
        <v>0</v>
      </c>
      <c r="DV7" s="24">
        <v>0</v>
      </c>
      <c r="DW7" s="24">
        <v>0</v>
      </c>
      <c r="DX7" s="24">
        <v>0</v>
      </c>
      <c r="DY7" s="24">
        <v>0</v>
      </c>
      <c r="DZ7" s="24">
        <v>0</v>
      </c>
      <c r="EA7" s="24">
        <v>0</v>
      </c>
      <c r="EB7" s="24">
        <v>0.1</v>
      </c>
      <c r="EC7" s="24">
        <v>0.17</v>
      </c>
      <c r="ED7" s="24">
        <v>7.62</v>
      </c>
      <c r="EE7" s="24">
        <v>0</v>
      </c>
      <c r="EF7" s="24">
        <v>0</v>
      </c>
      <c r="EG7" s="24">
        <v>0</v>
      </c>
      <c r="EH7" s="24">
        <v>0</v>
      </c>
      <c r="EI7" s="24">
        <v>0</v>
      </c>
      <c r="EJ7" s="24">
        <v>0.13</v>
      </c>
      <c r="EK7" s="24">
        <v>0.15</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2024-03-04T00:33:15Z</cp:lastPrinted>
  <dcterms:created xsi:type="dcterms:W3CDTF">2023-12-12T00:46:13Z</dcterms:created>
  <dcterms:modified xsi:type="dcterms:W3CDTF">2024-03-07T05:53:22Z</dcterms:modified>
  <cp:category/>
</cp:coreProperties>
</file>