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2 工水\01 金沢市\"/>
    </mc:Choice>
  </mc:AlternateContent>
  <workbookProtection workbookAlgorithmName="SHA-512" workbookHashValue="JRHt8w/YDRh6Zbd3yY693dJJHbhTJncsbbwJmQyBK84WcB4neDfTiDh+uewyDMP/ChNJdKQvUxhD2qW/16t0SQ==" workbookSaltValue="UunxsKeVE1D/YyFJiJ6XaQ==" workbookSpinCount="100000" lockStructure="1"/>
  <bookViews>
    <workbookView xWindow="0" yWindow="0" windowWidth="2049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V10" i="5"/>
  <c r="AF10" i="5"/>
  <c r="AJ10" i="5"/>
  <c r="AT10" i="5"/>
  <c r="BD10" i="5"/>
  <c r="BN10" i="5"/>
  <c r="BX10" i="5"/>
  <c r="CB10" i="5"/>
  <c r="CL10" i="5"/>
  <c r="CV10" i="5"/>
  <c r="DF10" i="5"/>
  <c r="DP10" i="5"/>
  <c r="DT10" i="5"/>
  <c r="ED10" i="5"/>
  <c r="AQ10" i="5"/>
  <c r="AU10" i="5"/>
  <c r="BE10" i="5"/>
  <c r="BY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<sst xmlns="http://schemas.openxmlformats.org/spreadsheetml/2006/main" count="262" uniqueCount="109">
  <si>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</si>
  <si>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</si>
  <si>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</si>
  <si>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</si>
  <si>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</si>
  <si>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</si>
  <si>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</si>
  <si>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</si>
  <si>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</si>
  <si>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</si>
  <si>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</si>
  <si>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</si>
  <si>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</si>
  <si>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</si>
  <si>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</si>
  <si>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</si>
  <si>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</si>
  <si>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</si>
  <si>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</si>
  <si>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</si>
  <si>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</si>
  <si>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</si>
  <si>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</si>
  <si>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</si>
  <si>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</si>
  <si>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</si>
  <si>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</si>
  <si>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</si>
  <si>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</si>
  <si>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</si>
  <si>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</si>
  <si>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</si>
  <si>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</si>
  <si>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</si>
  <si>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</si>
  <si>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</si>
  <si>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</si>
  <si>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</si>
  <si>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</si>
  <si>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</si>
  <si>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</si>
  <si>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</si>
  <si>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</si>
  <si>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</si>
  <si>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</si>
  <si>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</si>
  <si>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</si>
  <si>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</si>
  <si>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</si>
  <si>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</si>
  <si>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</si>
  <si>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</si>
  <si>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</si>
  <si>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</si>
  <si>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</si>
  <si>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</si>
  <si>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</si>
  <si>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</si>
  <si>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</si>
  <si>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</si>
  <si>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</si>
  <si>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</si>
  <si>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</si>
  <si>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</si>
  <si>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</si>
  <si>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</si>
  <si>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</si>
  <si>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</si>
  <si>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</si>
  <si>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</si>
  <si>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</si>
  <si>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</si>
  <si>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</si>
  <si>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</si>
  <si>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</si>
  <si>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</si>
  <si>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</si>
  <si>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</si>
  <si>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</si>
  <si>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</si>
  <si>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</si>
  <si>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</si>
  <si>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</si>
  <si>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</si>
  <si>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</si>
  <si>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</si>
  <si>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</si>
  <si>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</si>
  <si>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</si>
  <si>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</si>
  <si>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172014</t>
  </si>
  <si>
    <t>46</t>
  </si>
  <si>
    <t>02</t>
  </si>
  <si>
    <t>0</t>
  </si>
  <si>
    <t>000</t>
  </si>
  <si>
    <t>石川県　金沢市</t>
  </si>
  <si>
    <t>法適用</t>
  </si>
  <si>
    <t>工業用水道事業</t>
  </si>
  <si>
    <t>極小規模</t>
  </si>
  <si>
    <t>-</t>
  </si>
  <si>
    <t>自治体職員 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</si>
  <si>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</si>
  <si>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</si>
  <si>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</si>
  <si>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</si>
  <si>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</si>
  <si>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については、令和元年度に100％となったが、⑧契約率が約40％であり契約水量と供給能力に大きな乖離があることや、⑤料金回収率が約40％である通り、給水原価が供給単価を下回っている状態である。
　④企業債残高対給水収益比率については、新たな借入をしていないことから着実に償還が進んでいる。
　</t>
    <rPh sb="2" eb="4">
      <t>ケイジョウ</t>
    </rPh>
    <rPh sb="4" eb="6">
      <t>シュウシ</t>
    </rPh>
    <rPh sb="6" eb="8">
      <t>ヒリツ</t>
    </rPh>
    <rPh sb="14" eb="16">
      <t>レイワ</t>
    </rPh>
    <rPh sb="16" eb="19">
      <t>ガンネンド</t>
    </rPh>
    <rPh sb="31" eb="34">
      <t>ケイヤクリツ</t>
    </rPh>
    <rPh sb="35" eb="36">
      <t>ヤク</t>
    </rPh>
    <rPh sb="42" eb="44">
      <t>ケイヤク</t>
    </rPh>
    <rPh sb="44" eb="46">
      <t>スイリョウ</t>
    </rPh>
    <rPh sb="47" eb="49">
      <t>キョウキュウ</t>
    </rPh>
    <rPh sb="49" eb="51">
      <t>ノウリョク</t>
    </rPh>
    <rPh sb="52" eb="53">
      <t>オオ</t>
    </rPh>
    <rPh sb="55" eb="57">
      <t>カイリ</t>
    </rPh>
    <rPh sb="65" eb="67">
      <t>リョウキン</t>
    </rPh>
    <rPh sb="67" eb="70">
      <t>カイシュウリツ</t>
    </rPh>
    <rPh sb="71" eb="72">
      <t>ヤク</t>
    </rPh>
    <rPh sb="78" eb="79">
      <t>トオ</t>
    </rPh>
    <rPh sb="81" eb="83">
      <t>キュウスイ</t>
    </rPh>
    <rPh sb="83" eb="85">
      <t>ゲンカ</t>
    </rPh>
    <rPh sb="86" eb="88">
      <t>キョウキュウ</t>
    </rPh>
    <rPh sb="88" eb="90">
      <t>タンカ</t>
    </rPh>
    <rPh sb="91" eb="93">
      <t>シタマワ</t>
    </rPh>
    <rPh sb="97" eb="99">
      <t>ジョウタイ</t>
    </rPh>
    <rPh sb="106" eb="109">
      <t>キギョウサイ</t>
    </rPh>
    <rPh sb="109" eb="111">
      <t>ザンダカ</t>
    </rPh>
    <rPh sb="111" eb="112">
      <t>タイ</t>
    </rPh>
    <rPh sb="112" eb="114">
      <t>キュウスイ</t>
    </rPh>
    <rPh sb="114" eb="116">
      <t>シュウエキ</t>
    </rPh>
    <rPh sb="116" eb="118">
      <t>ヒリツ</t>
    </rPh>
    <rPh sb="124" eb="125">
      <t>アラ</t>
    </rPh>
    <rPh sb="127" eb="129">
      <t>カリイレ</t>
    </rPh>
    <rPh sb="139" eb="141">
      <t>チャクジツ</t>
    </rPh>
    <rPh sb="142" eb="144">
      <t>ショウカン</t>
    </rPh>
    <rPh sb="145" eb="146">
      <t>スス</t>
    </rPh>
    <phoneticPr fontId="5"/>
  </si>
  <si>
    <t>　本市の工業用水道事業は、給水開始が平成９年であり更新時期を迎えていないため、②管路経年化率及び③管路更新率は０％となっている。また、新たな投資を行っていないことから①有形固定資産減価償却率は年々増加している。</t>
    <rPh sb="1" eb="3">
      <t>ホンシ</t>
    </rPh>
    <rPh sb="4" eb="7">
      <t>コウギョウヨウ</t>
    </rPh>
    <rPh sb="7" eb="9">
      <t>スイドウ</t>
    </rPh>
    <rPh sb="9" eb="11">
      <t>ジギョウ</t>
    </rPh>
    <rPh sb="13" eb="15">
      <t>キュウスイ</t>
    </rPh>
    <rPh sb="15" eb="17">
      <t>カイシ</t>
    </rPh>
    <rPh sb="18" eb="20">
      <t>ヘイセイ</t>
    </rPh>
    <rPh sb="21" eb="22">
      <t>ネン</t>
    </rPh>
    <rPh sb="25" eb="27">
      <t>コウシン</t>
    </rPh>
    <rPh sb="27" eb="29">
      <t>ジキ</t>
    </rPh>
    <rPh sb="30" eb="31">
      <t>ムカ</t>
    </rPh>
    <rPh sb="40" eb="42">
      <t>カンロ</t>
    </rPh>
    <rPh sb="42" eb="44">
      <t>ケイネン</t>
    </rPh>
    <rPh sb="44" eb="45">
      <t>カ</t>
    </rPh>
    <rPh sb="45" eb="46">
      <t>リツ</t>
    </rPh>
    <rPh sb="46" eb="47">
      <t>オヨ</t>
    </rPh>
    <rPh sb="49" eb="51">
      <t>カンロ</t>
    </rPh>
    <rPh sb="51" eb="53">
      <t>コウシン</t>
    </rPh>
    <rPh sb="53" eb="54">
      <t>リツ</t>
    </rPh>
    <rPh sb="67" eb="68">
      <t>アラ</t>
    </rPh>
    <rPh sb="70" eb="72">
      <t>トウシ</t>
    </rPh>
    <rPh sb="73" eb="74">
      <t>オコナ</t>
    </rPh>
    <rPh sb="84" eb="86">
      <t>ユウケイ</t>
    </rPh>
    <rPh sb="86" eb="88">
      <t>コテイ</t>
    </rPh>
    <rPh sb="88" eb="90">
      <t>シサン</t>
    </rPh>
    <rPh sb="90" eb="92">
      <t>ゲンカ</t>
    </rPh>
    <rPh sb="92" eb="95">
      <t>ショウキャクリツ</t>
    </rPh>
    <rPh sb="96" eb="98">
      <t>ネンネン</t>
    </rPh>
    <rPh sb="98" eb="100">
      <t>ゾウカ</t>
    </rPh>
    <phoneticPr fontId="5"/>
  </si>
  <si>
    <t>　工業用水道事業は、低廉な価格の工業用水道を企業に供給することにより地域産業の振興に寄与しているが、今後大幅な増収が期待出来ない状況にあることから、施設等の適切な維持管理を図るとともに業務効率化に努めていく。
　また、施設及び設備の更新時期が迫っていることから、規模や方法について方針を検討していく。</t>
    <rPh sb="1" eb="4">
      <t>コウギョウヨウ</t>
    </rPh>
    <rPh sb="4" eb="6">
      <t>スイドウ</t>
    </rPh>
    <rPh sb="6" eb="8">
      <t>ジギョウ</t>
    </rPh>
    <rPh sb="10" eb="12">
      <t>テイレン</t>
    </rPh>
    <rPh sb="13" eb="15">
      <t>カカク</t>
    </rPh>
    <rPh sb="16" eb="19">
      <t>コウギョウヨウ</t>
    </rPh>
    <rPh sb="19" eb="21">
      <t>スイドウ</t>
    </rPh>
    <rPh sb="22" eb="24">
      <t>キギョウ</t>
    </rPh>
    <rPh sb="25" eb="27">
      <t>キョウキュウ</t>
    </rPh>
    <rPh sb="34" eb="36">
      <t>チイキ</t>
    </rPh>
    <rPh sb="36" eb="38">
      <t>サンギョウ</t>
    </rPh>
    <rPh sb="39" eb="41">
      <t>シンコウ</t>
    </rPh>
    <rPh sb="42" eb="44">
      <t>キヨ</t>
    </rPh>
    <rPh sb="50" eb="52">
      <t>コンゴ</t>
    </rPh>
    <rPh sb="52" eb="54">
      <t>オオハバ</t>
    </rPh>
    <rPh sb="55" eb="57">
      <t>ゾウシュウ</t>
    </rPh>
    <rPh sb="58" eb="60">
      <t>キタイ</t>
    </rPh>
    <rPh sb="60" eb="62">
      <t>デキ</t>
    </rPh>
    <rPh sb="64" eb="66">
      <t>ジョウキョウ</t>
    </rPh>
    <rPh sb="74" eb="76">
      <t>シセツ</t>
    </rPh>
    <rPh sb="76" eb="77">
      <t>トウ</t>
    </rPh>
    <rPh sb="78" eb="80">
      <t>テキセツ</t>
    </rPh>
    <rPh sb="81" eb="83">
      <t>イジ</t>
    </rPh>
    <rPh sb="83" eb="85">
      <t>カンリ</t>
    </rPh>
    <rPh sb="86" eb="87">
      <t>ハカ</t>
    </rPh>
    <rPh sb="92" eb="94">
      <t>ギョウム</t>
    </rPh>
    <rPh sb="94" eb="97">
      <t>コウリツカ</t>
    </rPh>
    <rPh sb="98" eb="99">
      <t>ツト</t>
    </rPh>
    <rPh sb="109" eb="111">
      <t>シセツ</t>
    </rPh>
    <rPh sb="111" eb="112">
      <t>オヨ</t>
    </rPh>
    <rPh sb="113" eb="115">
      <t>セツビ</t>
    </rPh>
    <rPh sb="116" eb="118">
      <t>コウシン</t>
    </rPh>
    <rPh sb="118" eb="120">
      <t>ジキ</t>
    </rPh>
    <rPh sb="121" eb="122">
      <t>セマ</t>
    </rPh>
    <rPh sb="131" eb="133">
      <t>キボ</t>
    </rPh>
    <rPh sb="134" eb="136">
      <t>ホウホウ</t>
    </rPh>
    <rPh sb="140" eb="142">
      <t>ホウシン</t>
    </rPh>
    <rPh sb="143" eb="14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</si>
</sst>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67.900000000000006</c:v>
                </c:pt>
                <c:pt idx="1">
                  <c:v>69.209999999999994</c:v>
                </c:pt>
                <c:pt idx="2">
                  <c:v>70.03</c:v>
                </c:pt>
                <c:pt idx="3">
                  <c:v>71.099999999999994</c:v>
                </c:pt>
                <c:pt idx="4">
                  <c:v>72.17</c:v>
                </c:pt>
              </c:numCache>
            </c:numRef>
          </c:val>
          <c:extLst>
            <c:ext xmlns:c16="http://schemas.microsoft.com/office/drawing/2014/chart" uri="{C3380CC4-5D6E-409C-BE32-E72D297353CC}">
              <c16:uniqueId val="{00000000-74F1-4060-86D2-337C5A18F1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74F1-4060-86D2-337C5A18F1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2C-445A-9B17-F3617F9008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822C-445A-9B17-F3617F9008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83.53</c:v>
                </c:pt>
                <c:pt idx="1">
                  <c:v>83.86</c:v>
                </c:pt>
                <c:pt idx="2">
                  <c:v>82.2</c:v>
                </c:pt>
                <c:pt idx="3">
                  <c:v>82.07</c:v>
                </c:pt>
                <c:pt idx="4">
                  <c:v>100</c:v>
                </c:pt>
              </c:numCache>
            </c:numRef>
          </c:val>
          <c:extLst>
            <c:ext xmlns:c16="http://schemas.microsoft.com/office/drawing/2014/chart" uri="{C3380CC4-5D6E-409C-BE32-E72D297353CC}">
              <c16:uniqueId val="{00000000-68D6-4BC1-8B20-442CD2A02A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68D6-4BC1-8B20-442CD2A02A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12-4D65-9F1C-EC55BDC82C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1812-4D65-9F1C-EC55BDC82C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AE-41EA-9FE2-D47F68BAB8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9DAE-41EA-9FE2-D47F68BAB8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815.6</c:v>
                </c:pt>
                <c:pt idx="1">
                  <c:v>696.24</c:v>
                </c:pt>
                <c:pt idx="2">
                  <c:v>669.98</c:v>
                </c:pt>
                <c:pt idx="3">
                  <c:v>674.25</c:v>
                </c:pt>
                <c:pt idx="4">
                  <c:v>603.74</c:v>
                </c:pt>
              </c:numCache>
            </c:numRef>
          </c:val>
          <c:extLst>
            <c:ext xmlns:c16="http://schemas.microsoft.com/office/drawing/2014/chart" uri="{C3380CC4-5D6E-409C-BE32-E72D297353CC}">
              <c16:uniqueId val="{00000000-5805-4087-94E7-73B901BC31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5805-4087-94E7-73B901BC31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1389.85</c:v>
                </c:pt>
                <c:pt idx="1">
                  <c:v>1179.8</c:v>
                </c:pt>
                <c:pt idx="2">
                  <c:v>1076.24</c:v>
                </c:pt>
                <c:pt idx="3">
                  <c:v>840.51</c:v>
                </c:pt>
                <c:pt idx="4">
                  <c:v>671.48</c:v>
                </c:pt>
              </c:numCache>
            </c:numRef>
          </c:val>
          <c:extLst>
            <c:ext xmlns:c16="http://schemas.microsoft.com/office/drawing/2014/chart" uri="{C3380CC4-5D6E-409C-BE32-E72D297353CC}">
              <c16:uniqueId val="{00000000-5509-4E52-8123-A858FE2CC1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5509-4E52-8123-A858FE2CC1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38.159999999999997</c:v>
                </c:pt>
                <c:pt idx="1">
                  <c:v>34.78</c:v>
                </c:pt>
                <c:pt idx="2">
                  <c:v>37.19</c:v>
                </c:pt>
                <c:pt idx="3">
                  <c:v>39.06</c:v>
                </c:pt>
                <c:pt idx="4">
                  <c:v>42</c:v>
                </c:pt>
              </c:numCache>
            </c:numRef>
          </c:val>
          <c:extLst>
            <c:ext xmlns:c16="http://schemas.microsoft.com/office/drawing/2014/chart" uri="{C3380CC4-5D6E-409C-BE32-E72D297353CC}">
              <c16:uniqueId val="{00000000-842D-4F37-920E-D9504923FF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842D-4F37-920E-D9504923FF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122.3</c:v>
                </c:pt>
                <c:pt idx="1">
                  <c:v>136.46</c:v>
                </c:pt>
                <c:pt idx="2">
                  <c:v>123.49</c:v>
                </c:pt>
                <c:pt idx="3">
                  <c:v>120.53</c:v>
                </c:pt>
                <c:pt idx="4">
                  <c:v>110.48</c:v>
                </c:pt>
              </c:numCache>
            </c:numRef>
          </c:val>
          <c:extLst>
            <c:ext xmlns:c16="http://schemas.microsoft.com/office/drawing/2014/chart" uri="{C3380CC4-5D6E-409C-BE32-E72D297353CC}">
              <c16:uniqueId val="{00000000-5382-4D73-9D31-3EA5DE636A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5382-4D73-9D31-3EA5DE636A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37.24</c:v>
                </c:pt>
                <c:pt idx="1">
                  <c:v>37.35</c:v>
                </c:pt>
                <c:pt idx="2">
                  <c:v>35.35</c:v>
                </c:pt>
                <c:pt idx="3">
                  <c:v>36.71</c:v>
                </c:pt>
                <c:pt idx="4">
                  <c:v>35.82</c:v>
                </c:pt>
              </c:numCache>
            </c:numRef>
          </c:val>
          <c:extLst>
            <c:ext xmlns:c16="http://schemas.microsoft.com/office/drawing/2014/chart" uri="{C3380CC4-5D6E-409C-BE32-E72D297353CC}">
              <c16:uniqueId val="{00000000-5338-4F44-B39B-44FFD56D18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5338-4F44-B39B-44FFD56D18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38.53</c:v>
                </c:pt>
                <c:pt idx="1">
                  <c:v>38.53</c:v>
                </c:pt>
                <c:pt idx="2">
                  <c:v>38.53</c:v>
                </c:pt>
                <c:pt idx="3">
                  <c:v>38.53</c:v>
                </c:pt>
                <c:pt idx="4">
                  <c:v>38.53</c:v>
                </c:pt>
              </c:numCache>
            </c:numRef>
          </c:val>
          <c:extLst>
            <c:ext xmlns:c16="http://schemas.microsoft.com/office/drawing/2014/chart" uri="{C3380CC4-5D6E-409C-BE32-E72D297353CC}">
              <c16:uniqueId val="{00000000-BAF9-4743-9306-914003A474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BAF9-4743-9306-914003A474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5" zoomScaleNormal="7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石川県　金沢市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1700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609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655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 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83.53</v>
      </c>
      <c r="Y32" s="129"/>
      <c r="Z32" s="129"/>
      <c r="AA32" s="129"/>
      <c r="AB32" s="129"/>
      <c r="AC32" s="129"/>
      <c r="AD32" s="129"/>
      <c r="AE32" s="129"/>
      <c r="AF32" s="129"/>
      <c r="AG32" s="129"/>
      <c r="AH32" s="129"/>
      <c r="AI32" s="129"/>
      <c r="AJ32" s="129"/>
      <c r="AK32" s="129"/>
      <c r="AL32" s="129"/>
      <c r="AM32" s="129"/>
      <c r="AN32" s="129"/>
      <c r="AO32" s="129"/>
      <c r="AP32" s="129"/>
      <c r="AQ32" s="130"/>
      <c r="AR32" s="128">
        <f>データ!U6</f>
        <v>83.86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82.2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82.07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100</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815.6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696.24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669.98</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674.25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603.74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1389.85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1179.8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1076.24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840.51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671.48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38.159999999999997</v>
      </c>
      <c r="Y55" s="129"/>
      <c r="Z55" s="129"/>
      <c r="AA55" s="129"/>
      <c r="AB55" s="129"/>
      <c r="AC55" s="129"/>
      <c r="AD55" s="129"/>
      <c r="AE55" s="129"/>
      <c r="AF55" s="129"/>
      <c r="AG55" s="129"/>
      <c r="AH55" s="129"/>
      <c r="AI55" s="129"/>
      <c r="AJ55" s="129"/>
      <c r="AK55" s="129"/>
      <c r="AL55" s="129"/>
      <c r="AM55" s="129"/>
      <c r="AN55" s="129"/>
      <c r="AO55" s="129"/>
      <c r="AP55" s="129"/>
      <c r="AQ55" s="130"/>
      <c r="AR55" s="128">
        <f>データ!BM6</f>
        <v>34.78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37.19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39.06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42</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122.3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136.46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123.49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120.53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110.48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37.24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37.35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35.35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36.71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35.82</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38.53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38.53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38.53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38.53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38.53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67.900000000000006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69.209999999999994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70.03</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71.099999999999994</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72.17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QcLnt2tTWf88pNmGlTu/pERzwChpR932eJrQ/ZPVHNqMs+CXSLps8TEs6gNLyRHDTg5RJjiGPeCpu9dHobEwQ==" saltValue="FtoR1W1kT968kPIaTDAE2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83.53</v>
      </c>
      <c r="U6" s="52">
        <f>U7</f>
        <v>83.86</v>
      </c>
      <c r="V6" s="52">
        <f>V7</f>
        <v>82.2</v>
      </c>
      <c r="W6" s="52">
        <f>W7</f>
        <v>82.07</v>
      </c>
      <c r="X6" s="52">
        <f t="shared" si="3"/>
        <v>100</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815.6</v>
      </c>
      <c r="AQ6" s="52">
        <f>AQ7</f>
        <v>696.24</v>
      </c>
      <c r="AR6" s="52">
        <f>AR7</f>
        <v>669.98</v>
      </c>
      <c r="AS6" s="52">
        <f>AS7</f>
        <v>674.25</v>
      </c>
      <c r="AT6" s="52">
        <f t="shared" si="3"/>
        <v>603.74</v>
      </c>
      <c r="AU6" s="52">
        <f t="shared" si="3"/>
        <v>742.59</v>
      </c>
      <c r="AV6" s="52">
        <f t="shared" si="3"/>
        <v>549.77</v>
      </c>
      <c r="AW6" s="52">
        <f t="shared" si="3"/>
        <v>730.25</v>
      </c>
      <c r="AX6" s="52">
        <f t="shared" si="3"/>
        <v>868.31</v>
      </c>
      <c r="AY6" s="52">
        <f t="shared" si="3"/>
        <v>732.52</v>
      </c>
      <c r="AZ6" s="50" t="str">
        <f>IF(AZ7="-","【-】","【"&amp;SUBSTITUTE(TEXT(AZ7,"#,##0.00"),"-","△")&amp;"】")</f>
        <v>【420.52】</v>
      </c>
      <c r="BA6" s="52">
        <f t="shared" si="3"/>
        <v>1389.85</v>
      </c>
      <c r="BB6" s="52">
        <f>BB7</f>
        <v>1179.8</v>
      </c>
      <c r="BC6" s="52">
        <f>BC7</f>
        <v>1076.24</v>
      </c>
      <c r="BD6" s="52">
        <f>BD7</f>
        <v>840.51</v>
      </c>
      <c r="BE6" s="52">
        <f t="shared" si="3"/>
        <v>671.48</v>
      </c>
      <c r="BF6" s="52">
        <f t="shared" si="3"/>
        <v>430.97</v>
      </c>
      <c r="BG6" s="52">
        <f t="shared" si="3"/>
        <v>536.28</v>
      </c>
      <c r="BH6" s="52">
        <f t="shared" si="3"/>
        <v>514.66</v>
      </c>
      <c r="BI6" s="52">
        <f t="shared" si="3"/>
        <v>504.81</v>
      </c>
      <c r="BJ6" s="52">
        <f t="shared" si="3"/>
        <v>498.01</v>
      </c>
      <c r="BK6" s="50" t="str">
        <f>IF(BK7="-","【-】","【"&amp;SUBSTITUTE(TEXT(BK7,"#,##0.00"),"-","△")&amp;"】")</f>
        <v>【238.81】</v>
      </c>
      <c r="BL6" s="52">
        <f t="shared" si="3"/>
        <v>38.159999999999997</v>
      </c>
      <c r="BM6" s="52">
        <f>BM7</f>
        <v>34.78</v>
      </c>
      <c r="BN6" s="52">
        <f>BN7</f>
        <v>37.19</v>
      </c>
      <c r="BO6" s="52">
        <f>BO7</f>
        <v>39.06</v>
      </c>
      <c r="BP6" s="52">
        <f t="shared" si="3"/>
        <v>42</v>
      </c>
      <c r="BQ6" s="52">
        <f t="shared" si="3"/>
        <v>100.16</v>
      </c>
      <c r="BR6" s="52">
        <f t="shared" si="3"/>
        <v>100.54</v>
      </c>
      <c r="BS6" s="52">
        <f t="shared" si="3"/>
        <v>95.99</v>
      </c>
      <c r="BT6" s="52">
        <f t="shared" si="3"/>
        <v>94.91</v>
      </c>
      <c r="BU6" s="52">
        <f t="shared" si="3"/>
        <v>90.22</v>
      </c>
      <c r="BV6" s="50" t="str">
        <f>IF(BV7="-","【-】","【"&amp;SUBSTITUTE(TEXT(BV7,"#,##0.00"),"-","△")&amp;"】")</f>
        <v>【115.00】</v>
      </c>
      <c r="BW6" s="52">
        <f t="shared" si="3"/>
        <v>122.3</v>
      </c>
      <c r="BX6" s="52">
        <f>BX7</f>
        <v>136.46</v>
      </c>
      <c r="BY6" s="52">
        <f>BY7</f>
        <v>123.49</v>
      </c>
      <c r="BZ6" s="52">
        <f>BZ7</f>
        <v>120.53</v>
      </c>
      <c r="CA6" s="52">
        <f t="shared" si="3"/>
        <v>110.48</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37.24</v>
      </c>
      <c r="CI6" s="52">
        <f>CI7</f>
        <v>37.35</v>
      </c>
      <c r="CJ6" s="52">
        <f>CJ7</f>
        <v>35.35</v>
      </c>
      <c r="CK6" s="52">
        <f>CK7</f>
        <v>36.71</v>
      </c>
      <c r="CL6" s="52">
        <f t="shared" si="5"/>
        <v>35.82</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38.53</v>
      </c>
      <c r="CT6" s="52">
        <f>CT7</f>
        <v>38.53</v>
      </c>
      <c r="CU6" s="52">
        <f>CU7</f>
        <v>38.53</v>
      </c>
      <c r="CV6" s="52">
        <f>CV7</f>
        <v>38.53</v>
      </c>
      <c r="CW6" s="52">
        <f t="shared" si="6"/>
        <v>38.53</v>
      </c>
      <c r="CX6" s="52">
        <f t="shared" si="6"/>
        <v>52.54</v>
      </c>
      <c r="CY6" s="52">
        <f t="shared" si="6"/>
        <v>50.81</v>
      </c>
      <c r="CZ6" s="52">
        <f t="shared" si="6"/>
        <v>50.28</v>
      </c>
      <c r="DA6" s="52">
        <f t="shared" si="6"/>
        <v>51.42</v>
      </c>
      <c r="DB6" s="52">
        <f t="shared" si="6"/>
        <v>50.9</v>
      </c>
      <c r="DC6" s="50" t="str">
        <f>IF(DC7="-","【-】","【"&amp;SUBSTITUTE(TEXT(DC7,"#,##0.00"),"-","△")&amp;"】")</f>
        <v>【77.39】</v>
      </c>
      <c r="DD6" s="52">
        <f t="shared" ref="DD6:DM6" si="7">DD7</f>
        <v>67.900000000000006</v>
      </c>
      <c r="DE6" s="52">
        <f>DE7</f>
        <v>69.209999999999994</v>
      </c>
      <c r="DF6" s="52">
        <f>DF7</f>
        <v>70.03</v>
      </c>
      <c r="DG6" s="52">
        <f>DG7</f>
        <v>71.099999999999994</v>
      </c>
      <c r="DH6" s="52">
        <f t="shared" si="7"/>
        <v>72.17</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1700</v>
      </c>
      <c r="L7" s="54" t="s">
        <v>98</v>
      </c>
      <c r="M7" s="55">
        <v>1</v>
      </c>
      <c r="N7" s="55">
        <v>609</v>
      </c>
      <c r="O7" s="56" t="s">
        <v>99</v>
      </c>
      <c r="P7" s="56">
        <v>85</v>
      </c>
      <c r="Q7" s="55">
        <v>5</v>
      </c>
      <c r="R7" s="55">
        <v>655</v>
      </c>
      <c r="S7" s="54" t="s">
        <v>100</v>
      </c>
      <c r="T7" s="57">
        <v>83.53</v>
      </c>
      <c r="U7" s="57">
        <v>83.86</v>
      </c>
      <c r="V7" s="57">
        <v>82.2</v>
      </c>
      <c r="W7" s="57">
        <v>82.07</v>
      </c>
      <c r="X7" s="57">
        <v>100</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815.6</v>
      </c>
      <c r="AQ7" s="57">
        <v>696.24</v>
      </c>
      <c r="AR7" s="57">
        <v>669.98</v>
      </c>
      <c r="AS7" s="57">
        <v>674.25</v>
      </c>
      <c r="AT7" s="57">
        <v>603.74</v>
      </c>
      <c r="AU7" s="57">
        <v>742.59</v>
      </c>
      <c r="AV7" s="57">
        <v>549.77</v>
      </c>
      <c r="AW7" s="57">
        <v>730.25</v>
      </c>
      <c r="AX7" s="57">
        <v>868.31</v>
      </c>
      <c r="AY7" s="57">
        <v>732.52</v>
      </c>
      <c r="AZ7" s="57">
        <v>420.52</v>
      </c>
      <c r="BA7" s="57">
        <v>1389.85</v>
      </c>
      <c r="BB7" s="57">
        <v>1179.8</v>
      </c>
      <c r="BC7" s="57">
        <v>1076.24</v>
      </c>
      <c r="BD7" s="57">
        <v>840.51</v>
      </c>
      <c r="BE7" s="57">
        <v>671.48</v>
      </c>
      <c r="BF7" s="57">
        <v>430.97</v>
      </c>
      <c r="BG7" s="57">
        <v>536.28</v>
      </c>
      <c r="BH7" s="57">
        <v>514.66</v>
      </c>
      <c r="BI7" s="57">
        <v>504.81</v>
      </c>
      <c r="BJ7" s="57">
        <v>498.01</v>
      </c>
      <c r="BK7" s="57">
        <v>238.81</v>
      </c>
      <c r="BL7" s="57">
        <v>38.159999999999997</v>
      </c>
      <c r="BM7" s="57">
        <v>34.78</v>
      </c>
      <c r="BN7" s="57">
        <v>37.19</v>
      </c>
      <c r="BO7" s="57">
        <v>39.06</v>
      </c>
      <c r="BP7" s="57">
        <v>42</v>
      </c>
      <c r="BQ7" s="57">
        <v>100.16</v>
      </c>
      <c r="BR7" s="57">
        <v>100.54</v>
      </c>
      <c r="BS7" s="57">
        <v>95.99</v>
      </c>
      <c r="BT7" s="57">
        <v>94.91</v>
      </c>
      <c r="BU7" s="57">
        <v>90.22</v>
      </c>
      <c r="BV7" s="57">
        <v>115</v>
      </c>
      <c r="BW7" s="57">
        <v>122.3</v>
      </c>
      <c r="BX7" s="57">
        <v>136.46</v>
      </c>
      <c r="BY7" s="57">
        <v>123.49</v>
      </c>
      <c r="BZ7" s="57">
        <v>120.53</v>
      </c>
      <c r="CA7" s="57">
        <v>110.48</v>
      </c>
      <c r="CB7" s="57">
        <v>42.5</v>
      </c>
      <c r="CC7" s="57">
        <v>42.19</v>
      </c>
      <c r="CD7" s="57">
        <v>44.55</v>
      </c>
      <c r="CE7" s="57">
        <v>47.36</v>
      </c>
      <c r="CF7" s="57">
        <v>49.94</v>
      </c>
      <c r="CG7" s="57">
        <v>18.600000000000001</v>
      </c>
      <c r="CH7" s="57">
        <v>37.24</v>
      </c>
      <c r="CI7" s="57">
        <v>37.35</v>
      </c>
      <c r="CJ7" s="57">
        <v>35.35</v>
      </c>
      <c r="CK7" s="57">
        <v>36.71</v>
      </c>
      <c r="CL7" s="57">
        <v>35.82</v>
      </c>
      <c r="CM7" s="57">
        <v>35.909999999999997</v>
      </c>
      <c r="CN7" s="57">
        <v>35.54</v>
      </c>
      <c r="CO7" s="57">
        <v>35.24</v>
      </c>
      <c r="CP7" s="57">
        <v>35.22</v>
      </c>
      <c r="CQ7" s="57">
        <v>34.92</v>
      </c>
      <c r="CR7" s="57">
        <v>55.21</v>
      </c>
      <c r="CS7" s="57">
        <v>38.53</v>
      </c>
      <c r="CT7" s="57">
        <v>38.53</v>
      </c>
      <c r="CU7" s="57">
        <v>38.53</v>
      </c>
      <c r="CV7" s="57">
        <v>38.53</v>
      </c>
      <c r="CW7" s="57">
        <v>38.53</v>
      </c>
      <c r="CX7" s="57">
        <v>52.54</v>
      </c>
      <c r="CY7" s="57">
        <v>50.81</v>
      </c>
      <c r="CZ7" s="57">
        <v>50.28</v>
      </c>
      <c r="DA7" s="57">
        <v>51.42</v>
      </c>
      <c r="DB7" s="57">
        <v>50.9</v>
      </c>
      <c r="DC7" s="57">
        <v>77.39</v>
      </c>
      <c r="DD7" s="57">
        <v>67.900000000000006</v>
      </c>
      <c r="DE7" s="57">
        <v>69.209999999999994</v>
      </c>
      <c r="DF7" s="57">
        <v>70.03</v>
      </c>
      <c r="DG7" s="57">
        <v>71.099999999999994</v>
      </c>
      <c r="DH7" s="57">
        <v>72.17</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83.53</v>
      </c>
      <c r="V11" s="65">
        <f>IF(U6="-",NA(),U6)</f>
        <v>83.86</v>
      </c>
      <c r="W11" s="65">
        <f>IF(V6="-",NA(),V6)</f>
        <v>82.2</v>
      </c>
      <c r="X11" s="65">
        <f>IF(W6="-",NA(),W6)</f>
        <v>82.07</v>
      </c>
      <c r="Y11" s="65">
        <f>IF(X6="-",NA(),X6)</f>
        <v>100</v>
      </c>
      <c r="AE11" s="64" t="s">
        <v>23</v>
      </c>
      <c r="AF11" s="65">
        <f>IF(AE6="-",NA(),AE6)</f>
        <v>0</v>
      </c>
      <c r="AG11" s="65">
        <f>IF(AF6="-",NA(),AF6)</f>
        <v>0</v>
      </c>
      <c r="AH11" s="65">
        <f>IF(AG6="-",NA(),AG6)</f>
        <v>0</v>
      </c>
      <c r="AI11" s="65">
        <f>IF(AH6="-",NA(),AH6)</f>
        <v>0</v>
      </c>
      <c r="AJ11" s="65">
        <f>IF(AI6="-",NA(),AI6)</f>
        <v>0</v>
      </c>
      <c r="AP11" s="64" t="s">
        <v>23</v>
      </c>
      <c r="AQ11" s="65">
        <f>IF(AP6="-",NA(),AP6)</f>
        <v>815.6</v>
      </c>
      <c r="AR11" s="65">
        <f>IF(AQ6="-",NA(),AQ6)</f>
        <v>696.24</v>
      </c>
      <c r="AS11" s="65">
        <f>IF(AR6="-",NA(),AR6)</f>
        <v>669.98</v>
      </c>
      <c r="AT11" s="65">
        <f>IF(AS6="-",NA(),AS6)</f>
        <v>674.25</v>
      </c>
      <c r="AU11" s="65">
        <f>IF(AT6="-",NA(),AT6)</f>
        <v>603.74</v>
      </c>
      <c r="BA11" s="64" t="s">
        <v>23</v>
      </c>
      <c r="BB11" s="65">
        <f>IF(BA6="-",NA(),BA6)</f>
        <v>1389.85</v>
      </c>
      <c r="BC11" s="65">
        <f>IF(BB6="-",NA(),BB6)</f>
        <v>1179.8</v>
      </c>
      <c r="BD11" s="65">
        <f>IF(BC6="-",NA(),BC6)</f>
        <v>1076.24</v>
      </c>
      <c r="BE11" s="65">
        <f>IF(BD6="-",NA(),BD6)</f>
        <v>840.51</v>
      </c>
      <c r="BF11" s="65">
        <f>IF(BE6="-",NA(),BE6)</f>
        <v>671.48</v>
      </c>
      <c r="BL11" s="64" t="s">
        <v>23</v>
      </c>
      <c r="BM11" s="65">
        <f>IF(BL6="-",NA(),BL6)</f>
        <v>38.159999999999997</v>
      </c>
      <c r="BN11" s="65">
        <f>IF(BM6="-",NA(),BM6)</f>
        <v>34.78</v>
      </c>
      <c r="BO11" s="65">
        <f>IF(BN6="-",NA(),BN6)</f>
        <v>37.19</v>
      </c>
      <c r="BP11" s="65">
        <f>IF(BO6="-",NA(),BO6)</f>
        <v>39.06</v>
      </c>
      <c r="BQ11" s="65">
        <f>IF(BP6="-",NA(),BP6)</f>
        <v>42</v>
      </c>
      <c r="BW11" s="64" t="s">
        <v>23</v>
      </c>
      <c r="BX11" s="65">
        <f>IF(BW6="-",NA(),BW6)</f>
        <v>122.3</v>
      </c>
      <c r="BY11" s="65">
        <f>IF(BX6="-",NA(),BX6)</f>
        <v>136.46</v>
      </c>
      <c r="BZ11" s="65">
        <f>IF(BY6="-",NA(),BY6)</f>
        <v>123.49</v>
      </c>
      <c r="CA11" s="65">
        <f>IF(BZ6="-",NA(),BZ6)</f>
        <v>120.53</v>
      </c>
      <c r="CB11" s="65">
        <f>IF(CA6="-",NA(),CA6)</f>
        <v>110.48</v>
      </c>
      <c r="CH11" s="64" t="s">
        <v>23</v>
      </c>
      <c r="CI11" s="65">
        <f>IF(CH6="-",NA(),CH6)</f>
        <v>37.24</v>
      </c>
      <c r="CJ11" s="65">
        <f>IF(CI6="-",NA(),CI6)</f>
        <v>37.35</v>
      </c>
      <c r="CK11" s="65">
        <f>IF(CJ6="-",NA(),CJ6)</f>
        <v>35.35</v>
      </c>
      <c r="CL11" s="65">
        <f>IF(CK6="-",NA(),CK6)</f>
        <v>36.71</v>
      </c>
      <c r="CM11" s="65">
        <f>IF(CL6="-",NA(),CL6)</f>
        <v>35.82</v>
      </c>
      <c r="CS11" s="64" t="s">
        <v>23</v>
      </c>
      <c r="CT11" s="65">
        <f>IF(CS6="-",NA(),CS6)</f>
        <v>38.53</v>
      </c>
      <c r="CU11" s="65">
        <f>IF(CT6="-",NA(),CT6)</f>
        <v>38.53</v>
      </c>
      <c r="CV11" s="65">
        <f>IF(CU6="-",NA(),CU6)</f>
        <v>38.53</v>
      </c>
      <c r="CW11" s="65">
        <f>IF(CV6="-",NA(),CV6)</f>
        <v>38.53</v>
      </c>
      <c r="CX11" s="65">
        <f>IF(CW6="-",NA(),CW6)</f>
        <v>38.53</v>
      </c>
      <c r="DD11" s="64" t="s">
        <v>23</v>
      </c>
      <c r="DE11" s="65">
        <f>IF(DD6="-",NA(),DD6)</f>
        <v>67.900000000000006</v>
      </c>
      <c r="DF11" s="65">
        <f>IF(DE6="-",NA(),DE6)</f>
        <v>69.209999999999994</v>
      </c>
      <c r="DG11" s="65">
        <f>IF(DF6="-",NA(),DF6)</f>
        <v>70.03</v>
      </c>
      <c r="DH11" s="65">
        <f>IF(DG6="-",NA(),DG6)</f>
        <v>71.099999999999994</v>
      </c>
      <c r="DI11" s="65">
        <f>IF(DH6="-",NA(),DH6)</f>
        <v>72.17</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2021-02-03T01:38:21Z</cp:lastPrinted>
  <dcterms:created xsi:type="dcterms:W3CDTF">2020-12-04T03:42:12Z</dcterms:created>
  <dcterms:modified xsi:type="dcterms:W3CDTF">2021-02-03T01:38:46Z</dcterms:modified>
  <cp:category/>
</cp:coreProperties>
</file>