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M18" i="5" s="1"/>
  <c r="MJ8" i="5"/>
  <c r="LZ8" i="5"/>
  <c r="LQ8" i="5"/>
  <c r="LP8" i="5"/>
  <c r="LG8" i="5"/>
  <c r="LH18" i="5" s="1"/>
  <c r="LF8" i="5"/>
  <c r="KW8" i="5"/>
  <c r="KV8" i="5"/>
  <c r="KU8" i="5"/>
  <c r="KL8" i="5"/>
  <c r="KK8" i="5"/>
  <c r="KA8" i="5"/>
  <c r="JR8" i="5"/>
  <c r="JS18" i="5" s="1"/>
  <c r="JQ8" i="5"/>
  <c r="JH8" i="5"/>
  <c r="JG8" i="5"/>
  <c r="IX8" i="5"/>
  <c r="IY12" i="5" s="1"/>
  <c r="IW8" i="5"/>
  <c r="IV8" i="5"/>
  <c r="IM8" i="5"/>
  <c r="IQ18" i="5" s="1"/>
  <c r="IL8" i="5"/>
  <c r="IB8" i="5"/>
  <c r="HS8" i="5"/>
  <c r="HR8" i="5"/>
  <c r="HI8" i="5"/>
  <c r="HL18" i="5" s="1"/>
  <c r="HH8" i="5"/>
  <c r="GY8" i="5"/>
  <c r="GX8" i="5"/>
  <c r="GW8" i="5"/>
  <c r="GM8" i="5"/>
  <c r="GC8" i="5"/>
  <c r="FS8" i="5"/>
  <c r="FI8" i="5"/>
  <c r="EY8" i="5"/>
  <c r="EX8" i="5"/>
  <c r="EN8" i="5"/>
  <c r="ED8" i="5"/>
  <c r="DT8" i="5"/>
  <c r="DJ8" i="5"/>
  <c r="CZ8" i="5"/>
  <c r="CY8" i="5"/>
  <c r="CO8" i="5"/>
  <c r="CE8" i="5"/>
  <c r="BT8" i="5"/>
  <c r="BI8" i="5"/>
  <c r="AX8" i="5"/>
  <c r="AX6" i="5"/>
  <c r="AW6" i="5"/>
  <c r="I19" i="4" s="1"/>
  <c r="AV6" i="5"/>
  <c r="AU6" i="5"/>
  <c r="N16" i="4" s="1"/>
  <c r="AT6" i="5"/>
  <c r="AS6" i="5"/>
  <c r="J16" i="4" s="1"/>
  <c r="AR6" i="5"/>
  <c r="AQ6" i="5"/>
  <c r="F16" i="4" s="1"/>
  <c r="AP6" i="5"/>
  <c r="AO6" i="5"/>
  <c r="L15" i="4" s="1"/>
  <c r="AN6" i="5"/>
  <c r="AM6" i="5"/>
  <c r="H15" i="4" s="1"/>
  <c r="AL6" i="5"/>
  <c r="AK6" i="5"/>
  <c r="N14" i="4" s="1"/>
  <c r="AJ6" i="5"/>
  <c r="AI6" i="5"/>
  <c r="J14" i="4" s="1"/>
  <c r="AH6" i="5"/>
  <c r="AG6" i="5"/>
  <c r="F14" i="4" s="1"/>
  <c r="AF6" i="5"/>
  <c r="AE6" i="5"/>
  <c r="L13" i="4" s="1"/>
  <c r="AD6" i="5"/>
  <c r="AC6" i="5"/>
  <c r="H13" i="4" s="1"/>
  <c r="AB6" i="5"/>
  <c r="AA6" i="5"/>
  <c r="N12" i="4" s="1"/>
  <c r="Z6" i="5"/>
  <c r="Y6" i="5"/>
  <c r="J12" i="4" s="1"/>
  <c r="X6" i="5"/>
  <c r="W6" i="5"/>
  <c r="F12" i="4" s="1"/>
  <c r="V6" i="5"/>
  <c r="U6" i="5"/>
  <c r="T6" i="5"/>
  <c r="N7" i="4" s="1"/>
  <c r="S6" i="5"/>
  <c r="R6" i="5"/>
  <c r="Q6" i="5"/>
  <c r="B7" i="4" s="1"/>
  <c r="P6" i="5"/>
  <c r="N5" i="4" s="1"/>
  <c r="O6" i="5"/>
  <c r="N6" i="5"/>
  <c r="M6" i="5"/>
  <c r="FT8" i="5" s="1"/>
  <c r="FW18" i="5" s="1"/>
  <c r="L6" i="5"/>
  <c r="N3" i="4" s="1"/>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L16" i="4"/>
  <c r="H16" i="4"/>
  <c r="N15" i="4"/>
  <c r="J15" i="4"/>
  <c r="F15" i="4"/>
  <c r="L14" i="4"/>
  <c r="H14" i="4"/>
  <c r="N13" i="4"/>
  <c r="J13" i="4"/>
  <c r="F13" i="4"/>
  <c r="L12" i="4"/>
  <c r="H12" i="4"/>
  <c r="F9" i="4"/>
  <c r="J5" i="4"/>
  <c r="F5" i="4"/>
  <c r="B5" i="4"/>
  <c r="F3" i="4"/>
  <c r="B3" i="4"/>
  <c r="B1" i="4"/>
  <c r="GN8" i="5" l="1"/>
  <c r="EZ8" i="5"/>
  <c r="FA18" i="5" s="1"/>
  <c r="FJ8" i="5"/>
  <c r="MM16" i="5"/>
  <c r="KY16" i="5"/>
  <c r="JJ16" i="5"/>
  <c r="HU16" i="5"/>
  <c r="GF16" i="5"/>
  <c r="EQ16" i="5"/>
  <c r="DC16" i="5"/>
  <c r="BL16" i="5"/>
  <c r="LS16" i="5"/>
  <c r="KD16" i="5"/>
  <c r="IO16" i="5"/>
  <c r="HA16" i="5"/>
  <c r="FL16" i="5"/>
  <c r="DW16" i="5"/>
  <c r="CH16" i="5"/>
  <c r="LI16" i="5"/>
  <c r="JT16" i="5"/>
  <c r="IE16" i="5"/>
  <c r="GP16" i="5"/>
  <c r="FB16" i="5"/>
  <c r="DM16" i="5"/>
  <c r="BW16" i="5"/>
  <c r="IZ16" i="5"/>
  <c r="CR16" i="5"/>
  <c r="MM10" i="5"/>
  <c r="LS10" i="5"/>
  <c r="KD10" i="5"/>
  <c r="IO10" i="5"/>
  <c r="HA10" i="5"/>
  <c r="FL10" i="5"/>
  <c r="DW10" i="5"/>
  <c r="CH10" i="5"/>
  <c r="HK16" i="5"/>
  <c r="BA16" i="5"/>
  <c r="LI10" i="5"/>
  <c r="JT10" i="5"/>
  <c r="IE10" i="5"/>
  <c r="GP10" i="5"/>
  <c r="FB10" i="5"/>
  <c r="DM10" i="5"/>
  <c r="BW10" i="5"/>
  <c r="MC16" i="5"/>
  <c r="FV16" i="5"/>
  <c r="KY10" i="5"/>
  <c r="JJ10" i="5"/>
  <c r="HU10" i="5"/>
  <c r="GF10" i="5"/>
  <c r="EQ10" i="5"/>
  <c r="DC10" i="5"/>
  <c r="BL10" i="5"/>
  <c r="J11" i="4"/>
  <c r="KN16" i="5"/>
  <c r="EG16" i="5"/>
  <c r="MC10" i="5"/>
  <c r="KN10" i="5"/>
  <c r="IZ10" i="5"/>
  <c r="HK10" i="5"/>
  <c r="FV10" i="5"/>
  <c r="EG10" i="5"/>
  <c r="CR10" i="5"/>
  <c r="BA10" i="5"/>
  <c r="FK18" i="5"/>
  <c r="FM12" i="5"/>
  <c r="FM18" i="5"/>
  <c r="FK12" i="5"/>
  <c r="FL18" i="5"/>
  <c r="FN12" i="5"/>
  <c r="FJ12" i="5"/>
  <c r="GZ18" i="5"/>
  <c r="HB12" i="5"/>
  <c r="HB18" i="5"/>
  <c r="GZ12" i="5"/>
  <c r="HA18" i="5"/>
  <c r="HC12" i="5"/>
  <c r="GY12" i="5"/>
  <c r="HV18" i="5"/>
  <c r="HT12" i="5"/>
  <c r="HT18" i="5"/>
  <c r="HV12" i="5"/>
  <c r="HW18" i="5"/>
  <c r="HS18" i="5"/>
  <c r="HU12" i="5"/>
  <c r="JK18" i="5"/>
  <c r="JI12" i="5"/>
  <c r="JI18" i="5"/>
  <c r="JK12" i="5"/>
  <c r="JL18" i="5"/>
  <c r="JH18" i="5"/>
  <c r="JJ12" i="5"/>
  <c r="KZ18" i="5"/>
  <c r="KX12" i="5"/>
  <c r="KX18" i="5"/>
  <c r="KZ12" i="5"/>
  <c r="LA18" i="5"/>
  <c r="KW18" i="5"/>
  <c r="KY12" i="5"/>
  <c r="LR18" i="5"/>
  <c r="LT12" i="5"/>
  <c r="LT18" i="5"/>
  <c r="LR12" i="5"/>
  <c r="LS18" i="5"/>
  <c r="LU12" i="5"/>
  <c r="LQ12" i="5"/>
  <c r="E10" i="5"/>
  <c r="HS12" i="5"/>
  <c r="LJ12" i="5"/>
  <c r="MO12" i="5"/>
  <c r="HC18" i="5"/>
  <c r="IM18" i="5"/>
  <c r="GP18" i="5"/>
  <c r="GR12" i="5"/>
  <c r="GN12" i="5"/>
  <c r="GR18" i="5"/>
  <c r="GN18" i="5"/>
  <c r="GP12" i="5"/>
  <c r="GQ18" i="5"/>
  <c r="GO12" i="5"/>
  <c r="KP18" i="5"/>
  <c r="KL18" i="5"/>
  <c r="KN12" i="5"/>
  <c r="KN18" i="5"/>
  <c r="KP12" i="5"/>
  <c r="KL12" i="5"/>
  <c r="KM18" i="5"/>
  <c r="KO12" i="5"/>
  <c r="B10" i="5"/>
  <c r="F10" i="5"/>
  <c r="FC12" i="5"/>
  <c r="GQ12" i="5"/>
  <c r="HW12" i="5"/>
  <c r="JH12" i="5"/>
  <c r="KM12" i="5"/>
  <c r="LS12" i="5"/>
  <c r="LQ18" i="5"/>
  <c r="FB18" i="5"/>
  <c r="FD12" i="5"/>
  <c r="EZ12" i="5"/>
  <c r="FD18" i="5"/>
  <c r="EZ18" i="5"/>
  <c r="FB12" i="5"/>
  <c r="FC18" i="5"/>
  <c r="FA12" i="5"/>
  <c r="FX18" i="5"/>
  <c r="FT18" i="5"/>
  <c r="FV12" i="5"/>
  <c r="FV18" i="5"/>
  <c r="FX12" i="5"/>
  <c r="FT12" i="5"/>
  <c r="FU18" i="5"/>
  <c r="FW12" i="5"/>
  <c r="HM18" i="5"/>
  <c r="HI18" i="5"/>
  <c r="HK12" i="5"/>
  <c r="HK18" i="5"/>
  <c r="HM12" i="5"/>
  <c r="HI12" i="5"/>
  <c r="HJ18" i="5"/>
  <c r="HL12" i="5"/>
  <c r="JB18" i="5"/>
  <c r="IX18" i="5"/>
  <c r="IZ12" i="5"/>
  <c r="IZ18" i="5"/>
  <c r="JB12" i="5"/>
  <c r="IX12" i="5"/>
  <c r="IY18" i="5"/>
  <c r="JA12" i="5"/>
  <c r="JT18" i="5"/>
  <c r="JV12" i="5"/>
  <c r="JR12" i="5"/>
  <c r="JV18" i="5"/>
  <c r="JR18" i="5"/>
  <c r="JT12" i="5"/>
  <c r="JU18" i="5"/>
  <c r="JS12" i="5"/>
  <c r="LI18" i="5"/>
  <c r="LK12" i="5"/>
  <c r="LG12" i="5"/>
  <c r="LK18" i="5"/>
  <c r="LG18" i="5"/>
  <c r="LI12" i="5"/>
  <c r="LJ18" i="5"/>
  <c r="LH12" i="5"/>
  <c r="C10" i="5"/>
  <c r="FL12" i="5"/>
  <c r="HA12" i="5"/>
  <c r="JL12" i="5"/>
  <c r="KW12" i="5"/>
  <c r="FJ18" i="5"/>
  <c r="GO18" i="5"/>
  <c r="HU18" i="5"/>
  <c r="JA18" i="5"/>
  <c r="KO18" i="5"/>
  <c r="LU18" i="5"/>
  <c r="IN18" i="5"/>
  <c r="IP12" i="5"/>
  <c r="IP18" i="5"/>
  <c r="IN12" i="5"/>
  <c r="IO18" i="5"/>
  <c r="IQ12" i="5"/>
  <c r="IM12" i="5"/>
  <c r="MN18" i="5"/>
  <c r="ML12" i="5"/>
  <c r="ML18" i="5"/>
  <c r="MN12" i="5"/>
  <c r="MO18" i="5"/>
  <c r="MK18" i="5"/>
  <c r="MM12" i="5"/>
  <c r="FU12" i="5"/>
  <c r="HJ12" i="5"/>
  <c r="IO12" i="5"/>
  <c r="JU12" i="5"/>
  <c r="LA12" i="5"/>
  <c r="MK12" i="5"/>
  <c r="FN18" i="5"/>
  <c r="GY18" i="5"/>
  <c r="JJ18" i="5"/>
  <c r="KY18" i="5"/>
  <c r="MD16" i="5" l="1"/>
  <c r="KO16" i="5"/>
  <c r="JA16" i="5"/>
  <c r="HL16" i="5"/>
  <c r="FW16" i="5"/>
  <c r="EH16" i="5"/>
  <c r="CS16" i="5"/>
  <c r="BB16" i="5"/>
  <c r="LJ16" i="5"/>
  <c r="JU16" i="5"/>
  <c r="IF16" i="5"/>
  <c r="GQ16" i="5"/>
  <c r="FC16" i="5"/>
  <c r="DN16" i="5"/>
  <c r="BX16" i="5"/>
  <c r="MN10" i="5"/>
  <c r="MN16" i="5"/>
  <c r="KZ16" i="5"/>
  <c r="JK16" i="5"/>
  <c r="HV16" i="5"/>
  <c r="GG16" i="5"/>
  <c r="ER16" i="5"/>
  <c r="DD16" i="5"/>
  <c r="BM16" i="5"/>
  <c r="KE16" i="5"/>
  <c r="DX16" i="5"/>
  <c r="LJ10" i="5"/>
  <c r="JU10" i="5"/>
  <c r="IF10" i="5"/>
  <c r="GQ10" i="5"/>
  <c r="FC10" i="5"/>
  <c r="DN10" i="5"/>
  <c r="BX10" i="5"/>
  <c r="IP16" i="5"/>
  <c r="CI16" i="5"/>
  <c r="KZ10" i="5"/>
  <c r="JK10" i="5"/>
  <c r="HV10" i="5"/>
  <c r="GG10" i="5"/>
  <c r="ER10" i="5"/>
  <c r="DD10" i="5"/>
  <c r="BM10" i="5"/>
  <c r="HB16" i="5"/>
  <c r="MD10" i="5"/>
  <c r="KO10" i="5"/>
  <c r="JA10" i="5"/>
  <c r="HL10" i="5"/>
  <c r="FW10" i="5"/>
  <c r="EH10" i="5"/>
  <c r="CS10" i="5"/>
  <c r="BB10" i="5"/>
  <c r="L11" i="4"/>
  <c r="LT16" i="5"/>
  <c r="FM16" i="5"/>
  <c r="LT10" i="5"/>
  <c r="KE10" i="5"/>
  <c r="IP10" i="5"/>
  <c r="HB10" i="5"/>
  <c r="FM10" i="5"/>
  <c r="DX10" i="5"/>
  <c r="CI10" i="5"/>
  <c r="LU16" i="5"/>
  <c r="KF16" i="5"/>
  <c r="IQ16" i="5"/>
  <c r="HC16" i="5"/>
  <c r="FN16" i="5"/>
  <c r="DY16" i="5"/>
  <c r="CJ16" i="5"/>
  <c r="MO16" i="5"/>
  <c r="LA16" i="5"/>
  <c r="JL16" i="5"/>
  <c r="HW16" i="5"/>
  <c r="GH16" i="5"/>
  <c r="ES16" i="5"/>
  <c r="DE16" i="5"/>
  <c r="BN16" i="5"/>
  <c r="ME10" i="5"/>
  <c r="ME16" i="5"/>
  <c r="KP16" i="5"/>
  <c r="JB16" i="5"/>
  <c r="HM16" i="5"/>
  <c r="FX16" i="5"/>
  <c r="EI16" i="5"/>
  <c r="CT16" i="5"/>
  <c r="BC16" i="5"/>
  <c r="LK16" i="5"/>
  <c r="FD16" i="5"/>
  <c r="LA10" i="5"/>
  <c r="JL10" i="5"/>
  <c r="HW10" i="5"/>
  <c r="GH10" i="5"/>
  <c r="ES10" i="5"/>
  <c r="DE10" i="5"/>
  <c r="BN10" i="5"/>
  <c r="N11" i="4"/>
  <c r="JV16" i="5"/>
  <c r="DO16" i="5"/>
  <c r="KP10" i="5"/>
  <c r="JB10" i="5"/>
  <c r="HM10" i="5"/>
  <c r="FX10" i="5"/>
  <c r="EI10" i="5"/>
  <c r="CT10" i="5"/>
  <c r="BC10" i="5"/>
  <c r="IG16" i="5"/>
  <c r="BY16" i="5"/>
  <c r="LU10" i="5"/>
  <c r="KF10" i="5"/>
  <c r="IQ10" i="5"/>
  <c r="HC10" i="5"/>
  <c r="FN10" i="5"/>
  <c r="DY10" i="5"/>
  <c r="CJ10" i="5"/>
  <c r="GR16" i="5"/>
  <c r="MO10" i="5"/>
  <c r="LK10" i="5"/>
  <c r="JV10" i="5"/>
  <c r="IG10" i="5"/>
  <c r="GR10" i="5"/>
  <c r="FD10" i="5"/>
  <c r="DO10" i="5"/>
  <c r="BY10" i="5"/>
  <c r="LQ16" i="5"/>
  <c r="KB16" i="5"/>
  <c r="IM16" i="5"/>
  <c r="GY16" i="5"/>
  <c r="FJ16" i="5"/>
  <c r="DU16" i="5"/>
  <c r="CF16" i="5"/>
  <c r="MK16" i="5"/>
  <c r="KW16" i="5"/>
  <c r="JH16" i="5"/>
  <c r="HS16" i="5"/>
  <c r="GD16" i="5"/>
  <c r="EO16" i="5"/>
  <c r="DA16" i="5"/>
  <c r="BJ16" i="5"/>
  <c r="MA16" i="5"/>
  <c r="KL16" i="5"/>
  <c r="IX16" i="5"/>
  <c r="HI16" i="5"/>
  <c r="FT16" i="5"/>
  <c r="EE16" i="5"/>
  <c r="CP16" i="5"/>
  <c r="AY16" i="5"/>
  <c r="GN16" i="5"/>
  <c r="KW10" i="5"/>
  <c r="JH10" i="5"/>
  <c r="HS10" i="5"/>
  <c r="GD10" i="5"/>
  <c r="EO10" i="5"/>
  <c r="DA10" i="5"/>
  <c r="BJ10" i="5"/>
  <c r="F11" i="4"/>
  <c r="LG16" i="5"/>
  <c r="EZ16" i="5"/>
  <c r="MK10" i="5"/>
  <c r="MA10" i="5"/>
  <c r="KL10" i="5"/>
  <c r="IX10" i="5"/>
  <c r="HI10" i="5"/>
  <c r="FT10" i="5"/>
  <c r="EE10" i="5"/>
  <c r="CP10" i="5"/>
  <c r="AY10" i="5"/>
  <c r="JR16" i="5"/>
  <c r="DK16" i="5"/>
  <c r="LQ10" i="5"/>
  <c r="KB10" i="5"/>
  <c r="IM10" i="5"/>
  <c r="GY10" i="5"/>
  <c r="FJ10" i="5"/>
  <c r="DU10" i="5"/>
  <c r="CF10" i="5"/>
  <c r="IC16" i="5"/>
  <c r="BU16" i="5"/>
  <c r="LG10" i="5"/>
  <c r="JR10" i="5"/>
  <c r="IC10" i="5"/>
  <c r="GN10" i="5"/>
  <c r="EZ10" i="5"/>
  <c r="DK10" i="5"/>
  <c r="BU10" i="5"/>
  <c r="LH16" i="5"/>
  <c r="JS16" i="5"/>
  <c r="ID16" i="5"/>
  <c r="GO16" i="5"/>
  <c r="FA16" i="5"/>
  <c r="DL16" i="5"/>
  <c r="BV16" i="5"/>
  <c r="ML10" i="5"/>
  <c r="MB16" i="5"/>
  <c r="KM16" i="5"/>
  <c r="IY16" i="5"/>
  <c r="HJ16" i="5"/>
  <c r="FU16" i="5"/>
  <c r="EF16" i="5"/>
  <c r="CQ16" i="5"/>
  <c r="AZ16" i="5"/>
  <c r="LR16" i="5"/>
  <c r="KC16" i="5"/>
  <c r="IN16" i="5"/>
  <c r="GZ16" i="5"/>
  <c r="FK16" i="5"/>
  <c r="DV16" i="5"/>
  <c r="CG16" i="5"/>
  <c r="HT16" i="5"/>
  <c r="BK16" i="5"/>
  <c r="MB10" i="5"/>
  <c r="KM10" i="5"/>
  <c r="IY10" i="5"/>
  <c r="HJ10" i="5"/>
  <c r="FU10" i="5"/>
  <c r="EF10" i="5"/>
  <c r="CQ10" i="5"/>
  <c r="AZ10" i="5"/>
  <c r="H11" i="4"/>
  <c r="ML16" i="5"/>
  <c r="GE16" i="5"/>
  <c r="LR10" i="5"/>
  <c r="KC10" i="5"/>
  <c r="IN10" i="5"/>
  <c r="GZ10" i="5"/>
  <c r="FK10" i="5"/>
  <c r="DV10" i="5"/>
  <c r="CG10" i="5"/>
  <c r="KX16" i="5"/>
  <c r="EP16" i="5"/>
  <c r="LH10" i="5"/>
  <c r="JS10" i="5"/>
  <c r="ID10" i="5"/>
  <c r="GO10" i="5"/>
  <c r="FA10" i="5"/>
  <c r="DL10" i="5"/>
  <c r="BV10" i="5"/>
  <c r="JI16" i="5"/>
  <c r="DB16" i="5"/>
  <c r="KX10" i="5"/>
  <c r="JI10" i="5"/>
  <c r="HT10" i="5"/>
  <c r="GE10" i="5"/>
  <c r="EP10" i="5"/>
  <c r="DB10" i="5"/>
  <c r="BK10" i="5"/>
</calcChain>
</file>

<file path=xl/sharedStrings.xml><?xml version="1.0" encoding="utf-8"?>
<sst xmlns="http://schemas.openxmlformats.org/spreadsheetml/2006/main" count="886" uniqueCount="182">
  <si>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</si>
  <si>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</si>
  <si>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</si>
  <si>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</si>
  <si>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</si>
  <si>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</si>
  <si>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</si>
  <si>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</si>
  <si>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電気事業により生じた利益は、将来の施設更新等に充てるための新エネルギー事業財政調整基金に積み立てることを基本としている。
H28年度は11千円の剰余金が発生し、全額を上記基金に積み立てている。</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</si>
  <si>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</si>
  <si>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</si>
  <si>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</si>
  <si>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</si>
  <si>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</si>
  <si>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</si>
  <si>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</si>
  <si>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</si>
  <si>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</si>
  <si>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</si>
  <si>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</si>
  <si>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</si>
  <si>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</si>
  <si>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</si>
  <si>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</si>
  <si>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</si>
  <si>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</si>
  <si>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</si>
  <si>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</si>
  <si>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</si>
  <si>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</si>
  <si>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</si>
  <si>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</si>
  <si>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</si>
  <si>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</si>
  <si>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</si>
  <si>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</si>
  <si>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</si>
  <si>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</si>
  <si>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</si>
  <si>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</si>
  <si>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</si>
  <si>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</si>
  <si>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</si>
  <si>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</si>
  <si>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</si>
  <si>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</si>
  <si>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</si>
  <si>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</si>
  <si>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</si>
  <si>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</si>
  <si>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</si>
  <si>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</si>
  <si>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</si>
  <si>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</si>
  <si>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</si>
  <si>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</si>
  <si>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</si>
  <si>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</si>
  <si>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</si>
  <si>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</si>
  <si>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</si>
  <si>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</si>
  <si>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</si>
  <si>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</si>
  <si>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</si>
  <si>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</si>
  <si>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</si>
  <si>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</si>
  <si>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</si>
  <si>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</si>
  <si>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</si>
  <si>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</si>
  <si>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</si>
  <si>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</si>
  <si>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</si>
  <si>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</si>
  <si>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</si>
  <si>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</si>
  <si>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</si>
  <si>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</si>
  <si>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</si>
  <si>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</si>
  <si>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</si>
  <si>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</si>
  <si>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</si>
  <si>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</si>
  <si>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</si>
  <si>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</si>
  <si>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</si>
  <si>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</si>
  <si>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</si>
  <si>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</si>
  <si>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</si>
  <si>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</si>
  <si>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</si>
  <si>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</si>
  <si>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</si>
  <si>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</si>
  <si>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</si>
  <si>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</si>
  <si>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</si>
  <si>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</si>
  <si>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</si>
  <si>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</si>
  <si>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</si>
  <si>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</si>
  <si>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</si>
  <si>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</si>
  <si>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</si>
  <si>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</si>
  <si>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</si>
  <si>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</si>
  <si>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</si>
  <si>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</si>
  <si>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</si>
  <si>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</si>
  <si>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</si>
  <si>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173657</t>
  </si>
  <si>
    <t>47</t>
  </si>
  <si>
    <t>04</t>
  </si>
  <si>
    <t>0</t>
  </si>
  <si>
    <t>000</t>
  </si>
  <si>
    <t>石川県　内灘町</t>
  </si>
  <si>
    <t>法非適用</t>
  </si>
  <si>
    <t>電気事業</t>
  </si>
  <si>
    <t/>
  </si>
  <si>
    <t>該当数値なし</t>
  </si>
  <si>
    <t>-</t>
  </si>
  <si>
    <t>平成36年3月31日　内灘町風力発電所</t>
  </si>
  <si>
    <t>平成36年2月16日　内灘町風力発電所</t>
  </si>
  <si>
    <t>無</t>
  </si>
  <si>
    <t>北陸電力株式会社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</si>
  <si>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</si>
  <si>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</si>
  <si>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</si>
  <si>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</si>
  <si>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</si>
  <si>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</si>
  <si>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</si>
  <si>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</si>
  <si>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</si>
  <si>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</si>
  <si>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</si>
  <si>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</si>
  <si>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</si>
  <si>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</si>
  <si>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</si>
  <si>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</si>
  <si>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</si>
  <si>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</si>
  <si>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</si>
  <si>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</si>
  <si>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</si>
  <si>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</si>
  <si>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</si>
  <si>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</si>
  <si>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</si>
  <si>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</si>
  <si>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</si>
  <si>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</si>
  <si>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</si>
  <si>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</si>
  <si>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</si>
  <si>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</si>
  <si>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</si>
  <si>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</si>
  <si>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</si>
  <si>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</si>
  <si>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</si>
  <si>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</si>
  <si>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</si>
  <si>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</si>
  <si>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</si>
  <si>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</si>
  <si>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</si>
  <si>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</si>
  <si>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</si>
  <si>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</si>
  <si>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</si>
  <si>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 xml:space="preserve">　設備利用率が団体平均値より低く、修繕費比率が高いことから、施設の効率的な運用が行えていないと考察されるため、計画的な維持管理方法等の見直しが必要である。
　企業債残高対料金収入比率については、Ｈ２７年度の企業債借り入れや、故障休止による料金収入の減少が影響し、団体平均値と比較して高い水準になっているため、将来の償還財源の確保に向けた経営改善が必要である。
　ＦＩＴ収入割合が１００％であるため、固定価格買取制度の調達期間終了後、収入が減少するリスクが高いため、そのことを踏まえた取組が必要である。
</t>
    <rPh sb="7" eb="9">
      <t>ダンタイ</t>
    </rPh>
    <rPh sb="9" eb="12">
      <t>ヘイキンチ</t>
    </rPh>
    <rPh sb="23" eb="24">
      <t>タカ</t>
    </rPh>
    <rPh sb="30" eb="32">
      <t>シセツ</t>
    </rPh>
    <rPh sb="33" eb="36">
      <t>コウリツテキ</t>
    </rPh>
    <rPh sb="37" eb="39">
      <t>ウンヨウ</t>
    </rPh>
    <rPh sb="40" eb="41">
      <t>オコナ</t>
    </rPh>
    <rPh sb="47" eb="49">
      <t>コウサツ</t>
    </rPh>
    <rPh sb="55" eb="58">
      <t>ケイカクテキ</t>
    </rPh>
    <rPh sb="59" eb="61">
      <t>イジ</t>
    </rPh>
    <rPh sb="61" eb="63">
      <t>カンリ</t>
    </rPh>
    <rPh sb="63" eb="65">
      <t>ホウホウ</t>
    </rPh>
    <rPh sb="65" eb="66">
      <t>ナド</t>
    </rPh>
    <rPh sb="67" eb="69">
      <t>ミナオ</t>
    </rPh>
    <rPh sb="71" eb="73">
      <t>ヒツヨウ</t>
    </rPh>
    <rPh sb="112" eb="114">
      <t>コショウ</t>
    </rPh>
    <rPh sb="127" eb="129">
      <t>エイキョウ</t>
    </rPh>
    <rPh sb="131" eb="133">
      <t>ダンタイ</t>
    </rPh>
    <rPh sb="133" eb="136">
      <t>ヘイキンチ</t>
    </rPh>
    <rPh sb="137" eb="139">
      <t>ヒカク</t>
    </rPh>
    <rPh sb="143" eb="145">
      <t>スイジュン</t>
    </rPh>
    <rPh sb="154" eb="156">
      <t>ショウライ</t>
    </rPh>
    <rPh sb="168" eb="170">
      <t>ケイエイ</t>
    </rPh>
    <rPh sb="170" eb="172">
      <t>カイゼン</t>
    </rPh>
    <rPh sb="241" eb="243">
      <t>トリクミ</t>
    </rPh>
    <phoneticPr fontId="3"/>
  </si>
  <si>
    <r>
      <t>　</t>
    </r>
    <r>
      <rPr>
        <sz val="14"/>
        <rFont val="ＭＳ ゴシック"/>
        <family val="3"/>
        <charset val="128"/>
      </rPr>
      <t>収益的収支比率及び営業収支比率については、</t>
    </r>
    <r>
      <rPr>
        <sz val="14"/>
        <color rgb="FFFF0000"/>
        <rFont val="ＭＳ ゴシック"/>
        <family val="3"/>
        <charset val="128"/>
      </rPr>
      <t>Ｈ</t>
    </r>
    <r>
      <rPr>
        <sz val="14"/>
        <rFont val="ＭＳ ゴシック"/>
        <family val="3"/>
        <charset val="128"/>
      </rPr>
      <t>２８年度はともに３３０％超と大きく増加した。これは、設備利用率の増が示すように、年間発電電力量の増加に伴</t>
    </r>
    <r>
      <rPr>
        <sz val="14"/>
        <color rgb="FFFF0000"/>
        <rFont val="ＭＳ ゴシック"/>
        <family val="3"/>
        <charset val="128"/>
      </rPr>
      <t>う</t>
    </r>
    <r>
      <rPr>
        <sz val="14"/>
        <rFont val="ＭＳ ゴシック"/>
        <family val="3"/>
        <charset val="128"/>
      </rPr>
      <t>売電収入</t>
    </r>
    <r>
      <rPr>
        <sz val="14"/>
        <color rgb="FFFF0000"/>
        <rFont val="ＭＳ ゴシック"/>
        <family val="3"/>
        <charset val="128"/>
      </rPr>
      <t>の</t>
    </r>
    <r>
      <rPr>
        <sz val="14"/>
        <rFont val="ＭＳ ゴシック"/>
        <family val="3"/>
        <charset val="128"/>
      </rPr>
      <t>増、及び企業債償還額の減が主な要因である。両比率については近５年は１００％以上となっている</t>
    </r>
    <r>
      <rPr>
        <sz val="14"/>
        <color rgb="FFFF0000"/>
        <rFont val="ＭＳ ゴシック"/>
        <family val="3"/>
        <charset val="128"/>
      </rPr>
      <t>ものの</t>
    </r>
    <r>
      <rPr>
        <sz val="14"/>
        <rFont val="ＭＳ ゴシック"/>
        <family val="3"/>
        <charset val="128"/>
      </rPr>
      <t>、設備の更新に向けた財源の確保や、更なる費用削減等、今後も健全経営に向けた取組が必要である。
　供給原価については先に述べた要因によりＨ２８年度は大きく減少し、全国平均値を下回った。また、ＥＢＩＴＤＡが経年比較して上昇していることから、安定した状態であると考察されるが、今後の設備更新等も考慮した適正な管理による維持管理費の削減など、経営改善に向けた取組が必要である。</t>
    </r>
    <rPh sb="8" eb="9">
      <t>オヨ</t>
    </rPh>
    <rPh sb="25" eb="27">
      <t>ネンド</t>
    </rPh>
    <rPh sb="35" eb="36">
      <t>チョウ</t>
    </rPh>
    <rPh sb="37" eb="38">
      <t>オオ</t>
    </rPh>
    <rPh sb="40" eb="42">
      <t>ゾウカ</t>
    </rPh>
    <rPh sb="49" eb="51">
      <t>セツビ</t>
    </rPh>
    <rPh sb="51" eb="54">
      <t>リヨウリツ</t>
    </rPh>
    <rPh sb="55" eb="56">
      <t>ゾウ</t>
    </rPh>
    <rPh sb="57" eb="58">
      <t>シメ</t>
    </rPh>
    <rPh sb="63" eb="65">
      <t>ネンカン</t>
    </rPh>
    <rPh sb="65" eb="67">
      <t>ハツデン</t>
    </rPh>
    <rPh sb="67" eb="69">
      <t>デンリョク</t>
    </rPh>
    <rPh sb="69" eb="70">
      <t>リョウ</t>
    </rPh>
    <rPh sb="71" eb="73">
      <t>ゾウカ</t>
    </rPh>
    <rPh sb="74" eb="75">
      <t>トモナ</t>
    </rPh>
    <rPh sb="76" eb="78">
      <t>バイデン</t>
    </rPh>
    <rPh sb="78" eb="80">
      <t>シュウニュウ</t>
    </rPh>
    <rPh sb="83" eb="84">
      <t>オヨ</t>
    </rPh>
    <rPh sb="85" eb="87">
      <t>キギョウ</t>
    </rPh>
    <rPh sb="87" eb="88">
      <t>サイ</t>
    </rPh>
    <rPh sb="88" eb="90">
      <t>ショウカン</t>
    </rPh>
    <rPh sb="90" eb="91">
      <t>ガク</t>
    </rPh>
    <rPh sb="92" eb="93">
      <t>ゲン</t>
    </rPh>
    <rPh sb="94" eb="95">
      <t>オモ</t>
    </rPh>
    <rPh sb="96" eb="98">
      <t>ヨウイン</t>
    </rPh>
    <rPh sb="102" eb="103">
      <t>リョウ</t>
    </rPh>
    <rPh sb="103" eb="105">
      <t>ヒリツ</t>
    </rPh>
    <rPh sb="110" eb="111">
      <t>キン</t>
    </rPh>
    <rPh sb="112" eb="113">
      <t>ネン</t>
    </rPh>
    <rPh sb="118" eb="120">
      <t>イジョウ</t>
    </rPh>
    <rPh sb="130" eb="132">
      <t>セツビ</t>
    </rPh>
    <rPh sb="186" eb="187">
      <t>サキ</t>
    </rPh>
    <rPh sb="188" eb="189">
      <t>ノ</t>
    </rPh>
    <rPh sb="191" eb="193">
      <t>ヨウイン</t>
    </rPh>
    <rPh sb="199" eb="201">
      <t>ネンド</t>
    </rPh>
    <rPh sb="202" eb="203">
      <t>オオ</t>
    </rPh>
    <rPh sb="205" eb="207">
      <t>ゲンショウ</t>
    </rPh>
    <rPh sb="209" eb="211">
      <t>ゼンコク</t>
    </rPh>
    <rPh sb="211" eb="214">
      <t>ヘイキンチ</t>
    </rPh>
    <rPh sb="215" eb="217">
      <t>シタマワ</t>
    </rPh>
    <rPh sb="230" eb="232">
      <t>ケイネン</t>
    </rPh>
    <rPh sb="232" eb="234">
      <t>ヒカク</t>
    </rPh>
    <rPh sb="236" eb="238">
      <t>ジョウショウ</t>
    </rPh>
    <rPh sb="247" eb="249">
      <t>アンテイ</t>
    </rPh>
    <rPh sb="251" eb="253">
      <t>ジョウタイ</t>
    </rPh>
    <rPh sb="257" eb="259">
      <t>コウサツ</t>
    </rPh>
    <rPh sb="264" eb="266">
      <t>コンゴ</t>
    </rPh>
    <rPh sb="267" eb="269">
      <t>セツビ</t>
    </rPh>
    <rPh sb="273" eb="275">
      <t>コウリョ</t>
    </rPh>
    <phoneticPr fontId="3"/>
  </si>
  <si>
    <t>　現状においては、経営の健全性及び効率性は確保されているが、ＦＩＴの調達期間が終了すると収入の減少が見込まれる。今後、策定を予定（Ｈ３２年度）している経営戦略のなかでも更新費用の財源をどう賄うかが検討課題である。
　今後の風力発電事業を取り巻く環境を踏まえ、施設の管理を適正に行い、更なる経営の安定化を図る。</t>
    <rPh sb="68" eb="70">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</si>
</sst>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color rgb="FFFF0000"/>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37" fillId="0" borderId="38"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120.2</c:v>
                </c:pt>
                <c:pt idx="1">
                  <c:v>112.6</c:v>
                </c:pt>
                <c:pt idx="2">
                  <c:v>100</c:v>
                </c:pt>
                <c:pt idx="3">
                  <c:v>100</c:v>
                </c:pt>
                <c:pt idx="4">
                  <c:v>339.2</c:v>
                </c:pt>
              </c:numCache>
            </c:numRef>
          </c:val>
        </c:ser>
        <c:dLbls>
          <c:showLegendKey val="0"/>
          <c:showVal val="0"/>
          <c:showCatName val="0"/>
          <c:showSerName val="0"/>
          <c:showPercent val="0"/>
          <c:showBubbleSize val="0"/>
        </c:dLbls>
        <c:gapWidth val="180"/>
        <c:overlap val="-90"/>
        <c:axId val="72718592"/>
        <c:axId val="7273267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2718592"/>
        <c:axId val="72732672"/>
      </c:lineChart>
      <c:catAx>
        <c:axId val="72718592"/>
        <c:scaling>
          <c:orientation val="minMax"/>
        </c:scaling>
        <c:delete val="0"/>
        <c:axPos val="b"/>
        <c:numFmt formatCode="ge" sourceLinked="1"/>
        <c:majorTickMark val="none"/>
        <c:minorTickMark val="none"/>
        <c:tickLblPos val="none"/>
        <c:crossAx val="72732672"/>
        <c:crosses val="autoZero"/>
        <c:auto val="0"/>
        <c:lblAlgn val="ctr"/>
        <c:lblOffset val="100"/>
        <c:noMultiLvlLbl val="1"/>
      </c:catAx>
      <c:valAx>
        <c:axId val="7273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2718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55.9</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93079808"/>
        <c:axId val="9309836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93079808"/>
        <c:axId val="93098368"/>
      </c:lineChart>
      <c:catAx>
        <c:axId val="93079808"/>
        <c:scaling>
          <c:orientation val="minMax"/>
        </c:scaling>
        <c:delete val="0"/>
        <c:axPos val="b"/>
        <c:numFmt formatCode="ge" sourceLinked="1"/>
        <c:majorTickMark val="none"/>
        <c:minorTickMark val="none"/>
        <c:tickLblPos val="none"/>
        <c:crossAx val="93098368"/>
        <c:crosses val="autoZero"/>
        <c:auto val="0"/>
        <c:lblAlgn val="ctr"/>
        <c:lblOffset val="100"/>
        <c:noMultiLvlLbl val="1"/>
      </c:catAx>
      <c:valAx>
        <c:axId val="9309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7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528832"/>
        <c:axId val="9353075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28832"/>
        <c:axId val="93530752"/>
      </c:lineChart>
      <c:catAx>
        <c:axId val="93528832"/>
        <c:scaling>
          <c:orientation val="minMax"/>
        </c:scaling>
        <c:delete val="0"/>
        <c:axPos val="b"/>
        <c:numFmt formatCode="ge" sourceLinked="1"/>
        <c:majorTickMark val="none"/>
        <c:minorTickMark val="none"/>
        <c:tickLblPos val="none"/>
        <c:crossAx val="93530752"/>
        <c:crosses val="autoZero"/>
        <c:auto val="0"/>
        <c:lblAlgn val="ctr"/>
        <c:lblOffset val="100"/>
        <c:noMultiLvlLbl val="1"/>
      </c:catAx>
      <c:valAx>
        <c:axId val="9353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52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539328"/>
        <c:axId val="9354969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39328"/>
        <c:axId val="93549696"/>
      </c:lineChart>
      <c:catAx>
        <c:axId val="93539328"/>
        <c:scaling>
          <c:orientation val="minMax"/>
        </c:scaling>
        <c:delete val="0"/>
        <c:axPos val="b"/>
        <c:numFmt formatCode="ge" sourceLinked="1"/>
        <c:majorTickMark val="none"/>
        <c:minorTickMark val="none"/>
        <c:tickLblPos val="none"/>
        <c:crossAx val="93549696"/>
        <c:crosses val="autoZero"/>
        <c:auto val="0"/>
        <c:lblAlgn val="ctr"/>
        <c:lblOffset val="100"/>
        <c:noMultiLvlLbl val="1"/>
      </c:catAx>
      <c:valAx>
        <c:axId val="9354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53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583616"/>
        <c:axId val="9326592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83616"/>
        <c:axId val="93265920"/>
      </c:lineChart>
      <c:catAx>
        <c:axId val="93583616"/>
        <c:scaling>
          <c:orientation val="minMax"/>
        </c:scaling>
        <c:delete val="0"/>
        <c:axPos val="b"/>
        <c:numFmt formatCode="ge" sourceLinked="1"/>
        <c:majorTickMark val="none"/>
        <c:minorTickMark val="none"/>
        <c:tickLblPos val="none"/>
        <c:crossAx val="93265920"/>
        <c:crosses val="autoZero"/>
        <c:auto val="0"/>
        <c:lblAlgn val="ctr"/>
        <c:lblOffset val="100"/>
        <c:noMultiLvlLbl val="1"/>
      </c:catAx>
      <c:valAx>
        <c:axId val="9326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35836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298688"/>
        <c:axId val="9330060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98688"/>
        <c:axId val="93300608"/>
      </c:lineChart>
      <c:catAx>
        <c:axId val="93298688"/>
        <c:scaling>
          <c:orientation val="minMax"/>
        </c:scaling>
        <c:delete val="0"/>
        <c:axPos val="b"/>
        <c:numFmt formatCode="ge" sourceLinked="1"/>
        <c:majorTickMark val="none"/>
        <c:minorTickMark val="none"/>
        <c:tickLblPos val="none"/>
        <c:crossAx val="93300608"/>
        <c:crosses val="autoZero"/>
        <c:auto val="0"/>
        <c:lblAlgn val="ctr"/>
        <c:lblOffset val="100"/>
        <c:noMultiLvlLbl val="1"/>
      </c:catAx>
      <c:valAx>
        <c:axId val="9330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98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333760"/>
        <c:axId val="9333593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33760"/>
        <c:axId val="93335936"/>
      </c:lineChart>
      <c:catAx>
        <c:axId val="93333760"/>
        <c:scaling>
          <c:orientation val="minMax"/>
        </c:scaling>
        <c:delete val="0"/>
        <c:axPos val="b"/>
        <c:numFmt formatCode="ge" sourceLinked="1"/>
        <c:majorTickMark val="none"/>
        <c:minorTickMark val="none"/>
        <c:tickLblPos val="none"/>
        <c:crossAx val="93335936"/>
        <c:crosses val="autoZero"/>
        <c:auto val="0"/>
        <c:lblAlgn val="ctr"/>
        <c:lblOffset val="100"/>
        <c:noMultiLvlLbl val="1"/>
      </c:catAx>
      <c:valAx>
        <c:axId val="9333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33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360896"/>
        <c:axId val="9336281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60896"/>
        <c:axId val="93362816"/>
      </c:lineChart>
      <c:catAx>
        <c:axId val="93360896"/>
        <c:scaling>
          <c:orientation val="minMax"/>
        </c:scaling>
        <c:delete val="0"/>
        <c:axPos val="b"/>
        <c:numFmt formatCode="ge" sourceLinked="1"/>
        <c:majorTickMark val="none"/>
        <c:minorTickMark val="none"/>
        <c:tickLblPos val="none"/>
        <c:crossAx val="93362816"/>
        <c:crosses val="autoZero"/>
        <c:auto val="0"/>
        <c:lblAlgn val="ctr"/>
        <c:lblOffset val="100"/>
        <c:noMultiLvlLbl val="1"/>
      </c:catAx>
      <c:valAx>
        <c:axId val="9336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36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395968"/>
        <c:axId val="9341862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95968"/>
        <c:axId val="93418624"/>
      </c:lineChart>
      <c:catAx>
        <c:axId val="93395968"/>
        <c:scaling>
          <c:orientation val="minMax"/>
        </c:scaling>
        <c:delete val="0"/>
        <c:axPos val="b"/>
        <c:numFmt formatCode="ge" sourceLinked="1"/>
        <c:majorTickMark val="none"/>
        <c:minorTickMark val="none"/>
        <c:tickLblPos val="none"/>
        <c:crossAx val="93418624"/>
        <c:crosses val="autoZero"/>
        <c:auto val="0"/>
        <c:lblAlgn val="ctr"/>
        <c:lblOffset val="100"/>
        <c:noMultiLvlLbl val="1"/>
      </c:catAx>
      <c:valAx>
        <c:axId val="9341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39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443968"/>
        <c:axId val="9344614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43968"/>
        <c:axId val="93446144"/>
      </c:lineChart>
      <c:catAx>
        <c:axId val="93443968"/>
        <c:scaling>
          <c:orientation val="minMax"/>
        </c:scaling>
        <c:delete val="0"/>
        <c:axPos val="b"/>
        <c:numFmt formatCode="ge" sourceLinked="1"/>
        <c:majorTickMark val="none"/>
        <c:minorTickMark val="none"/>
        <c:tickLblPos val="none"/>
        <c:crossAx val="93446144"/>
        <c:crosses val="autoZero"/>
        <c:auto val="0"/>
        <c:lblAlgn val="ctr"/>
        <c:lblOffset val="100"/>
        <c:noMultiLvlLbl val="1"/>
      </c:catAx>
      <c:valAx>
        <c:axId val="9344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44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623040"/>
        <c:axId val="936249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23040"/>
        <c:axId val="93624960"/>
      </c:lineChart>
      <c:catAx>
        <c:axId val="93623040"/>
        <c:scaling>
          <c:orientation val="minMax"/>
        </c:scaling>
        <c:delete val="0"/>
        <c:axPos val="b"/>
        <c:numFmt formatCode="ge" sourceLinked="1"/>
        <c:majorTickMark val="none"/>
        <c:minorTickMark val="none"/>
        <c:tickLblPos val="none"/>
        <c:crossAx val="93624960"/>
        <c:crosses val="autoZero"/>
        <c:auto val="0"/>
        <c:lblAlgn val="ctr"/>
        <c:lblOffset val="100"/>
        <c:noMultiLvlLbl val="1"/>
      </c:catAx>
      <c:valAx>
        <c:axId val="9362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62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303.2</c:v>
                </c:pt>
                <c:pt idx="1">
                  <c:v>278.60000000000002</c:v>
                </c:pt>
                <c:pt idx="2">
                  <c:v>100.1</c:v>
                </c:pt>
                <c:pt idx="3">
                  <c:v>172.8</c:v>
                </c:pt>
                <c:pt idx="4">
                  <c:v>339.3</c:v>
                </c:pt>
              </c:numCache>
            </c:numRef>
          </c:val>
        </c:ser>
        <c:dLbls>
          <c:showLegendKey val="0"/>
          <c:showVal val="0"/>
          <c:showCatName val="0"/>
          <c:showSerName val="0"/>
          <c:showPercent val="0"/>
          <c:showBubbleSize val="0"/>
        </c:dLbls>
        <c:gapWidth val="180"/>
        <c:overlap val="-90"/>
        <c:axId val="88963328"/>
        <c:axId val="8896512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8963328"/>
        <c:axId val="88965120"/>
      </c:lineChart>
      <c:catAx>
        <c:axId val="88963328"/>
        <c:scaling>
          <c:orientation val="minMax"/>
        </c:scaling>
        <c:delete val="0"/>
        <c:axPos val="b"/>
        <c:numFmt formatCode="ge" sourceLinked="1"/>
        <c:majorTickMark val="none"/>
        <c:minorTickMark val="none"/>
        <c:tickLblPos val="none"/>
        <c:crossAx val="88965120"/>
        <c:crosses val="autoZero"/>
        <c:auto val="0"/>
        <c:lblAlgn val="ctr"/>
        <c:lblOffset val="100"/>
        <c:noMultiLvlLbl val="1"/>
      </c:catAx>
      <c:valAx>
        <c:axId val="8896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96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633536"/>
        <c:axId val="9364800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33536"/>
        <c:axId val="93648000"/>
      </c:lineChart>
      <c:catAx>
        <c:axId val="93633536"/>
        <c:scaling>
          <c:orientation val="minMax"/>
        </c:scaling>
        <c:delete val="0"/>
        <c:axPos val="b"/>
        <c:numFmt formatCode="ge" sourceLinked="1"/>
        <c:majorTickMark val="none"/>
        <c:minorTickMark val="none"/>
        <c:tickLblPos val="none"/>
        <c:crossAx val="93648000"/>
        <c:crosses val="autoZero"/>
        <c:auto val="0"/>
        <c:lblAlgn val="ctr"/>
        <c:lblOffset val="100"/>
        <c:noMultiLvlLbl val="1"/>
      </c:catAx>
      <c:valAx>
        <c:axId val="9364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633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19.3</c:v>
                </c:pt>
                <c:pt idx="1">
                  <c:v>14</c:v>
                </c:pt>
                <c:pt idx="2">
                  <c:v>13.1</c:v>
                </c:pt>
                <c:pt idx="3">
                  <c:v>8.5</c:v>
                </c:pt>
                <c:pt idx="4">
                  <c:v>18.7</c:v>
                </c:pt>
              </c:numCache>
            </c:numRef>
          </c:val>
        </c:ser>
        <c:dLbls>
          <c:showLegendKey val="0"/>
          <c:showVal val="0"/>
          <c:showCatName val="0"/>
          <c:showSerName val="0"/>
          <c:showPercent val="0"/>
          <c:showBubbleSize val="0"/>
        </c:dLbls>
        <c:gapWidth val="180"/>
        <c:overlap val="-90"/>
        <c:axId val="100296576"/>
        <c:axId val="10030694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100296576"/>
        <c:axId val="100306944"/>
      </c:lineChart>
      <c:catAx>
        <c:axId val="100296576"/>
        <c:scaling>
          <c:orientation val="minMax"/>
        </c:scaling>
        <c:delete val="0"/>
        <c:axPos val="b"/>
        <c:numFmt formatCode="ge" sourceLinked="1"/>
        <c:majorTickMark val="none"/>
        <c:minorTickMark val="none"/>
        <c:tickLblPos val="none"/>
        <c:crossAx val="100306944"/>
        <c:crosses val="autoZero"/>
        <c:auto val="0"/>
        <c:lblAlgn val="ctr"/>
        <c:lblOffset val="100"/>
        <c:noMultiLvlLbl val="1"/>
      </c:catAx>
      <c:valAx>
        <c:axId val="10030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296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21.9</c:v>
                </c:pt>
                <c:pt idx="1">
                  <c:v>15</c:v>
                </c:pt>
                <c:pt idx="2">
                  <c:v>4.0999999999999996</c:v>
                </c:pt>
                <c:pt idx="3">
                  <c:v>7.9</c:v>
                </c:pt>
                <c:pt idx="4">
                  <c:v>20.7</c:v>
                </c:pt>
              </c:numCache>
            </c:numRef>
          </c:val>
        </c:ser>
        <c:dLbls>
          <c:showLegendKey val="0"/>
          <c:showVal val="0"/>
          <c:showCatName val="0"/>
          <c:showSerName val="0"/>
          <c:showPercent val="0"/>
          <c:showBubbleSize val="0"/>
        </c:dLbls>
        <c:gapWidth val="180"/>
        <c:overlap val="-90"/>
        <c:axId val="100331904"/>
        <c:axId val="10033382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100331904"/>
        <c:axId val="100333824"/>
      </c:lineChart>
      <c:catAx>
        <c:axId val="100331904"/>
        <c:scaling>
          <c:orientation val="minMax"/>
        </c:scaling>
        <c:delete val="0"/>
        <c:axPos val="b"/>
        <c:numFmt formatCode="ge" sourceLinked="1"/>
        <c:majorTickMark val="none"/>
        <c:minorTickMark val="none"/>
        <c:tickLblPos val="none"/>
        <c:crossAx val="100333824"/>
        <c:crosses val="autoZero"/>
        <c:auto val="0"/>
        <c:lblAlgn val="ctr"/>
        <c:lblOffset val="100"/>
        <c:noMultiLvlLbl val="1"/>
      </c:catAx>
      <c:valAx>
        <c:axId val="10033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3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147.5</c:v>
                </c:pt>
                <c:pt idx="1">
                  <c:v>104.3</c:v>
                </c:pt>
                <c:pt idx="2">
                  <c:v>54.7</c:v>
                </c:pt>
                <c:pt idx="3">
                  <c:v>263.10000000000002</c:v>
                </c:pt>
                <c:pt idx="4">
                  <c:v>123</c:v>
                </c:pt>
              </c:numCache>
            </c:numRef>
          </c:val>
        </c:ser>
        <c:dLbls>
          <c:showLegendKey val="0"/>
          <c:showVal val="0"/>
          <c:showCatName val="0"/>
          <c:showSerName val="0"/>
          <c:showPercent val="0"/>
          <c:showBubbleSize val="0"/>
        </c:dLbls>
        <c:gapWidth val="180"/>
        <c:overlap val="-90"/>
        <c:axId val="100022528"/>
        <c:axId val="10005337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100022528"/>
        <c:axId val="100053376"/>
      </c:lineChart>
      <c:catAx>
        <c:axId val="100022528"/>
        <c:scaling>
          <c:orientation val="minMax"/>
        </c:scaling>
        <c:delete val="0"/>
        <c:axPos val="b"/>
        <c:numFmt formatCode="ge" sourceLinked="1"/>
        <c:majorTickMark val="none"/>
        <c:minorTickMark val="none"/>
        <c:tickLblPos val="none"/>
        <c:crossAx val="100053376"/>
        <c:crosses val="autoZero"/>
        <c:auto val="0"/>
        <c:lblAlgn val="ctr"/>
        <c:lblOffset val="100"/>
        <c:noMultiLvlLbl val="1"/>
      </c:catAx>
      <c:valAx>
        <c:axId val="10005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022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152064"/>
        <c:axId val="1001539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52064"/>
        <c:axId val="100153984"/>
      </c:lineChart>
      <c:catAx>
        <c:axId val="100152064"/>
        <c:scaling>
          <c:orientation val="minMax"/>
        </c:scaling>
        <c:delete val="0"/>
        <c:axPos val="b"/>
        <c:numFmt formatCode="ge" sourceLinked="1"/>
        <c:majorTickMark val="none"/>
        <c:minorTickMark val="none"/>
        <c:tickLblPos val="none"/>
        <c:crossAx val="100153984"/>
        <c:crosses val="autoZero"/>
        <c:auto val="0"/>
        <c:lblAlgn val="ctr"/>
        <c:lblOffset val="100"/>
        <c:noMultiLvlLbl val="1"/>
      </c:catAx>
      <c:valAx>
        <c:axId val="10015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1520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55.9</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00170752"/>
        <c:axId val="10017292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100170752"/>
        <c:axId val="100172928"/>
      </c:lineChart>
      <c:catAx>
        <c:axId val="100170752"/>
        <c:scaling>
          <c:orientation val="minMax"/>
        </c:scaling>
        <c:delete val="0"/>
        <c:axPos val="b"/>
        <c:numFmt formatCode="ge" sourceLinked="1"/>
        <c:majorTickMark val="none"/>
        <c:minorTickMark val="none"/>
        <c:tickLblPos val="none"/>
        <c:crossAx val="100172928"/>
        <c:crosses val="autoZero"/>
        <c:auto val="0"/>
        <c:lblAlgn val="ctr"/>
        <c:lblOffset val="100"/>
        <c:noMultiLvlLbl val="1"/>
      </c:catAx>
      <c:valAx>
        <c:axId val="10017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17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599296"/>
        <c:axId val="10060121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99296"/>
        <c:axId val="100601216"/>
      </c:lineChart>
      <c:catAx>
        <c:axId val="100599296"/>
        <c:scaling>
          <c:orientation val="minMax"/>
        </c:scaling>
        <c:delete val="0"/>
        <c:axPos val="b"/>
        <c:numFmt formatCode="ge" sourceLinked="1"/>
        <c:majorTickMark val="none"/>
        <c:minorTickMark val="none"/>
        <c:tickLblPos val="none"/>
        <c:crossAx val="100601216"/>
        <c:crosses val="autoZero"/>
        <c:auto val="0"/>
        <c:lblAlgn val="ctr"/>
        <c:lblOffset val="100"/>
        <c:noMultiLvlLbl val="1"/>
      </c:catAx>
      <c:valAx>
        <c:axId val="10060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9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646912"/>
        <c:axId val="10064883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46912"/>
        <c:axId val="100648832"/>
      </c:lineChart>
      <c:catAx>
        <c:axId val="100646912"/>
        <c:scaling>
          <c:orientation val="minMax"/>
        </c:scaling>
        <c:delete val="0"/>
        <c:axPos val="b"/>
        <c:numFmt formatCode="ge" sourceLinked="1"/>
        <c:majorTickMark val="none"/>
        <c:minorTickMark val="none"/>
        <c:tickLblPos val="none"/>
        <c:crossAx val="100648832"/>
        <c:crosses val="autoZero"/>
        <c:auto val="0"/>
        <c:lblAlgn val="ctr"/>
        <c:lblOffset val="100"/>
        <c:noMultiLvlLbl val="1"/>
      </c:catAx>
      <c:valAx>
        <c:axId val="10064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64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358016"/>
        <c:axId val="10036428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58016"/>
        <c:axId val="100364288"/>
      </c:lineChart>
      <c:catAx>
        <c:axId val="100358016"/>
        <c:scaling>
          <c:orientation val="minMax"/>
        </c:scaling>
        <c:delete val="0"/>
        <c:axPos val="b"/>
        <c:numFmt formatCode="ge" sourceLinked="1"/>
        <c:majorTickMark val="none"/>
        <c:minorTickMark val="none"/>
        <c:tickLblPos val="none"/>
        <c:crossAx val="100364288"/>
        <c:crosses val="autoZero"/>
        <c:auto val="0"/>
        <c:lblAlgn val="ctr"/>
        <c:lblOffset val="100"/>
        <c:noMultiLvlLbl val="1"/>
      </c:catAx>
      <c:valAx>
        <c:axId val="10036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381056"/>
        <c:axId val="10038297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81056"/>
        <c:axId val="100382976"/>
      </c:lineChart>
      <c:catAx>
        <c:axId val="100381056"/>
        <c:scaling>
          <c:orientation val="minMax"/>
        </c:scaling>
        <c:delete val="0"/>
        <c:axPos val="b"/>
        <c:numFmt formatCode="ge" sourceLinked="1"/>
        <c:majorTickMark val="none"/>
        <c:minorTickMark val="none"/>
        <c:tickLblPos val="none"/>
        <c:crossAx val="100382976"/>
        <c:crosses val="autoZero"/>
        <c:auto val="0"/>
        <c:lblAlgn val="ctr"/>
        <c:lblOffset val="100"/>
        <c:noMultiLvlLbl val="1"/>
      </c:catAx>
      <c:valAx>
        <c:axId val="10038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81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2670208"/>
        <c:axId val="9269657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670208"/>
        <c:axId val="92696576"/>
      </c:lineChart>
      <c:catAx>
        <c:axId val="92670208"/>
        <c:scaling>
          <c:orientation val="minMax"/>
        </c:scaling>
        <c:delete val="0"/>
        <c:axPos val="b"/>
        <c:numFmt formatCode="ge" sourceLinked="1"/>
        <c:majorTickMark val="none"/>
        <c:minorTickMark val="none"/>
        <c:tickLblPos val="none"/>
        <c:crossAx val="92696576"/>
        <c:crosses val="autoZero"/>
        <c:auto val="0"/>
        <c:lblAlgn val="ctr"/>
        <c:lblOffset val="100"/>
        <c:noMultiLvlLbl val="1"/>
      </c:catAx>
      <c:valAx>
        <c:axId val="9269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67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428416"/>
        <c:axId val="10043059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28416"/>
        <c:axId val="100430592"/>
      </c:lineChart>
      <c:catAx>
        <c:axId val="100428416"/>
        <c:scaling>
          <c:orientation val="minMax"/>
        </c:scaling>
        <c:delete val="0"/>
        <c:axPos val="b"/>
        <c:numFmt formatCode="ge" sourceLinked="1"/>
        <c:majorTickMark val="none"/>
        <c:minorTickMark val="none"/>
        <c:tickLblPos val="none"/>
        <c:crossAx val="100430592"/>
        <c:crosses val="autoZero"/>
        <c:auto val="0"/>
        <c:lblAlgn val="ctr"/>
        <c:lblOffset val="100"/>
        <c:noMultiLvlLbl val="1"/>
      </c:catAx>
      <c:valAx>
        <c:axId val="10043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42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12622.5</c:v>
                </c:pt>
                <c:pt idx="1">
                  <c:v>17555.8</c:v>
                </c:pt>
                <c:pt idx="2">
                  <c:v>31587.5</c:v>
                </c:pt>
                <c:pt idx="3">
                  <c:v>28979.200000000001</c:v>
                </c:pt>
                <c:pt idx="4">
                  <c:v>5939.8</c:v>
                </c:pt>
              </c:numCache>
            </c:numRef>
          </c:val>
        </c:ser>
        <c:dLbls>
          <c:showLegendKey val="0"/>
          <c:showVal val="0"/>
          <c:showCatName val="0"/>
          <c:showSerName val="0"/>
          <c:showPercent val="0"/>
          <c:showBubbleSize val="0"/>
        </c:dLbls>
        <c:gapWidth val="180"/>
        <c:overlap val="-90"/>
        <c:axId val="92718976"/>
        <c:axId val="9272115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92718976"/>
        <c:axId val="92721152"/>
      </c:lineChart>
      <c:catAx>
        <c:axId val="92718976"/>
        <c:scaling>
          <c:orientation val="minMax"/>
        </c:scaling>
        <c:delete val="0"/>
        <c:axPos val="b"/>
        <c:numFmt formatCode="ge" sourceLinked="1"/>
        <c:majorTickMark val="none"/>
        <c:minorTickMark val="none"/>
        <c:tickLblPos val="none"/>
        <c:crossAx val="92721152"/>
        <c:crosses val="autoZero"/>
        <c:auto val="0"/>
        <c:lblAlgn val="ctr"/>
        <c:lblOffset val="100"/>
        <c:noMultiLvlLbl val="1"/>
      </c:catAx>
      <c:valAx>
        <c:axId val="9272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71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25265</c:v>
                </c:pt>
                <c:pt idx="1">
                  <c:v>22945</c:v>
                </c:pt>
                <c:pt idx="2">
                  <c:v>10373</c:v>
                </c:pt>
                <c:pt idx="3">
                  <c:v>10318</c:v>
                </c:pt>
                <c:pt idx="4">
                  <c:v>34255</c:v>
                </c:pt>
              </c:numCache>
            </c:numRef>
          </c:val>
        </c:ser>
        <c:dLbls>
          <c:showLegendKey val="0"/>
          <c:showVal val="0"/>
          <c:showCatName val="0"/>
          <c:showSerName val="0"/>
          <c:showPercent val="0"/>
          <c:showBubbleSize val="0"/>
        </c:dLbls>
        <c:gapWidth val="180"/>
        <c:overlap val="-90"/>
        <c:axId val="92813952"/>
        <c:axId val="9282432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92813952"/>
        <c:axId val="92824320"/>
      </c:lineChart>
      <c:catAx>
        <c:axId val="92813952"/>
        <c:scaling>
          <c:orientation val="minMax"/>
        </c:scaling>
        <c:delete val="0"/>
        <c:axPos val="b"/>
        <c:numFmt formatCode="ge" sourceLinked="1"/>
        <c:majorTickMark val="none"/>
        <c:minorTickMark val="none"/>
        <c:tickLblPos val="none"/>
        <c:crossAx val="92824320"/>
        <c:crosses val="autoZero"/>
        <c:auto val="0"/>
        <c:lblAlgn val="ctr"/>
        <c:lblOffset val="100"/>
        <c:noMultiLvlLbl val="1"/>
      </c:catAx>
      <c:valAx>
        <c:axId val="928243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81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19.3</c:v>
                </c:pt>
                <c:pt idx="1">
                  <c:v>14</c:v>
                </c:pt>
                <c:pt idx="2">
                  <c:v>13.1</c:v>
                </c:pt>
                <c:pt idx="3">
                  <c:v>8.5</c:v>
                </c:pt>
                <c:pt idx="4">
                  <c:v>18.7</c:v>
                </c:pt>
              </c:numCache>
            </c:numRef>
          </c:val>
        </c:ser>
        <c:dLbls>
          <c:showLegendKey val="0"/>
          <c:showVal val="0"/>
          <c:showCatName val="0"/>
          <c:showSerName val="0"/>
          <c:showPercent val="0"/>
          <c:showBubbleSize val="0"/>
        </c:dLbls>
        <c:gapWidth val="180"/>
        <c:overlap val="-90"/>
        <c:axId val="92943488"/>
        <c:axId val="9294540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92943488"/>
        <c:axId val="92945408"/>
      </c:lineChart>
      <c:catAx>
        <c:axId val="92943488"/>
        <c:scaling>
          <c:orientation val="minMax"/>
        </c:scaling>
        <c:delete val="0"/>
        <c:axPos val="b"/>
        <c:numFmt formatCode="ge" sourceLinked="1"/>
        <c:majorTickMark val="none"/>
        <c:minorTickMark val="none"/>
        <c:tickLblPos val="none"/>
        <c:crossAx val="92945408"/>
        <c:crosses val="autoZero"/>
        <c:auto val="0"/>
        <c:lblAlgn val="ctr"/>
        <c:lblOffset val="100"/>
        <c:noMultiLvlLbl val="1"/>
      </c:catAx>
      <c:valAx>
        <c:axId val="9294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943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21.9</c:v>
                </c:pt>
                <c:pt idx="1">
                  <c:v>15</c:v>
                </c:pt>
                <c:pt idx="2">
                  <c:v>4.0999999999999996</c:v>
                </c:pt>
                <c:pt idx="3">
                  <c:v>7.9</c:v>
                </c:pt>
                <c:pt idx="4">
                  <c:v>20.7</c:v>
                </c:pt>
              </c:numCache>
            </c:numRef>
          </c:val>
        </c:ser>
        <c:dLbls>
          <c:showLegendKey val="0"/>
          <c:showVal val="0"/>
          <c:showCatName val="0"/>
          <c:showSerName val="0"/>
          <c:showPercent val="0"/>
          <c:showBubbleSize val="0"/>
        </c:dLbls>
        <c:gapWidth val="180"/>
        <c:overlap val="-90"/>
        <c:axId val="92974464"/>
        <c:axId val="9298073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92974464"/>
        <c:axId val="92980736"/>
      </c:lineChart>
      <c:catAx>
        <c:axId val="92974464"/>
        <c:scaling>
          <c:orientation val="minMax"/>
        </c:scaling>
        <c:delete val="0"/>
        <c:axPos val="b"/>
        <c:numFmt formatCode="ge" sourceLinked="1"/>
        <c:majorTickMark val="none"/>
        <c:minorTickMark val="none"/>
        <c:tickLblPos val="none"/>
        <c:crossAx val="92980736"/>
        <c:crosses val="autoZero"/>
        <c:auto val="0"/>
        <c:lblAlgn val="ctr"/>
        <c:lblOffset val="100"/>
        <c:noMultiLvlLbl val="1"/>
      </c:catAx>
      <c:valAx>
        <c:axId val="929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97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147.5</c:v>
                </c:pt>
                <c:pt idx="1">
                  <c:v>104.3</c:v>
                </c:pt>
                <c:pt idx="2">
                  <c:v>54.7</c:v>
                </c:pt>
                <c:pt idx="3">
                  <c:v>263.10000000000002</c:v>
                </c:pt>
                <c:pt idx="4">
                  <c:v>123</c:v>
                </c:pt>
              </c:numCache>
            </c:numRef>
          </c:val>
        </c:ser>
        <c:dLbls>
          <c:showLegendKey val="0"/>
          <c:showVal val="0"/>
          <c:showCatName val="0"/>
          <c:showSerName val="0"/>
          <c:showPercent val="0"/>
          <c:showBubbleSize val="0"/>
        </c:dLbls>
        <c:gapWidth val="180"/>
        <c:overlap val="-90"/>
        <c:axId val="93009792"/>
        <c:axId val="9301606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93009792"/>
        <c:axId val="93016064"/>
      </c:lineChart>
      <c:catAx>
        <c:axId val="93009792"/>
        <c:scaling>
          <c:orientation val="minMax"/>
        </c:scaling>
        <c:delete val="0"/>
        <c:axPos val="b"/>
        <c:numFmt formatCode="ge" sourceLinked="1"/>
        <c:majorTickMark val="none"/>
        <c:minorTickMark val="none"/>
        <c:tickLblPos val="none"/>
        <c:crossAx val="93016064"/>
        <c:crosses val="autoZero"/>
        <c:auto val="0"/>
        <c:lblAlgn val="ctr"/>
        <c:lblOffset val="100"/>
        <c:noMultiLvlLbl val="1"/>
      </c:catAx>
      <c:valAx>
        <c:axId val="93016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0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3044736"/>
        <c:axId val="9304665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44736"/>
        <c:axId val="93046656"/>
      </c:lineChart>
      <c:catAx>
        <c:axId val="93044736"/>
        <c:scaling>
          <c:orientation val="minMax"/>
        </c:scaling>
        <c:delete val="0"/>
        <c:axPos val="b"/>
        <c:numFmt formatCode="ge" sourceLinked="1"/>
        <c:majorTickMark val="none"/>
        <c:minorTickMark val="none"/>
        <c:tickLblPos val="none"/>
        <c:crossAx val="93046656"/>
        <c:crosses val="autoZero"/>
        <c:auto val="0"/>
        <c:lblAlgn val="ctr"/>
        <c:lblOffset val="100"/>
        <c:noMultiLvlLbl val="1"/>
      </c:catAx>
      <c:valAx>
        <c:axId val="9304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30447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342163"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J3" sqref="J3:M3"/>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石川県　内灘町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6"/>
      <c r="D2" s="126"/>
      <c r="E2" s="126"/>
      <c r="F2" s="126" t="s">
        <v>3</v>
      </c>
      <c r="G2" s="126"/>
      <c r="H2" s="126"/>
      <c r="I2" s="126"/>
      <c r="J2" s="126" t="s">
        <v>4</v>
      </c>
      <c r="K2" s="126"/>
      <c r="L2" s="126"/>
      <c r="M2" s="126"/>
      <c r="N2" s="126" t="s">
        <v>5</v>
      </c>
      <c r="O2" s="126"/>
      <c r="P2" s="126"/>
      <c r="Q2" s="127"/>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9" t="str">
        <f>データ!I6</f>
        <v>法非適用</v>
      </c>
      <c r="C3" s="170"/>
      <c r="D3" s="170"/>
      <c r="E3" s="170"/>
      <c r="F3" s="170" t="str">
        <f>データ!J6</f>
        <v>電気事業</v>
      </c>
      <c r="G3" s="170"/>
      <c r="H3" s="170"/>
      <c r="I3" s="170"/>
      <c r="J3" s="171" t="s">
        <v>178</v>
      </c>
      <c r="K3" s="171"/>
      <c r="L3" s="171"/>
      <c r="M3" s="171"/>
      <c r="N3" s="172" t="str">
        <f>データ!L6</f>
        <v>該当数値なし</v>
      </c>
      <c r="O3" s="172"/>
      <c r="P3" s="172"/>
      <c r="Q3" s="173"/>
      <c r="R3" s="1"/>
      <c r="S3" s="174" t="s">
        <v>8</v>
      </c>
      <c r="T3" s="175"/>
      <c r="U3" s="175"/>
      <c r="V3" s="175"/>
      <c r="W3" s="175"/>
      <c r="X3" s="175"/>
      <c r="Y3" s="175"/>
      <c r="Z3" s="175"/>
      <c r="AA3" s="175"/>
      <c r="AB3" s="175"/>
      <c r="AC3" s="175"/>
      <c r="AD3" s="175"/>
      <c r="AE3" s="175"/>
      <c r="AF3" s="175"/>
      <c r="AG3" s="175"/>
      <c r="AH3" s="176"/>
      <c r="AI3" s="1"/>
      <c r="AJ3" s="1"/>
      <c r="AK3" s="113" t="s">
        <v>180</v>
      </c>
      <c r="AL3" s="114"/>
      <c r="AM3" s="114"/>
      <c r="AN3" s="114"/>
      <c r="AO3" s="114"/>
      <c r="AP3" s="114"/>
      <c r="AQ3" s="115"/>
    </row>
    <row r="4" spans="1:43" ht="23.1" customHeight="1">
      <c r="A4" s="1"/>
      <c r="B4" s="149" t="s">
        <v>9</v>
      </c>
      <c r="C4" s="150"/>
      <c r="D4" s="150"/>
      <c r="E4" s="150"/>
      <c r="F4" s="150" t="s">
        <v>10</v>
      </c>
      <c r="G4" s="150"/>
      <c r="H4" s="150"/>
      <c r="I4" s="150"/>
      <c r="J4" s="150" t="s">
        <v>11</v>
      </c>
      <c r="K4" s="150"/>
      <c r="L4" s="150"/>
      <c r="M4" s="150"/>
      <c r="N4" s="150" t="s">
        <v>12</v>
      </c>
      <c r="O4" s="150"/>
      <c r="P4" s="150"/>
      <c r="Q4" s="151"/>
      <c r="R4" s="1"/>
      <c r="S4" s="177"/>
      <c r="T4" s="178"/>
      <c r="U4" s="178"/>
      <c r="V4" s="178"/>
      <c r="W4" s="178"/>
      <c r="X4" s="178"/>
      <c r="Y4" s="178"/>
      <c r="Z4" s="178"/>
      <c r="AA4" s="178"/>
      <c r="AB4" s="178"/>
      <c r="AC4" s="178"/>
      <c r="AD4" s="178"/>
      <c r="AE4" s="178"/>
      <c r="AF4" s="178"/>
      <c r="AG4" s="178"/>
      <c r="AH4" s="179"/>
      <c r="AI4" s="1"/>
      <c r="AJ4" s="1"/>
      <c r="AK4" s="113"/>
      <c r="AL4" s="114"/>
      <c r="AM4" s="114"/>
      <c r="AN4" s="114"/>
      <c r="AO4" s="114"/>
      <c r="AP4" s="114"/>
      <c r="AQ4" s="115"/>
    </row>
    <row r="5" spans="1:43" ht="23.1" customHeight="1">
      <c r="A5" s="1"/>
      <c r="B5" s="183" t="str">
        <f>データ!M6</f>
        <v>-</v>
      </c>
      <c r="C5" s="184"/>
      <c r="D5" s="184"/>
      <c r="E5" s="184"/>
      <c r="F5" s="163" t="str">
        <f>データ!N6</f>
        <v>-</v>
      </c>
      <c r="G5" s="163"/>
      <c r="H5" s="163"/>
      <c r="I5" s="163"/>
      <c r="J5" s="163">
        <f>データ!O6</f>
        <v>1</v>
      </c>
      <c r="K5" s="163"/>
      <c r="L5" s="163"/>
      <c r="M5" s="163"/>
      <c r="N5" s="163" t="str">
        <f>データ!P6</f>
        <v>-</v>
      </c>
      <c r="O5" s="163"/>
      <c r="P5" s="163"/>
      <c r="Q5" s="185"/>
      <c r="R5" s="1"/>
      <c r="S5" s="177"/>
      <c r="T5" s="178"/>
      <c r="U5" s="178"/>
      <c r="V5" s="178"/>
      <c r="W5" s="178"/>
      <c r="X5" s="178"/>
      <c r="Y5" s="178"/>
      <c r="Z5" s="178"/>
      <c r="AA5" s="178"/>
      <c r="AB5" s="178"/>
      <c r="AC5" s="178"/>
      <c r="AD5" s="178"/>
      <c r="AE5" s="178"/>
      <c r="AF5" s="178"/>
      <c r="AG5" s="178"/>
      <c r="AH5" s="179"/>
      <c r="AI5" s="1"/>
      <c r="AJ5" s="1"/>
      <c r="AK5" s="113"/>
      <c r="AL5" s="114"/>
      <c r="AM5" s="114"/>
      <c r="AN5" s="114"/>
      <c r="AO5" s="114"/>
      <c r="AP5" s="114"/>
      <c r="AQ5" s="115"/>
    </row>
    <row r="6" spans="1:43" ht="23.1" customHeight="1">
      <c r="A6" s="1"/>
      <c r="B6" s="149" t="s">
        <v>13</v>
      </c>
      <c r="C6" s="150"/>
      <c r="D6" s="150"/>
      <c r="E6" s="150"/>
      <c r="F6" s="150" t="s">
        <v>14</v>
      </c>
      <c r="G6" s="150"/>
      <c r="H6" s="150"/>
      <c r="I6" s="150"/>
      <c r="J6" s="150" t="s">
        <v>15</v>
      </c>
      <c r="K6" s="150"/>
      <c r="L6" s="150"/>
      <c r="M6" s="150"/>
      <c r="N6" s="150" t="s">
        <v>16</v>
      </c>
      <c r="O6" s="150"/>
      <c r="P6" s="150"/>
      <c r="Q6" s="151"/>
      <c r="R6" s="1"/>
      <c r="S6" s="177"/>
      <c r="T6" s="178"/>
      <c r="U6" s="178"/>
      <c r="V6" s="178"/>
      <c r="W6" s="178"/>
      <c r="X6" s="178"/>
      <c r="Y6" s="178"/>
      <c r="Z6" s="178"/>
      <c r="AA6" s="178"/>
      <c r="AB6" s="178"/>
      <c r="AC6" s="178"/>
      <c r="AD6" s="178"/>
      <c r="AE6" s="178"/>
      <c r="AF6" s="178"/>
      <c r="AG6" s="178"/>
      <c r="AH6" s="179"/>
      <c r="AI6" s="1"/>
      <c r="AJ6" s="1"/>
      <c r="AK6" s="113"/>
      <c r="AL6" s="114"/>
      <c r="AM6" s="114"/>
      <c r="AN6" s="114"/>
      <c r="AO6" s="114"/>
      <c r="AP6" s="114"/>
      <c r="AQ6" s="115"/>
    </row>
    <row r="7" spans="1:43" ht="22.5" customHeight="1">
      <c r="A7" s="1"/>
      <c r="B7" s="162" t="str">
        <f>データ!Q6</f>
        <v>-</v>
      </c>
      <c r="C7" s="163"/>
      <c r="D7" s="163"/>
      <c r="E7" s="163"/>
      <c r="F7" s="164" t="s">
        <v>128</v>
      </c>
      <c r="G7" s="165"/>
      <c r="H7" s="165"/>
      <c r="I7" s="165"/>
      <c r="J7" s="166" t="s">
        <v>129</v>
      </c>
      <c r="K7" s="166"/>
      <c r="L7" s="166"/>
      <c r="M7" s="166"/>
      <c r="N7" s="167" t="str">
        <f>データ!T6</f>
        <v>無</v>
      </c>
      <c r="O7" s="167"/>
      <c r="P7" s="167"/>
      <c r="Q7" s="168"/>
      <c r="R7" s="1"/>
      <c r="S7" s="177"/>
      <c r="T7" s="178"/>
      <c r="U7" s="178"/>
      <c r="V7" s="178"/>
      <c r="W7" s="178"/>
      <c r="X7" s="178"/>
      <c r="Y7" s="178"/>
      <c r="Z7" s="178"/>
      <c r="AA7" s="178"/>
      <c r="AB7" s="178"/>
      <c r="AC7" s="178"/>
      <c r="AD7" s="178"/>
      <c r="AE7" s="178"/>
      <c r="AF7" s="178"/>
      <c r="AG7" s="178"/>
      <c r="AH7" s="179"/>
      <c r="AI7" s="1"/>
      <c r="AJ7" s="1"/>
      <c r="AK7" s="113"/>
      <c r="AL7" s="114"/>
      <c r="AM7" s="114"/>
      <c r="AN7" s="114"/>
      <c r="AO7" s="114"/>
      <c r="AP7" s="114"/>
      <c r="AQ7" s="115"/>
    </row>
    <row r="8" spans="1:43" ht="23.1" customHeight="1">
      <c r="A8" s="1"/>
      <c r="B8" s="149" t="s">
        <v>17</v>
      </c>
      <c r="C8" s="150"/>
      <c r="D8" s="150"/>
      <c r="E8" s="150"/>
      <c r="F8" s="150" t="s">
        <v>18</v>
      </c>
      <c r="G8" s="150"/>
      <c r="H8" s="150"/>
      <c r="I8" s="150"/>
      <c r="J8" s="150"/>
      <c r="K8" s="150"/>
      <c r="L8" s="150"/>
      <c r="M8" s="150"/>
      <c r="N8" s="150"/>
      <c r="O8" s="150"/>
      <c r="P8" s="150"/>
      <c r="Q8" s="151"/>
      <c r="R8" s="1"/>
      <c r="S8" s="177"/>
      <c r="T8" s="178"/>
      <c r="U8" s="178"/>
      <c r="V8" s="178"/>
      <c r="W8" s="178"/>
      <c r="X8" s="178"/>
      <c r="Y8" s="178"/>
      <c r="Z8" s="178"/>
      <c r="AA8" s="178"/>
      <c r="AB8" s="178"/>
      <c r="AC8" s="178"/>
      <c r="AD8" s="178"/>
      <c r="AE8" s="178"/>
      <c r="AF8" s="178"/>
      <c r="AG8" s="178"/>
      <c r="AH8" s="179"/>
      <c r="AI8" s="1"/>
      <c r="AJ8" s="1"/>
      <c r="AK8" s="113"/>
      <c r="AL8" s="114"/>
      <c r="AM8" s="114"/>
      <c r="AN8" s="114"/>
      <c r="AO8" s="114"/>
      <c r="AP8" s="114"/>
      <c r="AQ8" s="115"/>
    </row>
    <row r="9" spans="1:43" ht="23.1" customHeight="1" thickBot="1">
      <c r="A9" s="1"/>
      <c r="B9" s="152" t="s">
        <v>131</v>
      </c>
      <c r="C9" s="153"/>
      <c r="D9" s="153"/>
      <c r="E9" s="153"/>
      <c r="F9" s="154" t="str">
        <f>データ!V6</f>
        <v>-</v>
      </c>
      <c r="G9" s="154"/>
      <c r="H9" s="154"/>
      <c r="I9" s="154"/>
      <c r="J9" s="155"/>
      <c r="K9" s="155"/>
      <c r="L9" s="155"/>
      <c r="M9" s="155"/>
      <c r="N9" s="156"/>
      <c r="O9" s="156"/>
      <c r="P9" s="156"/>
      <c r="Q9" s="157"/>
      <c r="R9" s="1"/>
      <c r="S9" s="177"/>
      <c r="T9" s="178"/>
      <c r="U9" s="178"/>
      <c r="V9" s="178"/>
      <c r="W9" s="178"/>
      <c r="X9" s="178"/>
      <c r="Y9" s="178"/>
      <c r="Z9" s="178"/>
      <c r="AA9" s="178"/>
      <c r="AB9" s="178"/>
      <c r="AC9" s="178"/>
      <c r="AD9" s="178"/>
      <c r="AE9" s="178"/>
      <c r="AF9" s="178"/>
      <c r="AG9" s="178"/>
      <c r="AH9" s="179"/>
      <c r="AI9" s="1"/>
      <c r="AJ9" s="1"/>
      <c r="AK9" s="113"/>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77"/>
      <c r="T10" s="178"/>
      <c r="U10" s="178"/>
      <c r="V10" s="178"/>
      <c r="W10" s="178"/>
      <c r="X10" s="178"/>
      <c r="Y10" s="178"/>
      <c r="Z10" s="178"/>
      <c r="AA10" s="178"/>
      <c r="AB10" s="178"/>
      <c r="AC10" s="178"/>
      <c r="AD10" s="178"/>
      <c r="AE10" s="178"/>
      <c r="AF10" s="178"/>
      <c r="AG10" s="178"/>
      <c r="AH10" s="179"/>
      <c r="AI10" s="1"/>
      <c r="AJ10" s="1"/>
      <c r="AK10" s="113"/>
      <c r="AL10" s="114"/>
      <c r="AM10" s="114"/>
      <c r="AN10" s="114"/>
      <c r="AO10" s="114"/>
      <c r="AP10" s="114"/>
      <c r="AQ10" s="115"/>
    </row>
    <row r="11" spans="1:43" ht="23.1" customHeight="1">
      <c r="A11" s="1"/>
      <c r="B11" s="158" t="s">
        <v>20</v>
      </c>
      <c r="C11" s="126"/>
      <c r="D11" s="126"/>
      <c r="E11" s="126"/>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77"/>
      <c r="T11" s="178"/>
      <c r="U11" s="178"/>
      <c r="V11" s="178"/>
      <c r="W11" s="178"/>
      <c r="X11" s="178"/>
      <c r="Y11" s="178"/>
      <c r="Z11" s="178"/>
      <c r="AA11" s="178"/>
      <c r="AB11" s="178"/>
      <c r="AC11" s="178"/>
      <c r="AD11" s="178"/>
      <c r="AE11" s="178"/>
      <c r="AF11" s="178"/>
      <c r="AG11" s="178"/>
      <c r="AH11" s="179"/>
      <c r="AI11" s="1"/>
      <c r="AJ11" s="1"/>
      <c r="AK11" s="113"/>
      <c r="AL11" s="114"/>
      <c r="AM11" s="114"/>
      <c r="AN11" s="114"/>
      <c r="AO11" s="114"/>
      <c r="AP11" s="114"/>
      <c r="AQ11" s="115"/>
    </row>
    <row r="12" spans="1:43" ht="23.1" customHeight="1">
      <c r="A12" s="1"/>
      <c r="B12" s="149" t="s">
        <v>22</v>
      </c>
      <c r="C12" s="150"/>
      <c r="D12" s="150"/>
      <c r="E12" s="150"/>
      <c r="F12" s="145" t="str">
        <f>データ!W6</f>
        <v>-</v>
      </c>
      <c r="G12" s="146"/>
      <c r="H12" s="145" t="str">
        <f>データ!X6</f>
        <v>-</v>
      </c>
      <c r="I12" s="146"/>
      <c r="J12" s="145" t="str">
        <f>データ!Y6</f>
        <v>-</v>
      </c>
      <c r="K12" s="146"/>
      <c r="L12" s="145" t="str">
        <f>データ!Z6</f>
        <v>-</v>
      </c>
      <c r="M12" s="146"/>
      <c r="N12" s="147" t="str">
        <f>データ!AA6</f>
        <v>-</v>
      </c>
      <c r="O12" s="148"/>
      <c r="P12" s="8"/>
      <c r="Q12" s="8"/>
      <c r="R12" s="1"/>
      <c r="S12" s="177"/>
      <c r="T12" s="178"/>
      <c r="U12" s="178"/>
      <c r="V12" s="178"/>
      <c r="W12" s="178"/>
      <c r="X12" s="178"/>
      <c r="Y12" s="178"/>
      <c r="Z12" s="178"/>
      <c r="AA12" s="178"/>
      <c r="AB12" s="178"/>
      <c r="AC12" s="178"/>
      <c r="AD12" s="178"/>
      <c r="AE12" s="178"/>
      <c r="AF12" s="178"/>
      <c r="AG12" s="178"/>
      <c r="AH12" s="179"/>
      <c r="AI12" s="1"/>
      <c r="AJ12" s="1"/>
      <c r="AK12" s="113"/>
      <c r="AL12" s="114"/>
      <c r="AM12" s="114"/>
      <c r="AN12" s="114"/>
      <c r="AO12" s="114"/>
      <c r="AP12" s="114"/>
      <c r="AQ12" s="115"/>
    </row>
    <row r="13" spans="1:43" ht="23.1" customHeight="1">
      <c r="A13" s="1"/>
      <c r="B13" s="142" t="s">
        <v>23</v>
      </c>
      <c r="C13" s="143"/>
      <c r="D13" s="143"/>
      <c r="E13" s="144"/>
      <c r="F13" s="145" t="str">
        <f>データ!AB6</f>
        <v>-</v>
      </c>
      <c r="G13" s="146"/>
      <c r="H13" s="145" t="str">
        <f>データ!AC6</f>
        <v>-</v>
      </c>
      <c r="I13" s="146"/>
      <c r="J13" s="145" t="str">
        <f>データ!AD6</f>
        <v>-</v>
      </c>
      <c r="K13" s="146"/>
      <c r="L13" s="145" t="str">
        <f>データ!AE6</f>
        <v>-</v>
      </c>
      <c r="M13" s="146"/>
      <c r="N13" s="147" t="str">
        <f>データ!AF6</f>
        <v>-</v>
      </c>
      <c r="O13" s="148"/>
      <c r="P13" s="8"/>
      <c r="Q13" s="8"/>
      <c r="R13" s="1"/>
      <c r="S13" s="177"/>
      <c r="T13" s="178"/>
      <c r="U13" s="178"/>
      <c r="V13" s="178"/>
      <c r="W13" s="178"/>
      <c r="X13" s="178"/>
      <c r="Y13" s="178"/>
      <c r="Z13" s="178"/>
      <c r="AA13" s="178"/>
      <c r="AB13" s="178"/>
      <c r="AC13" s="178"/>
      <c r="AD13" s="178"/>
      <c r="AE13" s="178"/>
      <c r="AF13" s="178"/>
      <c r="AG13" s="178"/>
      <c r="AH13" s="179"/>
      <c r="AI13" s="1"/>
      <c r="AJ13" s="1"/>
      <c r="AK13" s="113"/>
      <c r="AL13" s="114"/>
      <c r="AM13" s="114"/>
      <c r="AN13" s="114"/>
      <c r="AO13" s="114"/>
      <c r="AP13" s="114"/>
      <c r="AQ13" s="115"/>
    </row>
    <row r="14" spans="1:43" ht="23.1" customHeight="1">
      <c r="A14" s="1"/>
      <c r="B14" s="142" t="s">
        <v>24</v>
      </c>
      <c r="C14" s="143"/>
      <c r="D14" s="143"/>
      <c r="E14" s="144"/>
      <c r="F14" s="145">
        <f>データ!AG6</f>
        <v>2531</v>
      </c>
      <c r="G14" s="146"/>
      <c r="H14" s="145">
        <f>データ!AH6</f>
        <v>1843</v>
      </c>
      <c r="I14" s="146"/>
      <c r="J14" s="145">
        <f>データ!AI6</f>
        <v>1717</v>
      </c>
      <c r="K14" s="146"/>
      <c r="L14" s="145">
        <f>データ!AJ6</f>
        <v>1124</v>
      </c>
      <c r="M14" s="146"/>
      <c r="N14" s="147">
        <f>データ!AK6</f>
        <v>2453</v>
      </c>
      <c r="O14" s="148"/>
      <c r="P14" s="8"/>
      <c r="Q14" s="8"/>
      <c r="R14" s="1"/>
      <c r="S14" s="177"/>
      <c r="T14" s="178"/>
      <c r="U14" s="178"/>
      <c r="V14" s="178"/>
      <c r="W14" s="178"/>
      <c r="X14" s="178"/>
      <c r="Y14" s="178"/>
      <c r="Z14" s="178"/>
      <c r="AA14" s="178"/>
      <c r="AB14" s="178"/>
      <c r="AC14" s="178"/>
      <c r="AD14" s="178"/>
      <c r="AE14" s="178"/>
      <c r="AF14" s="178"/>
      <c r="AG14" s="178"/>
      <c r="AH14" s="179"/>
      <c r="AI14" s="1"/>
      <c r="AJ14" s="1"/>
      <c r="AK14" s="113"/>
      <c r="AL14" s="114"/>
      <c r="AM14" s="114"/>
      <c r="AN14" s="114"/>
      <c r="AO14" s="114"/>
      <c r="AP14" s="114"/>
      <c r="AQ14" s="115"/>
    </row>
    <row r="15" spans="1:43" ht="23.1" customHeight="1">
      <c r="A15" s="1"/>
      <c r="B15" s="135" t="s">
        <v>25</v>
      </c>
      <c r="C15" s="136"/>
      <c r="D15" s="136"/>
      <c r="E15" s="137"/>
      <c r="F15" s="138" t="str">
        <f>データ!AL6</f>
        <v>-</v>
      </c>
      <c r="G15" s="138"/>
      <c r="H15" s="138" t="str">
        <f>データ!AM6</f>
        <v>-</v>
      </c>
      <c r="I15" s="138"/>
      <c r="J15" s="138" t="str">
        <f>データ!AN6</f>
        <v>-</v>
      </c>
      <c r="K15" s="138"/>
      <c r="L15" s="138" t="str">
        <f>データ!AO6</f>
        <v>-</v>
      </c>
      <c r="M15" s="138"/>
      <c r="N15" s="139" t="str">
        <f>データ!AP6</f>
        <v>-</v>
      </c>
      <c r="O15" s="140"/>
      <c r="P15" s="8"/>
      <c r="Q15" s="8"/>
      <c r="R15" s="1"/>
      <c r="S15" s="177"/>
      <c r="T15" s="178"/>
      <c r="U15" s="178"/>
      <c r="V15" s="178"/>
      <c r="W15" s="178"/>
      <c r="X15" s="178"/>
      <c r="Y15" s="178"/>
      <c r="Z15" s="178"/>
      <c r="AA15" s="178"/>
      <c r="AB15" s="178"/>
      <c r="AC15" s="178"/>
      <c r="AD15" s="178"/>
      <c r="AE15" s="178"/>
      <c r="AF15" s="178"/>
      <c r="AG15" s="178"/>
      <c r="AH15" s="179"/>
      <c r="AI15" s="1"/>
      <c r="AJ15" s="1"/>
      <c r="AK15" s="113"/>
      <c r="AL15" s="114"/>
      <c r="AM15" s="114"/>
      <c r="AN15" s="114"/>
      <c r="AO15" s="114"/>
      <c r="AP15" s="114"/>
      <c r="AQ15" s="115"/>
    </row>
    <row r="16" spans="1:43" ht="23.1" customHeight="1" thickBot="1">
      <c r="A16" s="1"/>
      <c r="B16" s="128" t="s">
        <v>26</v>
      </c>
      <c r="C16" s="129"/>
      <c r="D16" s="129"/>
      <c r="E16" s="130"/>
      <c r="F16" s="141">
        <f>データ!AQ6</f>
        <v>2531</v>
      </c>
      <c r="G16" s="141"/>
      <c r="H16" s="141">
        <f>データ!AR6</f>
        <v>1843</v>
      </c>
      <c r="I16" s="141"/>
      <c r="J16" s="141">
        <f>データ!AS6</f>
        <v>1717</v>
      </c>
      <c r="K16" s="141"/>
      <c r="L16" s="141">
        <f>データ!AT6</f>
        <v>1124</v>
      </c>
      <c r="M16" s="141"/>
      <c r="N16" s="133">
        <f>データ!AU6</f>
        <v>2453</v>
      </c>
      <c r="O16" s="134"/>
      <c r="P16" s="8"/>
      <c r="Q16" s="8"/>
      <c r="R16" s="1"/>
      <c r="S16" s="177"/>
      <c r="T16" s="178"/>
      <c r="U16" s="178"/>
      <c r="V16" s="178"/>
      <c r="W16" s="178"/>
      <c r="X16" s="178"/>
      <c r="Y16" s="178"/>
      <c r="Z16" s="178"/>
      <c r="AA16" s="178"/>
      <c r="AB16" s="178"/>
      <c r="AC16" s="178"/>
      <c r="AD16" s="178"/>
      <c r="AE16" s="178"/>
      <c r="AF16" s="178"/>
      <c r="AG16" s="178"/>
      <c r="AH16" s="179"/>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77"/>
      <c r="T17" s="178"/>
      <c r="U17" s="178"/>
      <c r="V17" s="178"/>
      <c r="W17" s="178"/>
      <c r="X17" s="178"/>
      <c r="Y17" s="178"/>
      <c r="Z17" s="178"/>
      <c r="AA17" s="178"/>
      <c r="AB17" s="178"/>
      <c r="AC17" s="178"/>
      <c r="AD17" s="178"/>
      <c r="AE17" s="178"/>
      <c r="AF17" s="178"/>
      <c r="AG17" s="178"/>
      <c r="AH17" s="179"/>
      <c r="AI17" s="1"/>
      <c r="AJ17" s="1"/>
      <c r="AK17" s="113"/>
      <c r="AL17" s="114"/>
      <c r="AM17" s="114"/>
      <c r="AN17" s="114"/>
      <c r="AO17" s="114"/>
      <c r="AP17" s="114"/>
      <c r="AQ17" s="115"/>
    </row>
    <row r="18" spans="1:43" ht="23.1" customHeight="1">
      <c r="A18" s="1"/>
      <c r="B18" s="124"/>
      <c r="C18" s="125"/>
      <c r="D18" s="125"/>
      <c r="E18" s="125"/>
      <c r="F18" s="126" t="s">
        <v>27</v>
      </c>
      <c r="G18" s="126"/>
      <c r="H18" s="126"/>
      <c r="I18" s="126" t="s">
        <v>28</v>
      </c>
      <c r="J18" s="126"/>
      <c r="K18" s="126"/>
      <c r="L18" s="126" t="s">
        <v>26</v>
      </c>
      <c r="M18" s="126"/>
      <c r="N18" s="126"/>
      <c r="O18" s="127"/>
      <c r="P18" s="1"/>
      <c r="Q18" s="1"/>
      <c r="R18" s="1"/>
      <c r="S18" s="177"/>
      <c r="T18" s="178"/>
      <c r="U18" s="178"/>
      <c r="V18" s="178"/>
      <c r="W18" s="178"/>
      <c r="X18" s="178"/>
      <c r="Y18" s="178"/>
      <c r="Z18" s="178"/>
      <c r="AA18" s="178"/>
      <c r="AB18" s="178"/>
      <c r="AC18" s="178"/>
      <c r="AD18" s="178"/>
      <c r="AE18" s="178"/>
      <c r="AF18" s="178"/>
      <c r="AG18" s="178"/>
      <c r="AH18" s="179"/>
      <c r="AI18" s="1"/>
      <c r="AJ18" s="1"/>
      <c r="AK18" s="113"/>
      <c r="AL18" s="114"/>
      <c r="AM18" s="114"/>
      <c r="AN18" s="114"/>
      <c r="AO18" s="114"/>
      <c r="AP18" s="114"/>
      <c r="AQ18" s="115"/>
    </row>
    <row r="19" spans="1:43" ht="23.1" customHeight="1" thickBot="1">
      <c r="A19" s="1"/>
      <c r="B19" s="128" t="s">
        <v>29</v>
      </c>
      <c r="C19" s="129"/>
      <c r="D19" s="129"/>
      <c r="E19" s="130"/>
      <c r="F19" s="131" t="str">
        <f>データ!AV6</f>
        <v>-</v>
      </c>
      <c r="G19" s="131"/>
      <c r="H19" s="131"/>
      <c r="I19" s="131">
        <f>データ!AW6</f>
        <v>44778</v>
      </c>
      <c r="J19" s="131"/>
      <c r="K19" s="131"/>
      <c r="L19" s="131">
        <f>データ!AX6</f>
        <v>44778</v>
      </c>
      <c r="M19" s="131"/>
      <c r="N19" s="131"/>
      <c r="O19" s="132"/>
      <c r="P19" s="1"/>
      <c r="Q19" s="1"/>
      <c r="R19" s="1"/>
      <c r="S19" s="180"/>
      <c r="T19" s="181"/>
      <c r="U19" s="181"/>
      <c r="V19" s="181"/>
      <c r="W19" s="181"/>
      <c r="X19" s="181"/>
      <c r="Y19" s="181"/>
      <c r="Z19" s="181"/>
      <c r="AA19" s="181"/>
      <c r="AB19" s="181"/>
      <c r="AC19" s="181"/>
      <c r="AD19" s="181"/>
      <c r="AE19" s="181"/>
      <c r="AF19" s="181"/>
      <c r="AG19" s="181"/>
      <c r="AH19" s="182"/>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179</v>
      </c>
      <c r="AL40" s="114"/>
      <c r="AM40" s="114"/>
      <c r="AN40" s="114"/>
      <c r="AO40" s="114"/>
      <c r="AP40" s="114"/>
      <c r="AQ40" s="115"/>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3" t="s">
        <v>181</v>
      </c>
      <c r="AL99" s="204"/>
      <c r="AM99" s="204"/>
      <c r="AN99" s="204"/>
      <c r="AO99" s="204"/>
      <c r="AP99" s="204"/>
      <c r="AQ99" s="20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3"/>
      <c r="AL100" s="204"/>
      <c r="AM100" s="204"/>
      <c r="AN100" s="204"/>
      <c r="AO100" s="204"/>
      <c r="AP100" s="204"/>
      <c r="AQ100" s="20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3"/>
      <c r="AL101" s="204"/>
      <c r="AM101" s="204"/>
      <c r="AN101" s="204"/>
      <c r="AO101" s="204"/>
      <c r="AP101" s="204"/>
      <c r="AQ101" s="20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3"/>
      <c r="AL102" s="204"/>
      <c r="AM102" s="204"/>
      <c r="AN102" s="204"/>
      <c r="AO102" s="204"/>
      <c r="AP102" s="204"/>
      <c r="AQ102" s="20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3"/>
      <c r="AL103" s="204"/>
      <c r="AM103" s="204"/>
      <c r="AN103" s="204"/>
      <c r="AO103" s="204"/>
      <c r="AP103" s="204"/>
      <c r="AQ103" s="20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3"/>
      <c r="AL104" s="204"/>
      <c r="AM104" s="204"/>
      <c r="AN104" s="204"/>
      <c r="AO104" s="204"/>
      <c r="AP104" s="204"/>
      <c r="AQ104" s="20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3"/>
      <c r="AL105" s="204"/>
      <c r="AM105" s="204"/>
      <c r="AN105" s="204"/>
      <c r="AO105" s="204"/>
      <c r="AP105" s="204"/>
      <c r="AQ105" s="20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3"/>
      <c r="AL106" s="204"/>
      <c r="AM106" s="204"/>
      <c r="AN106" s="204"/>
      <c r="AO106" s="204"/>
      <c r="AP106" s="204"/>
      <c r="AQ106" s="20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3"/>
      <c r="AL107" s="204"/>
      <c r="AM107" s="204"/>
      <c r="AN107" s="204"/>
      <c r="AO107" s="204"/>
      <c r="AP107" s="204"/>
      <c r="AQ107" s="20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3"/>
      <c r="AL108" s="204"/>
      <c r="AM108" s="204"/>
      <c r="AN108" s="204"/>
      <c r="AO108" s="204"/>
      <c r="AP108" s="204"/>
      <c r="AQ108" s="20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3"/>
      <c r="AL109" s="204"/>
      <c r="AM109" s="204"/>
      <c r="AN109" s="204"/>
      <c r="AO109" s="204"/>
      <c r="AP109" s="204"/>
      <c r="AQ109" s="20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3"/>
      <c r="AL110" s="204"/>
      <c r="AM110" s="204"/>
      <c r="AN110" s="204"/>
      <c r="AO110" s="204"/>
      <c r="AP110" s="204"/>
      <c r="AQ110" s="20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3"/>
      <c r="AL111" s="204"/>
      <c r="AM111" s="204"/>
      <c r="AN111" s="204"/>
      <c r="AO111" s="204"/>
      <c r="AP111" s="204"/>
      <c r="AQ111" s="20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3"/>
      <c r="AL112" s="204"/>
      <c r="AM112" s="204"/>
      <c r="AN112" s="204"/>
      <c r="AO112" s="204"/>
      <c r="AP112" s="204"/>
      <c r="AQ112" s="20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3"/>
      <c r="AL113" s="204"/>
      <c r="AM113" s="204"/>
      <c r="AN113" s="204"/>
      <c r="AO113" s="204"/>
      <c r="AP113" s="204"/>
      <c r="AQ113" s="20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3"/>
      <c r="AL114" s="204"/>
      <c r="AM114" s="204"/>
      <c r="AN114" s="204"/>
      <c r="AO114" s="204"/>
      <c r="AP114" s="204"/>
      <c r="AQ114" s="20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3"/>
      <c r="AL115" s="204"/>
      <c r="AM115" s="204"/>
      <c r="AN115" s="204"/>
      <c r="AO115" s="204"/>
      <c r="AP115" s="204"/>
      <c r="AQ115" s="20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3"/>
      <c r="AL116" s="204"/>
      <c r="AM116" s="204"/>
      <c r="AN116" s="204"/>
      <c r="AO116" s="204"/>
      <c r="AP116" s="204"/>
      <c r="AQ116" s="20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6"/>
      <c r="AL117" s="207"/>
      <c r="AM117" s="207"/>
      <c r="AN117" s="207"/>
      <c r="AO117" s="207"/>
      <c r="AP117" s="207"/>
      <c r="AQ117" s="208"/>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173657</v>
      </c>
      <c r="D6" s="68" t="str">
        <f t="shared" si="6"/>
        <v>47</v>
      </c>
      <c r="E6" s="68" t="str">
        <f t="shared" si="6"/>
        <v>04</v>
      </c>
      <c r="F6" s="68" t="str">
        <f t="shared" si="6"/>
        <v>0</v>
      </c>
      <c r="G6" s="68" t="str">
        <f t="shared" si="6"/>
        <v>000</v>
      </c>
      <c r="H6" s="68" t="str">
        <f t="shared" si="6"/>
        <v>石川県　内灘町</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平成36年3月31日　内灘町風力発電所</v>
      </c>
      <c r="S6" s="72" t="str">
        <f t="shared" si="6"/>
        <v>平成36年2月16日　内灘町風力発電所</v>
      </c>
      <c r="T6" s="68" t="str">
        <f t="shared" si="6"/>
        <v>無</v>
      </c>
      <c r="U6" s="72" t="str">
        <f t="shared" si="6"/>
        <v>北陸電力株式会社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2531</v>
      </c>
      <c r="AH6" s="70">
        <f t="shared" si="6"/>
        <v>1843</v>
      </c>
      <c r="AI6" s="70">
        <f t="shared" si="6"/>
        <v>1717</v>
      </c>
      <c r="AJ6" s="70">
        <f t="shared" si="6"/>
        <v>1124</v>
      </c>
      <c r="AK6" s="70">
        <f t="shared" si="6"/>
        <v>2453</v>
      </c>
      <c r="AL6" s="70" t="str">
        <f t="shared" si="6"/>
        <v>-</v>
      </c>
      <c r="AM6" s="70" t="str">
        <f t="shared" si="6"/>
        <v>-</v>
      </c>
      <c r="AN6" s="70" t="str">
        <f t="shared" si="6"/>
        <v>-</v>
      </c>
      <c r="AO6" s="70" t="str">
        <f t="shared" si="6"/>
        <v>-</v>
      </c>
      <c r="AP6" s="70" t="str">
        <f t="shared" si="6"/>
        <v>-</v>
      </c>
      <c r="AQ6" s="70">
        <f t="shared" si="6"/>
        <v>2531</v>
      </c>
      <c r="AR6" s="70">
        <f t="shared" si="6"/>
        <v>1843</v>
      </c>
      <c r="AS6" s="70">
        <f t="shared" si="6"/>
        <v>1717</v>
      </c>
      <c r="AT6" s="70">
        <f t="shared" si="6"/>
        <v>1124</v>
      </c>
      <c r="AU6" s="70">
        <f t="shared" si="6"/>
        <v>2453</v>
      </c>
      <c r="AV6" s="70" t="str">
        <f t="shared" si="6"/>
        <v>-</v>
      </c>
      <c r="AW6" s="70">
        <f t="shared" si="6"/>
        <v>44778</v>
      </c>
      <c r="AX6" s="70">
        <f t="shared" si="6"/>
        <v>44778</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v>1</v>
      </c>
      <c r="P7" s="81" t="s">
        <v>127</v>
      </c>
      <c r="Q7" s="81" t="s">
        <v>127</v>
      </c>
      <c r="R7" s="82" t="s">
        <v>128</v>
      </c>
      <c r="S7" s="82" t="s">
        <v>129</v>
      </c>
      <c r="T7" s="83" t="s">
        <v>130</v>
      </c>
      <c r="U7" s="82" t="s">
        <v>131</v>
      </c>
      <c r="V7" s="79" t="s">
        <v>127</v>
      </c>
      <c r="W7" s="81" t="s">
        <v>127</v>
      </c>
      <c r="X7" s="81" t="s">
        <v>127</v>
      </c>
      <c r="Y7" s="81" t="s">
        <v>127</v>
      </c>
      <c r="Z7" s="81" t="s">
        <v>127</v>
      </c>
      <c r="AA7" s="81" t="s">
        <v>127</v>
      </c>
      <c r="AB7" s="81" t="s">
        <v>127</v>
      </c>
      <c r="AC7" s="81" t="s">
        <v>127</v>
      </c>
      <c r="AD7" s="81" t="s">
        <v>127</v>
      </c>
      <c r="AE7" s="81" t="s">
        <v>127</v>
      </c>
      <c r="AF7" s="81" t="s">
        <v>127</v>
      </c>
      <c r="AG7" s="81">
        <v>2531</v>
      </c>
      <c r="AH7" s="81">
        <v>1843</v>
      </c>
      <c r="AI7" s="81">
        <v>1717</v>
      </c>
      <c r="AJ7" s="81">
        <v>1124</v>
      </c>
      <c r="AK7" s="81">
        <v>2453</v>
      </c>
      <c r="AL7" s="81" t="s">
        <v>127</v>
      </c>
      <c r="AM7" s="81" t="s">
        <v>127</v>
      </c>
      <c r="AN7" s="81" t="s">
        <v>127</v>
      </c>
      <c r="AO7" s="81" t="s">
        <v>127</v>
      </c>
      <c r="AP7" s="81" t="s">
        <v>127</v>
      </c>
      <c r="AQ7" s="81">
        <v>2531</v>
      </c>
      <c r="AR7" s="81">
        <v>1843</v>
      </c>
      <c r="AS7" s="81">
        <v>1717</v>
      </c>
      <c r="AT7" s="81">
        <v>1124</v>
      </c>
      <c r="AU7" s="81">
        <v>2453</v>
      </c>
      <c r="AV7" s="81" t="s">
        <v>127</v>
      </c>
      <c r="AW7" s="81">
        <v>44778</v>
      </c>
      <c r="AX7" s="81">
        <v>44778</v>
      </c>
      <c r="AY7" s="84">
        <v>120.2</v>
      </c>
      <c r="AZ7" s="84">
        <v>112.6</v>
      </c>
      <c r="BA7" s="84">
        <v>100</v>
      </c>
      <c r="BB7" s="84">
        <v>100</v>
      </c>
      <c r="BC7" s="84">
        <v>339.2</v>
      </c>
      <c r="BD7" s="84">
        <v>179.6</v>
      </c>
      <c r="BE7" s="84">
        <v>164.1</v>
      </c>
      <c r="BF7" s="84">
        <v>124.4</v>
      </c>
      <c r="BG7" s="84">
        <v>118.8</v>
      </c>
      <c r="BH7" s="84">
        <v>88.8</v>
      </c>
      <c r="BI7" s="84">
        <v>100</v>
      </c>
      <c r="BJ7" s="84">
        <v>303.2</v>
      </c>
      <c r="BK7" s="84">
        <v>278.60000000000002</v>
      </c>
      <c r="BL7" s="84">
        <v>100.1</v>
      </c>
      <c r="BM7" s="84">
        <v>172.8</v>
      </c>
      <c r="BN7" s="84">
        <v>339.3</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12622.5</v>
      </c>
      <c r="CG7" s="84">
        <v>17555.8</v>
      </c>
      <c r="CH7" s="84">
        <v>31587.5</v>
      </c>
      <c r="CI7" s="84">
        <v>28979.200000000001</v>
      </c>
      <c r="CJ7" s="84">
        <v>5939.8</v>
      </c>
      <c r="CK7" s="84">
        <v>7095.7</v>
      </c>
      <c r="CL7" s="84">
        <v>11717.4</v>
      </c>
      <c r="CM7" s="84">
        <v>17642.5</v>
      </c>
      <c r="CN7" s="84">
        <v>18815.8</v>
      </c>
      <c r="CO7" s="84">
        <v>22847.9</v>
      </c>
      <c r="CP7" s="81">
        <v>25265</v>
      </c>
      <c r="CQ7" s="81">
        <v>22945</v>
      </c>
      <c r="CR7" s="81">
        <v>10373</v>
      </c>
      <c r="CS7" s="81">
        <v>10318</v>
      </c>
      <c r="CT7" s="81">
        <v>34255</v>
      </c>
      <c r="CU7" s="81">
        <v>120361</v>
      </c>
      <c r="CV7" s="81">
        <v>108538</v>
      </c>
      <c r="CW7" s="81">
        <v>58539</v>
      </c>
      <c r="CX7" s="81">
        <v>37685</v>
      </c>
      <c r="CY7" s="81">
        <v>2390</v>
      </c>
      <c r="CZ7" s="81">
        <v>1500</v>
      </c>
      <c r="DA7" s="84">
        <v>19.3</v>
      </c>
      <c r="DB7" s="84">
        <v>14</v>
      </c>
      <c r="DC7" s="84">
        <v>13.1</v>
      </c>
      <c r="DD7" s="84">
        <v>8.5</v>
      </c>
      <c r="DE7" s="84">
        <v>18.7</v>
      </c>
      <c r="DF7" s="84">
        <v>42.7</v>
      </c>
      <c r="DG7" s="84">
        <v>38.5</v>
      </c>
      <c r="DH7" s="84">
        <v>37.700000000000003</v>
      </c>
      <c r="DI7" s="84">
        <v>33.9</v>
      </c>
      <c r="DJ7" s="84">
        <v>37.9</v>
      </c>
      <c r="DK7" s="84">
        <v>21.9</v>
      </c>
      <c r="DL7" s="84">
        <v>15</v>
      </c>
      <c r="DM7" s="84">
        <v>4.0999999999999996</v>
      </c>
      <c r="DN7" s="84">
        <v>7.9</v>
      </c>
      <c r="DO7" s="84">
        <v>20.7</v>
      </c>
      <c r="DP7" s="84">
        <v>23.7</v>
      </c>
      <c r="DQ7" s="84">
        <v>21.6</v>
      </c>
      <c r="DR7" s="84">
        <v>13.7</v>
      </c>
      <c r="DS7" s="84">
        <v>16.3</v>
      </c>
      <c r="DT7" s="84">
        <v>14.2</v>
      </c>
      <c r="DU7" s="84">
        <v>147.5</v>
      </c>
      <c r="DV7" s="84">
        <v>104.3</v>
      </c>
      <c r="DW7" s="84">
        <v>54.7</v>
      </c>
      <c r="DX7" s="84">
        <v>263.10000000000002</v>
      </c>
      <c r="DY7" s="84">
        <v>123</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55.9</v>
      </c>
      <c r="EP7" s="84">
        <v>100</v>
      </c>
      <c r="EQ7" s="84">
        <v>100</v>
      </c>
      <c r="ER7" s="84">
        <v>100</v>
      </c>
      <c r="ES7" s="84">
        <v>100</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v>1500</v>
      </c>
      <c r="IX7" s="84">
        <v>19.3</v>
      </c>
      <c r="IY7" s="84">
        <v>14</v>
      </c>
      <c r="IZ7" s="84">
        <v>13.1</v>
      </c>
      <c r="JA7" s="84">
        <v>8.5</v>
      </c>
      <c r="JB7" s="84">
        <v>18.7</v>
      </c>
      <c r="JC7" s="84">
        <v>19.2</v>
      </c>
      <c r="JD7" s="84">
        <v>19.600000000000001</v>
      </c>
      <c r="JE7" s="84">
        <v>18.5</v>
      </c>
      <c r="JF7" s="84">
        <v>16.100000000000001</v>
      </c>
      <c r="JG7" s="84">
        <v>19.600000000000001</v>
      </c>
      <c r="JH7" s="84">
        <v>21.9</v>
      </c>
      <c r="JI7" s="84">
        <v>15</v>
      </c>
      <c r="JJ7" s="84">
        <v>4.0999999999999996</v>
      </c>
      <c r="JK7" s="84">
        <v>7.9</v>
      </c>
      <c r="JL7" s="84">
        <v>20.7</v>
      </c>
      <c r="JM7" s="84">
        <v>44.6</v>
      </c>
      <c r="JN7" s="84">
        <v>42.6</v>
      </c>
      <c r="JO7" s="84">
        <v>43.7</v>
      </c>
      <c r="JP7" s="84">
        <v>45.4</v>
      </c>
      <c r="JQ7" s="84">
        <v>48.2</v>
      </c>
      <c r="JR7" s="84">
        <v>147.5</v>
      </c>
      <c r="JS7" s="84">
        <v>104.3</v>
      </c>
      <c r="JT7" s="84">
        <v>54.7</v>
      </c>
      <c r="JU7" s="84">
        <v>263.10000000000002</v>
      </c>
      <c r="JV7" s="84">
        <v>123</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v>55.9</v>
      </c>
      <c r="KM7" s="84">
        <v>100</v>
      </c>
      <c r="KN7" s="84">
        <v>100</v>
      </c>
      <c r="KO7" s="84">
        <v>100</v>
      </c>
      <c r="KP7" s="84">
        <v>100</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t="s">
        <v>127</v>
      </c>
      <c r="MZ7" s="84" t="s">
        <v>127</v>
      </c>
      <c r="NA7" s="84" t="s">
        <v>127</v>
      </c>
      <c r="NB7" s="84" t="s">
        <v>127</v>
      </c>
      <c r="NC7" s="84">
        <v>1</v>
      </c>
      <c r="ND7" s="84">
        <v>1</v>
      </c>
      <c r="NE7" s="84">
        <v>1</v>
      </c>
      <c r="NF7" s="84">
        <v>1</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1</v>
      </c>
      <c r="IY8" s="88" t="s">
        <v>132</v>
      </c>
      <c r="IZ8" s="86"/>
      <c r="JA8" s="86"/>
      <c r="JB8" s="86"/>
      <c r="JC8" s="86"/>
      <c r="JD8" s="87"/>
      <c r="JE8" s="86"/>
      <c r="JF8" s="86"/>
      <c r="JG8" s="86" t="str">
        <f>JH4</f>
        <v>修繕費比率（％）</v>
      </c>
      <c r="JH8" s="86" t="b">
        <f>IF(SUM($O$7,$NC$7:$NF$7)=0,FALSE,TRUE)</f>
        <v>1</v>
      </c>
      <c r="JI8" s="88" t="s">
        <v>132</v>
      </c>
      <c r="JJ8" s="86"/>
      <c r="JK8" s="86"/>
      <c r="JL8" s="86"/>
      <c r="JM8" s="86"/>
      <c r="JN8" s="86"/>
      <c r="JO8" s="87"/>
      <c r="JP8" s="86"/>
      <c r="JQ8" s="86" t="str">
        <f>JR4</f>
        <v>企業債残高対料金収入比率（％）</v>
      </c>
      <c r="JR8" s="86" t="b">
        <f>IF(SUM($O$7,$NC$7:$NF$7)=0,FALSE,TRUE)</f>
        <v>1</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1</v>
      </c>
      <c r="KM8" s="88" t="s">
        <v>132</v>
      </c>
      <c r="KN8" s="86"/>
      <c r="KO8" s="86"/>
      <c r="KP8" s="86"/>
      <c r="KQ8" s="85"/>
      <c r="KR8" s="85"/>
      <c r="KS8" s="85"/>
      <c r="KT8" s="85"/>
      <c r="KU8" s="86" t="str">
        <f>KV5</f>
        <v>最大出力合計</v>
      </c>
      <c r="KV8" s="86" t="str">
        <f>KW4</f>
        <v>設備利用率（％）</v>
      </c>
      <c r="KW8" s="86" t="b">
        <f>IF(SUM($P$7,$NG$7:$NJ$7)=0,FALSE,TRUE)</f>
        <v>0</v>
      </c>
      <c r="KX8" s="88" t="s">
        <v>132</v>
      </c>
      <c r="KY8" s="86"/>
      <c r="KZ8" s="86"/>
      <c r="LA8" s="86"/>
      <c r="LB8" s="86"/>
      <c r="LC8" s="87"/>
      <c r="LD8" s="86"/>
      <c r="LE8" s="86"/>
      <c r="LF8" s="86" t="str">
        <f>LG4</f>
        <v>修繕費比率（％）</v>
      </c>
      <c r="LG8" s="86" t="b">
        <f>IF(SUM($P$7,$NG$7:$NJ$7)=0,FALSE,TRUE)</f>
        <v>0</v>
      </c>
      <c r="LH8" s="88" t="s">
        <v>132</v>
      </c>
      <c r="LI8" s="86"/>
      <c r="LJ8" s="86"/>
      <c r="LK8" s="86"/>
      <c r="LL8" s="86"/>
      <c r="LM8" s="86"/>
      <c r="LN8" s="87"/>
      <c r="LO8" s="86"/>
      <c r="LP8" s="86" t="str">
        <f>LQ4</f>
        <v>企業債残高対料金収入比率（％）</v>
      </c>
      <c r="LQ8" s="86" t="b">
        <f>IF(SUM($P$7,$NG$7:$NJ$7)=0,FALSE,TRUE)</f>
        <v>0</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0</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（最大出力合計1,500kW）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（最大出力合計1,500kW）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f>AY7</f>
        <v>120.2</v>
      </c>
      <c r="AZ11" s="96">
        <f>AZ7</f>
        <v>112.6</v>
      </c>
      <c r="BA11" s="96">
        <f>BA7</f>
        <v>100</v>
      </c>
      <c r="BB11" s="96">
        <f>BB7</f>
        <v>100</v>
      </c>
      <c r="BC11" s="96">
        <f>BC7</f>
        <v>339.2</v>
      </c>
      <c r="BD11" s="85"/>
      <c r="BE11" s="85"/>
      <c r="BF11" s="85"/>
      <c r="BG11" s="85"/>
      <c r="BH11" s="85"/>
      <c r="BI11" s="95" t="s">
        <v>141</v>
      </c>
      <c r="BJ11" s="96">
        <f>BJ7</f>
        <v>303.2</v>
      </c>
      <c r="BK11" s="96">
        <f>BK7</f>
        <v>278.60000000000002</v>
      </c>
      <c r="BL11" s="96">
        <f>BL7</f>
        <v>100.1</v>
      </c>
      <c r="BM11" s="96">
        <f>BM7</f>
        <v>172.8</v>
      </c>
      <c r="BN11" s="96">
        <f>BN7</f>
        <v>339.3</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f>CF7</f>
        <v>12622.5</v>
      </c>
      <c r="CG11" s="96">
        <f>CG7</f>
        <v>17555.8</v>
      </c>
      <c r="CH11" s="96">
        <f>CH7</f>
        <v>31587.5</v>
      </c>
      <c r="CI11" s="96">
        <f>CI7</f>
        <v>28979.200000000001</v>
      </c>
      <c r="CJ11" s="96">
        <f>CJ7</f>
        <v>5939.8</v>
      </c>
      <c r="CK11" s="85"/>
      <c r="CL11" s="85"/>
      <c r="CM11" s="85"/>
      <c r="CN11" s="85"/>
      <c r="CO11" s="95" t="s">
        <v>141</v>
      </c>
      <c r="CP11" s="97">
        <f>CP7</f>
        <v>25265</v>
      </c>
      <c r="CQ11" s="97">
        <f>CQ7</f>
        <v>22945</v>
      </c>
      <c r="CR11" s="97">
        <f>CR7</f>
        <v>10373</v>
      </c>
      <c r="CS11" s="97">
        <f>CS7</f>
        <v>10318</v>
      </c>
      <c r="CT11" s="97">
        <f>CT7</f>
        <v>34255</v>
      </c>
      <c r="CU11" s="85"/>
      <c r="CV11" s="85"/>
      <c r="CW11" s="85"/>
      <c r="CX11" s="85"/>
      <c r="CY11" s="85"/>
      <c r="CZ11" s="95" t="s">
        <v>141</v>
      </c>
      <c r="DA11" s="96">
        <f>DA7</f>
        <v>19.3</v>
      </c>
      <c r="DB11" s="96">
        <f>DB7</f>
        <v>14</v>
      </c>
      <c r="DC11" s="96">
        <f>DC7</f>
        <v>13.1</v>
      </c>
      <c r="DD11" s="96">
        <f>DD7</f>
        <v>8.5</v>
      </c>
      <c r="DE11" s="96">
        <f>DE7</f>
        <v>18.7</v>
      </c>
      <c r="DF11" s="85"/>
      <c r="DG11" s="85"/>
      <c r="DH11" s="85"/>
      <c r="DI11" s="85"/>
      <c r="DJ11" s="95" t="s">
        <v>141</v>
      </c>
      <c r="DK11" s="96">
        <f>DK7</f>
        <v>21.9</v>
      </c>
      <c r="DL11" s="96">
        <f>DL7</f>
        <v>15</v>
      </c>
      <c r="DM11" s="96">
        <f>DM7</f>
        <v>4.0999999999999996</v>
      </c>
      <c r="DN11" s="96">
        <f>DN7</f>
        <v>7.9</v>
      </c>
      <c r="DO11" s="96">
        <f>DO7</f>
        <v>20.7</v>
      </c>
      <c r="DP11" s="85"/>
      <c r="DQ11" s="85"/>
      <c r="DR11" s="85"/>
      <c r="DS11" s="85"/>
      <c r="DT11" s="95" t="s">
        <v>141</v>
      </c>
      <c r="DU11" s="96">
        <f>DU7</f>
        <v>147.5</v>
      </c>
      <c r="DV11" s="96">
        <f>DV7</f>
        <v>104.3</v>
      </c>
      <c r="DW11" s="96">
        <f>DW7</f>
        <v>54.7</v>
      </c>
      <c r="DX11" s="96">
        <f>DX7</f>
        <v>263.10000000000002</v>
      </c>
      <c r="DY11" s="96">
        <f>DY7</f>
        <v>123</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f>EO7</f>
        <v>55.9</v>
      </c>
      <c r="EP11" s="96">
        <f>EP7</f>
        <v>100</v>
      </c>
      <c r="EQ11" s="96">
        <f>EQ7</f>
        <v>100</v>
      </c>
      <c r="ER11" s="96">
        <f>ER7</f>
        <v>100</v>
      </c>
      <c r="ES11" s="96">
        <f>ES7</f>
        <v>100</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142</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142</v>
      </c>
      <c r="HS11" s="96" t="str">
        <f>HS7</f>
        <v>-</v>
      </c>
      <c r="HT11" s="96" t="str">
        <f>HT7</f>
        <v>-</v>
      </c>
      <c r="HU11" s="96" t="str">
        <f>HU7</f>
        <v>-</v>
      </c>
      <c r="HV11" s="96" t="str">
        <f>HV7</f>
        <v>-</v>
      </c>
      <c r="HW11" s="96" t="str">
        <f>HW7</f>
        <v>-</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142</v>
      </c>
      <c r="IM11" s="96" t="str">
        <f>IM7</f>
        <v>-</v>
      </c>
      <c r="IN11" s="96" t="str">
        <f>IN7</f>
        <v>-</v>
      </c>
      <c r="IO11" s="96" t="str">
        <f>IO7</f>
        <v>-</v>
      </c>
      <c r="IP11" s="96" t="str">
        <f>IP7</f>
        <v>-</v>
      </c>
      <c r="IQ11" s="96" t="str">
        <f>IQ7</f>
        <v>-</v>
      </c>
      <c r="IR11" s="85"/>
      <c r="IS11" s="85"/>
      <c r="IT11" s="85"/>
      <c r="IU11" s="85"/>
      <c r="IV11" s="85"/>
      <c r="IW11" s="95" t="s">
        <v>141</v>
      </c>
      <c r="IX11" s="96">
        <f>IX7</f>
        <v>19.3</v>
      </c>
      <c r="IY11" s="96">
        <f>IY7</f>
        <v>14</v>
      </c>
      <c r="IZ11" s="96">
        <f>IZ7</f>
        <v>13.1</v>
      </c>
      <c r="JA11" s="96">
        <f>JA7</f>
        <v>8.5</v>
      </c>
      <c r="JB11" s="96">
        <f>JB7</f>
        <v>18.7</v>
      </c>
      <c r="JC11" s="85"/>
      <c r="JD11" s="85"/>
      <c r="JE11" s="85"/>
      <c r="JF11" s="85"/>
      <c r="JG11" s="95" t="s">
        <v>141</v>
      </c>
      <c r="JH11" s="96">
        <f>JH7</f>
        <v>21.9</v>
      </c>
      <c r="JI11" s="96">
        <f>JI7</f>
        <v>15</v>
      </c>
      <c r="JJ11" s="96">
        <f>JJ7</f>
        <v>4.0999999999999996</v>
      </c>
      <c r="JK11" s="96">
        <f>JK7</f>
        <v>7.9</v>
      </c>
      <c r="JL11" s="96">
        <f>JL7</f>
        <v>20.7</v>
      </c>
      <c r="JM11" s="85"/>
      <c r="JN11" s="85"/>
      <c r="JO11" s="85"/>
      <c r="JP11" s="85"/>
      <c r="JQ11" s="95" t="s">
        <v>141</v>
      </c>
      <c r="JR11" s="96">
        <f>JR7</f>
        <v>147.5</v>
      </c>
      <c r="JS11" s="96">
        <f>JS7</f>
        <v>104.3</v>
      </c>
      <c r="JT11" s="96">
        <f>JT7</f>
        <v>54.7</v>
      </c>
      <c r="JU11" s="96">
        <f>JU7</f>
        <v>263.10000000000002</v>
      </c>
      <c r="JV11" s="96">
        <f>JV7</f>
        <v>123</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f>KL7</f>
        <v>55.9</v>
      </c>
      <c r="KM11" s="96">
        <f>KM7</f>
        <v>100</v>
      </c>
      <c r="KN11" s="96">
        <f>KN7</f>
        <v>100</v>
      </c>
      <c r="KO11" s="96">
        <f>KO7</f>
        <v>100</v>
      </c>
      <c r="KP11" s="96">
        <f>KP7</f>
        <v>100</v>
      </c>
      <c r="KQ11" s="85"/>
      <c r="KR11" s="85"/>
      <c r="KS11" s="85"/>
      <c r="KT11" s="85"/>
      <c r="KU11" s="85"/>
      <c r="KV11" s="95" t="s">
        <v>141</v>
      </c>
      <c r="KW11" s="96" t="str">
        <f>KW7</f>
        <v>-</v>
      </c>
      <c r="KX11" s="96" t="str">
        <f>KX7</f>
        <v>-</v>
      </c>
      <c r="KY11" s="96" t="str">
        <f>KY7</f>
        <v>-</v>
      </c>
      <c r="KZ11" s="96" t="str">
        <f>KZ7</f>
        <v>-</v>
      </c>
      <c r="LA11" s="96" t="str">
        <f>LA7</f>
        <v>-</v>
      </c>
      <c r="LB11" s="85"/>
      <c r="LC11" s="85"/>
      <c r="LD11" s="85"/>
      <c r="LE11" s="85"/>
      <c r="LF11" s="95" t="s">
        <v>141</v>
      </c>
      <c r="LG11" s="96" t="str">
        <f>LG7</f>
        <v>-</v>
      </c>
      <c r="LH11" s="96" t="str">
        <f>LH7</f>
        <v>-</v>
      </c>
      <c r="LI11" s="96" t="str">
        <f>LI7</f>
        <v>-</v>
      </c>
      <c r="LJ11" s="96" t="str">
        <f>LJ7</f>
        <v>-</v>
      </c>
      <c r="LK11" s="96" t="str">
        <f>LK7</f>
        <v>-</v>
      </c>
      <c r="LL11" s="85"/>
      <c r="LM11" s="85"/>
      <c r="LN11" s="85"/>
      <c r="LO11" s="85"/>
      <c r="LP11" s="95" t="s">
        <v>141</v>
      </c>
      <c r="LQ11" s="96" t="str">
        <f>LQ7</f>
        <v>-</v>
      </c>
      <c r="LR11" s="96" t="str">
        <f>LR7</f>
        <v>-</v>
      </c>
      <c r="LS11" s="96" t="str">
        <f>LS7</f>
        <v>-</v>
      </c>
      <c r="LT11" s="96" t="str">
        <f>LT7</f>
        <v>-</v>
      </c>
      <c r="LU11" s="96" t="str">
        <f>LU7</f>
        <v>-</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179.6</v>
      </c>
      <c r="AZ12" s="96">
        <f>BE7</f>
        <v>164.1</v>
      </c>
      <c r="BA12" s="96">
        <f>BF7</f>
        <v>124.4</v>
      </c>
      <c r="BB12" s="96">
        <f>BG7</f>
        <v>118.8</v>
      </c>
      <c r="BC12" s="96">
        <f>BH7</f>
        <v>88.8</v>
      </c>
      <c r="BD12" s="85"/>
      <c r="BE12" s="85"/>
      <c r="BF12" s="85"/>
      <c r="BG12" s="85"/>
      <c r="BH12" s="85"/>
      <c r="BI12" s="95" t="s">
        <v>143</v>
      </c>
      <c r="BJ12" s="96">
        <f>BO7</f>
        <v>296.2</v>
      </c>
      <c r="BK12" s="96">
        <f>BP7</f>
        <v>366.9</v>
      </c>
      <c r="BL12" s="96">
        <f>BQ7</f>
        <v>324.60000000000002</v>
      </c>
      <c r="BM12" s="96">
        <f>BR7</f>
        <v>255.4</v>
      </c>
      <c r="BN12" s="96">
        <f>BS7</f>
        <v>269.8</v>
      </c>
      <c r="BO12" s="85"/>
      <c r="BP12" s="85"/>
      <c r="BQ12" s="85"/>
      <c r="BR12" s="85"/>
      <c r="BS12" s="85"/>
      <c r="BT12" s="95" t="s">
        <v>143</v>
      </c>
      <c r="BU12" s="96" t="str">
        <f>BZ7</f>
        <v>-</v>
      </c>
      <c r="BV12" s="96" t="str">
        <f>CA7</f>
        <v>-</v>
      </c>
      <c r="BW12" s="96" t="str">
        <f>CB7</f>
        <v>-</v>
      </c>
      <c r="BX12" s="96" t="str">
        <f>CC7</f>
        <v>-</v>
      </c>
      <c r="BY12" s="96" t="str">
        <f>CD7</f>
        <v>-</v>
      </c>
      <c r="BZ12" s="85"/>
      <c r="CA12" s="85"/>
      <c r="CB12" s="85"/>
      <c r="CC12" s="85"/>
      <c r="CD12" s="85"/>
      <c r="CE12" s="95" t="s">
        <v>143</v>
      </c>
      <c r="CF12" s="96">
        <f>CK7</f>
        <v>7095.7</v>
      </c>
      <c r="CG12" s="96">
        <f>CL7</f>
        <v>11717.4</v>
      </c>
      <c r="CH12" s="96">
        <f>CM7</f>
        <v>17642.5</v>
      </c>
      <c r="CI12" s="96">
        <f>CN7</f>
        <v>18815.8</v>
      </c>
      <c r="CJ12" s="96">
        <f>CO7</f>
        <v>22847.9</v>
      </c>
      <c r="CK12" s="85"/>
      <c r="CL12" s="85"/>
      <c r="CM12" s="85"/>
      <c r="CN12" s="85"/>
      <c r="CO12" s="95" t="s">
        <v>143</v>
      </c>
      <c r="CP12" s="97">
        <f>CU7</f>
        <v>120361</v>
      </c>
      <c r="CQ12" s="97">
        <f>CV7</f>
        <v>108538</v>
      </c>
      <c r="CR12" s="97">
        <f>CW7</f>
        <v>58539</v>
      </c>
      <c r="CS12" s="97">
        <f>CX7</f>
        <v>37685</v>
      </c>
      <c r="CT12" s="97">
        <f>CY7</f>
        <v>2390</v>
      </c>
      <c r="CU12" s="85"/>
      <c r="CV12" s="85"/>
      <c r="CW12" s="85"/>
      <c r="CX12" s="85"/>
      <c r="CY12" s="85"/>
      <c r="CZ12" s="95" t="s">
        <v>143</v>
      </c>
      <c r="DA12" s="96">
        <f>DF7</f>
        <v>42.7</v>
      </c>
      <c r="DB12" s="96">
        <f>DG7</f>
        <v>38.5</v>
      </c>
      <c r="DC12" s="96">
        <f>DH7</f>
        <v>37.700000000000003</v>
      </c>
      <c r="DD12" s="96">
        <f>DI7</f>
        <v>33.9</v>
      </c>
      <c r="DE12" s="96">
        <f>DJ7</f>
        <v>37.9</v>
      </c>
      <c r="DF12" s="85"/>
      <c r="DG12" s="85"/>
      <c r="DH12" s="85"/>
      <c r="DI12" s="85"/>
      <c r="DJ12" s="95" t="s">
        <v>143</v>
      </c>
      <c r="DK12" s="96">
        <f>DP7</f>
        <v>23.7</v>
      </c>
      <c r="DL12" s="96">
        <f>DQ7</f>
        <v>21.6</v>
      </c>
      <c r="DM12" s="96">
        <f>DR7</f>
        <v>13.7</v>
      </c>
      <c r="DN12" s="96">
        <f>DS7</f>
        <v>16.3</v>
      </c>
      <c r="DO12" s="96">
        <f>DT7</f>
        <v>14.2</v>
      </c>
      <c r="DP12" s="85"/>
      <c r="DQ12" s="85"/>
      <c r="DR12" s="85"/>
      <c r="DS12" s="85"/>
      <c r="DT12" s="95" t="s">
        <v>143</v>
      </c>
      <c r="DU12" s="96">
        <f>DZ7</f>
        <v>126.1</v>
      </c>
      <c r="DV12" s="96">
        <f>EA7</f>
        <v>102.3</v>
      </c>
      <c r="DW12" s="96">
        <f>EB7</f>
        <v>98.2</v>
      </c>
      <c r="DX12" s="96">
        <f>EC7</f>
        <v>100.3</v>
      </c>
      <c r="DY12" s="96">
        <f>ED7</f>
        <v>98.3</v>
      </c>
      <c r="DZ12" s="85"/>
      <c r="EA12" s="85"/>
      <c r="EB12" s="85"/>
      <c r="EC12" s="85"/>
      <c r="ED12" s="95" t="s">
        <v>143</v>
      </c>
      <c r="EE12" s="96" t="str">
        <f>EJ7</f>
        <v>-</v>
      </c>
      <c r="EF12" s="96" t="str">
        <f>EK7</f>
        <v>-</v>
      </c>
      <c r="EG12" s="96" t="str">
        <f>EL7</f>
        <v>-</v>
      </c>
      <c r="EH12" s="96" t="str">
        <f>EM7</f>
        <v>-</v>
      </c>
      <c r="EI12" s="96" t="str">
        <f>EN7</f>
        <v>-</v>
      </c>
      <c r="EJ12" s="85"/>
      <c r="EK12" s="85"/>
      <c r="EL12" s="85"/>
      <c r="EM12" s="85"/>
      <c r="EN12" s="95" t="s">
        <v>143</v>
      </c>
      <c r="EO12" s="96">
        <f>ET7</f>
        <v>22.1</v>
      </c>
      <c r="EP12" s="96">
        <f>EU7</f>
        <v>56.1</v>
      </c>
      <c r="EQ12" s="96">
        <f>EV7</f>
        <v>70.2</v>
      </c>
      <c r="ER12" s="96">
        <f>EW7</f>
        <v>73.099999999999994</v>
      </c>
      <c r="ES12" s="96">
        <f>EX7</f>
        <v>74.8</v>
      </c>
      <c r="ET12" s="85"/>
      <c r="EU12" s="85"/>
      <c r="EV12" s="85"/>
      <c r="EW12" s="85"/>
      <c r="EX12" s="85"/>
      <c r="EY12" s="95" t="s">
        <v>144</v>
      </c>
      <c r="EZ12" s="96" t="str">
        <f>IF($EZ$8,FE7,"-")</f>
        <v>-</v>
      </c>
      <c r="FA12" s="96" t="str">
        <f>IF($EZ$8,FF7,"-")</f>
        <v>-</v>
      </c>
      <c r="FB12" s="96" t="str">
        <f>IF($EZ$8,FG7,"-")</f>
        <v>-</v>
      </c>
      <c r="FC12" s="96" t="str">
        <f>IF($EZ$8,FH7,"-")</f>
        <v>-</v>
      </c>
      <c r="FD12" s="96" t="str">
        <f>IF($EZ$8,FI7,"-")</f>
        <v>-</v>
      </c>
      <c r="FE12" s="85"/>
      <c r="FF12" s="85"/>
      <c r="FG12" s="85"/>
      <c r="FH12" s="85"/>
      <c r="FI12" s="95" t="s">
        <v>144</v>
      </c>
      <c r="FJ12" s="96" t="str">
        <f>IF($FJ$8,FO7,"-")</f>
        <v>-</v>
      </c>
      <c r="FK12" s="96" t="str">
        <f>IF($FJ$8,FP7,"-")</f>
        <v>-</v>
      </c>
      <c r="FL12" s="96" t="str">
        <f>IF($FJ$8,FQ7,"-")</f>
        <v>-</v>
      </c>
      <c r="FM12" s="96" t="str">
        <f>IF($FJ$8,FR7,"-")</f>
        <v>-</v>
      </c>
      <c r="FN12" s="96" t="str">
        <f>IF($FJ$8,FS7,"-")</f>
        <v>-</v>
      </c>
      <c r="FO12" s="85"/>
      <c r="FP12" s="85"/>
      <c r="FQ12" s="85"/>
      <c r="FR12" s="85"/>
      <c r="FS12" s="95" t="s">
        <v>144</v>
      </c>
      <c r="FT12" s="96" t="str">
        <f>IF($FT$8,FY7,"-")</f>
        <v>-</v>
      </c>
      <c r="FU12" s="96" t="str">
        <f>IF($FT$8,FZ7,"-")</f>
        <v>-</v>
      </c>
      <c r="FV12" s="96" t="str">
        <f>IF($FT$8,GA7,"-")</f>
        <v>-</v>
      </c>
      <c r="FW12" s="96" t="str">
        <f>IF($FT$8,GB7,"-")</f>
        <v>-</v>
      </c>
      <c r="FX12" s="96" t="str">
        <f>IF($FT$8,GC7,"-")</f>
        <v>-</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t="str">
        <f>IF($GN$8,GV7,"-")</f>
        <v>-</v>
      </c>
      <c r="GR12" s="96" t="str">
        <f>IF($GN$8,GW7,"-")</f>
        <v>-</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f>IF($IX$8,JC7,"-")</f>
        <v>19.2</v>
      </c>
      <c r="IY12" s="96">
        <f>IF($IX$8,JD7,"-")</f>
        <v>19.600000000000001</v>
      </c>
      <c r="IZ12" s="96">
        <f>IF($IX$8,JE7,"-")</f>
        <v>18.5</v>
      </c>
      <c r="JA12" s="96">
        <f>IF($IX$8,JF7,"-")</f>
        <v>16.100000000000001</v>
      </c>
      <c r="JB12" s="96">
        <f>IF($IX$8,JG7,"-")</f>
        <v>19.600000000000001</v>
      </c>
      <c r="JC12" s="85"/>
      <c r="JD12" s="85"/>
      <c r="JE12" s="85"/>
      <c r="JF12" s="85"/>
      <c r="JG12" s="95" t="s">
        <v>144</v>
      </c>
      <c r="JH12" s="96">
        <f>IF($JH$8,JM7,"-")</f>
        <v>44.6</v>
      </c>
      <c r="JI12" s="96">
        <f>IF($JH$8,JN7,"-")</f>
        <v>42.6</v>
      </c>
      <c r="JJ12" s="96">
        <f>IF($JH$8,JO7,"-")</f>
        <v>43.7</v>
      </c>
      <c r="JK12" s="96">
        <f>IF($JH$8,JP7,"-")</f>
        <v>45.4</v>
      </c>
      <c r="JL12" s="96">
        <f>IF($JH$8,JQ7,"-")</f>
        <v>48.2</v>
      </c>
      <c r="JM12" s="85"/>
      <c r="JN12" s="85"/>
      <c r="JO12" s="85"/>
      <c r="JP12" s="85"/>
      <c r="JQ12" s="95" t="s">
        <v>144</v>
      </c>
      <c r="JR12" s="96">
        <f>IF($JR$8,JW7,"-")</f>
        <v>282.2</v>
      </c>
      <c r="JS12" s="96">
        <f>IF($JR$8,JX7,"-")</f>
        <v>178.4</v>
      </c>
      <c r="JT12" s="96">
        <f>IF($JR$8,JY7,"-")</f>
        <v>146.19999999999999</v>
      </c>
      <c r="JU12" s="96">
        <f>IF($JR$8,JZ7,"-")</f>
        <v>137.1</v>
      </c>
      <c r="JV12" s="96">
        <f>IF($JR$8,KA7,"-")</f>
        <v>83.3</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f>IF($KL$8,KQ7,"-")</f>
        <v>52.7</v>
      </c>
      <c r="KM12" s="96">
        <f>IF($KL$8,KR7,"-")</f>
        <v>86.6</v>
      </c>
      <c r="KN12" s="96">
        <f>IF($KL$8,KS7,"-")</f>
        <v>98.4</v>
      </c>
      <c r="KO12" s="96">
        <f>IF($KL$8,KT7,"-")</f>
        <v>98.4</v>
      </c>
      <c r="KP12" s="96">
        <f>IF($KL$8,KU7,"-")</f>
        <v>99.1</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02" t="s">
        <v>147</v>
      </c>
      <c r="G14" s="202"/>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2" t="s">
        <v>148</v>
      </c>
      <c r="C15" s="192"/>
      <c r="D15" s="101"/>
      <c r="E15" s="98">
        <v>1</v>
      </c>
      <c r="F15" s="192" t="s">
        <v>149</v>
      </c>
      <c r="G15" s="192"/>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2" t="s">
        <v>152</v>
      </c>
      <c r="C16" s="192"/>
      <c r="D16" s="101"/>
      <c r="E16" s="98">
        <f>E15+1</f>
        <v>2</v>
      </c>
      <c r="F16" s="192" t="s">
        <v>153</v>
      </c>
      <c r="G16" s="192"/>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2" t="s">
        <v>155</v>
      </c>
      <c r="C17" s="192"/>
      <c r="D17" s="101"/>
      <c r="E17" s="98">
        <f t="shared" ref="E17" si="8">E16+1</f>
        <v>3</v>
      </c>
      <c r="F17" s="192" t="s">
        <v>156</v>
      </c>
      <c r="G17" s="192"/>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120.2</v>
      </c>
      <c r="AZ17" s="107">
        <f t="shared" ref="AZ17:BC17" si="9">IF(AZ7="-",NA(),AZ7)</f>
        <v>112.6</v>
      </c>
      <c r="BA17" s="107">
        <f t="shared" si="9"/>
        <v>100</v>
      </c>
      <c r="BB17" s="107">
        <f t="shared" si="9"/>
        <v>100</v>
      </c>
      <c r="BC17" s="107">
        <f t="shared" si="9"/>
        <v>339.2</v>
      </c>
      <c r="BD17" s="101"/>
      <c r="BE17" s="101"/>
      <c r="BF17" s="101"/>
      <c r="BG17" s="101"/>
      <c r="BH17" s="101"/>
      <c r="BI17" s="106" t="s">
        <v>158</v>
      </c>
      <c r="BJ17" s="107">
        <f>IF(BJ7="-",NA(),BJ7)</f>
        <v>303.2</v>
      </c>
      <c r="BK17" s="107">
        <f t="shared" ref="BK17:BN17" si="10">IF(BK7="-",NA(),BK7)</f>
        <v>278.60000000000002</v>
      </c>
      <c r="BL17" s="107">
        <f t="shared" si="10"/>
        <v>100.1</v>
      </c>
      <c r="BM17" s="107">
        <f t="shared" si="10"/>
        <v>172.8</v>
      </c>
      <c r="BN17" s="107">
        <f t="shared" si="10"/>
        <v>339.3</v>
      </c>
      <c r="BO17" s="101"/>
      <c r="BP17" s="101"/>
      <c r="BQ17" s="101"/>
      <c r="BR17" s="101"/>
      <c r="BS17" s="101"/>
      <c r="BT17" s="106" t="s">
        <v>158</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158</v>
      </c>
      <c r="CF17" s="107">
        <f>IF(CF7="-",NA(),CF7)</f>
        <v>12622.5</v>
      </c>
      <c r="CG17" s="107">
        <f t="shared" ref="CG17:CJ17" si="12">IF(CG7="-",NA(),CG7)</f>
        <v>17555.8</v>
      </c>
      <c r="CH17" s="107">
        <f t="shared" si="12"/>
        <v>31587.5</v>
      </c>
      <c r="CI17" s="107">
        <f t="shared" si="12"/>
        <v>28979.200000000001</v>
      </c>
      <c r="CJ17" s="107">
        <f t="shared" si="12"/>
        <v>5939.8</v>
      </c>
      <c r="CK17" s="101"/>
      <c r="CL17" s="101"/>
      <c r="CM17" s="101"/>
      <c r="CN17" s="101"/>
      <c r="CO17" s="106" t="s">
        <v>158</v>
      </c>
      <c r="CP17" s="108">
        <f>IF(CP7="-",NA(),CP7)</f>
        <v>25265</v>
      </c>
      <c r="CQ17" s="108">
        <f t="shared" ref="CQ17:CT17" si="13">IF(CQ7="-",NA(),CQ7)</f>
        <v>22945</v>
      </c>
      <c r="CR17" s="108">
        <f t="shared" si="13"/>
        <v>10373</v>
      </c>
      <c r="CS17" s="108">
        <f t="shared" si="13"/>
        <v>10318</v>
      </c>
      <c r="CT17" s="108">
        <f t="shared" si="13"/>
        <v>34255</v>
      </c>
      <c r="CU17" s="101"/>
      <c r="CV17" s="101"/>
      <c r="CW17" s="101"/>
      <c r="CX17" s="101"/>
      <c r="CY17" s="101"/>
      <c r="CZ17" s="106" t="s">
        <v>158</v>
      </c>
      <c r="DA17" s="107">
        <f>IF(DA7="-",NA(),DA7)</f>
        <v>19.3</v>
      </c>
      <c r="DB17" s="107">
        <f t="shared" ref="DB17:DE17" si="14">IF(DB7="-",NA(),DB7)</f>
        <v>14</v>
      </c>
      <c r="DC17" s="107">
        <f t="shared" si="14"/>
        <v>13.1</v>
      </c>
      <c r="DD17" s="107">
        <f t="shared" si="14"/>
        <v>8.5</v>
      </c>
      <c r="DE17" s="107">
        <f t="shared" si="14"/>
        <v>18.7</v>
      </c>
      <c r="DF17" s="101"/>
      <c r="DG17" s="101"/>
      <c r="DH17" s="101"/>
      <c r="DI17" s="101"/>
      <c r="DJ17" s="106" t="s">
        <v>158</v>
      </c>
      <c r="DK17" s="107">
        <f>IF(DK7="-",NA(),DK7)</f>
        <v>21.9</v>
      </c>
      <c r="DL17" s="107">
        <f t="shared" ref="DL17:DO17" si="15">IF(DL7="-",NA(),DL7)</f>
        <v>15</v>
      </c>
      <c r="DM17" s="107">
        <f t="shared" si="15"/>
        <v>4.0999999999999996</v>
      </c>
      <c r="DN17" s="107">
        <f t="shared" si="15"/>
        <v>7.9</v>
      </c>
      <c r="DO17" s="107">
        <f t="shared" si="15"/>
        <v>20.7</v>
      </c>
      <c r="DP17" s="101"/>
      <c r="DQ17" s="101"/>
      <c r="DR17" s="101"/>
      <c r="DS17" s="101"/>
      <c r="DT17" s="106" t="s">
        <v>158</v>
      </c>
      <c r="DU17" s="107">
        <f>IF(DU7="-",NA(),DU7)</f>
        <v>147.5</v>
      </c>
      <c r="DV17" s="107">
        <f t="shared" ref="DV17:DY17" si="16">IF(DV7="-",NA(),DV7)</f>
        <v>104.3</v>
      </c>
      <c r="DW17" s="107">
        <f t="shared" si="16"/>
        <v>54.7</v>
      </c>
      <c r="DX17" s="107">
        <f t="shared" si="16"/>
        <v>263.10000000000002</v>
      </c>
      <c r="DY17" s="107">
        <f t="shared" si="16"/>
        <v>123</v>
      </c>
      <c r="DZ17" s="101"/>
      <c r="EA17" s="101"/>
      <c r="EB17" s="101"/>
      <c r="EC17" s="101"/>
      <c r="ED17" s="106" t="s">
        <v>158</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158</v>
      </c>
      <c r="EO17" s="107">
        <f>IF(EO7="-",NA(),EO7)</f>
        <v>55.9</v>
      </c>
      <c r="EP17" s="107">
        <f t="shared" ref="EP17:ES17" si="18">IF(EP7="-",NA(),EP7)</f>
        <v>100</v>
      </c>
      <c r="EQ17" s="107">
        <f t="shared" si="18"/>
        <v>100</v>
      </c>
      <c r="ER17" s="107">
        <f t="shared" si="18"/>
        <v>100</v>
      </c>
      <c r="ES17" s="107">
        <f t="shared" si="18"/>
        <v>100</v>
      </c>
      <c r="ET17" s="101"/>
      <c r="EU17" s="101"/>
      <c r="EV17" s="101"/>
      <c r="EW17" s="101"/>
      <c r="EX17" s="101"/>
      <c r="EY17" s="106" t="s">
        <v>158</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158</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158</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158</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158</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f>IF(IX7="-",NA(),IX7)</f>
        <v>19.3</v>
      </c>
      <c r="IY17" s="107">
        <f t="shared" ref="IY17:JB17" si="29">IF(IY7="-",NA(),IY7)</f>
        <v>14</v>
      </c>
      <c r="IZ17" s="107">
        <f t="shared" si="29"/>
        <v>13.1</v>
      </c>
      <c r="JA17" s="107">
        <f t="shared" si="29"/>
        <v>8.5</v>
      </c>
      <c r="JB17" s="107">
        <f t="shared" si="29"/>
        <v>18.7</v>
      </c>
      <c r="JC17" s="101"/>
      <c r="JD17" s="101"/>
      <c r="JE17" s="101"/>
      <c r="JF17" s="101"/>
      <c r="JG17" s="106" t="s">
        <v>158</v>
      </c>
      <c r="JH17" s="107">
        <f>IF(JH7="-",NA(),JH7)</f>
        <v>21.9</v>
      </c>
      <c r="JI17" s="107">
        <f t="shared" ref="JI17:JL17" si="30">IF(JI7="-",NA(),JI7)</f>
        <v>15</v>
      </c>
      <c r="JJ17" s="107">
        <f t="shared" si="30"/>
        <v>4.0999999999999996</v>
      </c>
      <c r="JK17" s="107">
        <f t="shared" si="30"/>
        <v>7.9</v>
      </c>
      <c r="JL17" s="107">
        <f t="shared" si="30"/>
        <v>20.7</v>
      </c>
      <c r="JM17" s="101"/>
      <c r="JN17" s="101"/>
      <c r="JO17" s="101"/>
      <c r="JP17" s="101"/>
      <c r="JQ17" s="106" t="s">
        <v>158</v>
      </c>
      <c r="JR17" s="107">
        <f>IF(JR7="-",NA(),JR7)</f>
        <v>147.5</v>
      </c>
      <c r="JS17" s="107">
        <f t="shared" ref="JS17:JV17" si="31">IF(JS7="-",NA(),JS7)</f>
        <v>104.3</v>
      </c>
      <c r="JT17" s="107">
        <f t="shared" si="31"/>
        <v>54.7</v>
      </c>
      <c r="JU17" s="107">
        <f t="shared" si="31"/>
        <v>263.10000000000002</v>
      </c>
      <c r="JV17" s="107">
        <f t="shared" si="31"/>
        <v>123</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f>IF(KL7="-",NA(),KL7)</f>
        <v>55.9</v>
      </c>
      <c r="KM17" s="107">
        <f t="shared" ref="KM17:KP17" si="33">IF(KM7="-",NA(),KM7)</f>
        <v>100</v>
      </c>
      <c r="KN17" s="107">
        <f t="shared" si="33"/>
        <v>100</v>
      </c>
      <c r="KO17" s="107">
        <f t="shared" si="33"/>
        <v>100</v>
      </c>
      <c r="KP17" s="107">
        <f t="shared" si="33"/>
        <v>100</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2" t="s">
        <v>159</v>
      </c>
      <c r="C18" s="192"/>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160</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160</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160</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160</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160</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160</v>
      </c>
      <c r="DK18" s="107">
        <f>IF(DP7="-",NA(),DP7)</f>
        <v>23.7</v>
      </c>
      <c r="DL18" s="107">
        <f t="shared" ref="DL18:DO18" si="45">IF(DQ7="-",NA(),DQ7)</f>
        <v>21.6</v>
      </c>
      <c r="DM18" s="107">
        <f t="shared" si="45"/>
        <v>13.7</v>
      </c>
      <c r="DN18" s="107">
        <f t="shared" si="45"/>
        <v>16.3</v>
      </c>
      <c r="DO18" s="107">
        <f t="shared" si="45"/>
        <v>14.2</v>
      </c>
      <c r="DP18" s="101"/>
      <c r="DQ18" s="101"/>
      <c r="DR18" s="101"/>
      <c r="DS18" s="101"/>
      <c r="DT18" s="106" t="s">
        <v>160</v>
      </c>
      <c r="DU18" s="107">
        <f>IF(DZ7="-",NA(),DZ7)</f>
        <v>126.1</v>
      </c>
      <c r="DV18" s="107">
        <f t="shared" ref="DV18:DY18" si="46">IF(EA7="-",NA(),EA7)</f>
        <v>102.3</v>
      </c>
      <c r="DW18" s="107">
        <f t="shared" si="46"/>
        <v>98.2</v>
      </c>
      <c r="DX18" s="107">
        <f t="shared" si="46"/>
        <v>100.3</v>
      </c>
      <c r="DY18" s="107">
        <f t="shared" si="46"/>
        <v>98.3</v>
      </c>
      <c r="DZ18" s="101"/>
      <c r="EA18" s="101"/>
      <c r="EB18" s="101"/>
      <c r="EC18" s="101"/>
      <c r="ED18" s="106" t="s">
        <v>160</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160</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160</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160</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160</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160</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160</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160</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160</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2" t="s">
        <v>161</v>
      </c>
      <c r="C19" s="192"/>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2" t="s">
        <v>162</v>
      </c>
      <c r="C20" s="192"/>
      <c r="D20" s="101"/>
    </row>
    <row r="21" spans="1:374">
      <c r="A21" s="98">
        <f t="shared" si="7"/>
        <v>7</v>
      </c>
      <c r="B21" s="192" t="s">
        <v>163</v>
      </c>
      <c r="C21" s="192"/>
      <c r="D21" s="101"/>
    </row>
    <row r="22" spans="1:374">
      <c r="A22" s="98">
        <f t="shared" si="7"/>
        <v>8</v>
      </c>
      <c r="B22" s="192" t="s">
        <v>164</v>
      </c>
      <c r="C22" s="192"/>
      <c r="D22" s="101"/>
      <c r="E22" s="193" t="s">
        <v>165</v>
      </c>
      <c r="F22" s="194"/>
      <c r="G22" s="194"/>
      <c r="H22" s="194"/>
      <c r="I22" s="195"/>
    </row>
    <row r="23" spans="1:374">
      <c r="A23" s="98">
        <f t="shared" si="7"/>
        <v>9</v>
      </c>
      <c r="B23" s="192" t="s">
        <v>166</v>
      </c>
      <c r="C23" s="192"/>
      <c r="D23" s="101"/>
      <c r="E23" s="196"/>
      <c r="F23" s="197"/>
      <c r="G23" s="197"/>
      <c r="H23" s="197"/>
      <c r="I23" s="198"/>
    </row>
    <row r="24" spans="1:374">
      <c r="A24" s="98">
        <f t="shared" si="7"/>
        <v>10</v>
      </c>
      <c r="B24" s="192" t="s">
        <v>167</v>
      </c>
      <c r="C24" s="192"/>
      <c r="D24" s="101"/>
      <c r="E24" s="196"/>
      <c r="F24" s="197"/>
      <c r="G24" s="197"/>
      <c r="H24" s="197"/>
      <c r="I24" s="198"/>
    </row>
    <row r="25" spans="1:374">
      <c r="A25" s="98">
        <f t="shared" si="7"/>
        <v>11</v>
      </c>
      <c r="B25" s="192" t="s">
        <v>168</v>
      </c>
      <c r="C25" s="192"/>
      <c r="D25" s="101"/>
      <c r="E25" s="196"/>
      <c r="F25" s="197"/>
      <c r="G25" s="197"/>
      <c r="H25" s="197"/>
      <c r="I25" s="198"/>
    </row>
    <row r="26" spans="1:374">
      <c r="A26" s="98">
        <f t="shared" si="7"/>
        <v>12</v>
      </c>
      <c r="B26" s="192" t="s">
        <v>169</v>
      </c>
      <c r="C26" s="192"/>
      <c r="D26" s="101"/>
      <c r="E26" s="196"/>
      <c r="F26" s="197"/>
      <c r="G26" s="197"/>
      <c r="H26" s="197"/>
      <c r="I26" s="198"/>
    </row>
    <row r="27" spans="1:374">
      <c r="A27" s="98">
        <f t="shared" si="7"/>
        <v>13</v>
      </c>
      <c r="B27" s="192" t="s">
        <v>170</v>
      </c>
      <c r="C27" s="192"/>
      <c r="D27" s="101"/>
      <c r="E27" s="196"/>
      <c r="F27" s="197"/>
      <c r="G27" s="197"/>
      <c r="H27" s="197"/>
      <c r="I27" s="198"/>
    </row>
    <row r="28" spans="1:374">
      <c r="A28" s="98">
        <f t="shared" si="7"/>
        <v>14</v>
      </c>
      <c r="B28" s="192" t="s">
        <v>171</v>
      </c>
      <c r="C28" s="192"/>
      <c r="D28" s="101"/>
      <c r="E28" s="196"/>
      <c r="F28" s="197"/>
      <c r="G28" s="197"/>
      <c r="H28" s="197"/>
      <c r="I28" s="198"/>
    </row>
    <row r="29" spans="1:374">
      <c r="A29" s="98">
        <f t="shared" si="7"/>
        <v>15</v>
      </c>
      <c r="B29" s="192" t="s">
        <v>172</v>
      </c>
      <c r="C29" s="192"/>
      <c r="D29" s="101"/>
      <c r="E29" s="196"/>
      <c r="F29" s="197"/>
      <c r="G29" s="197"/>
      <c r="H29" s="197"/>
      <c r="I29" s="198"/>
    </row>
    <row r="30" spans="1:374">
      <c r="A30" s="98">
        <f t="shared" si="7"/>
        <v>16</v>
      </c>
      <c r="B30" s="192" t="s">
        <v>173</v>
      </c>
      <c r="C30" s="192"/>
      <c r="D30" s="101"/>
      <c r="E30" s="196"/>
      <c r="F30" s="197"/>
      <c r="G30" s="197"/>
      <c r="H30" s="197"/>
      <c r="I30" s="198"/>
    </row>
    <row r="31" spans="1:374">
      <c r="A31" s="98">
        <f t="shared" si="7"/>
        <v>17</v>
      </c>
      <c r="B31" s="192" t="s">
        <v>174</v>
      </c>
      <c r="C31" s="192"/>
      <c r="D31" s="101"/>
      <c r="E31" s="196"/>
      <c r="F31" s="197"/>
      <c r="G31" s="197"/>
      <c r="H31" s="197"/>
      <c r="I31" s="198"/>
    </row>
    <row r="32" spans="1:374">
      <c r="A32" s="98">
        <f t="shared" si="7"/>
        <v>18</v>
      </c>
      <c r="B32" s="192" t="s">
        <v>175</v>
      </c>
      <c r="C32" s="192"/>
      <c r="D32" s="101"/>
      <c r="E32" s="196"/>
      <c r="F32" s="197"/>
      <c r="G32" s="197"/>
      <c r="H32" s="197"/>
      <c r="I32" s="198"/>
    </row>
    <row r="33" spans="1:16">
      <c r="A33" s="98">
        <f t="shared" si="7"/>
        <v>19</v>
      </c>
      <c r="B33" s="192" t="s">
        <v>176</v>
      </c>
      <c r="C33" s="192"/>
      <c r="D33" s="101"/>
      <c r="E33" s="196"/>
      <c r="F33" s="197"/>
      <c r="G33" s="197"/>
      <c r="H33" s="197"/>
      <c r="I33" s="198"/>
    </row>
    <row r="34" spans="1:16">
      <c r="A34" s="98">
        <f t="shared" si="7"/>
        <v>20</v>
      </c>
      <c r="B34" s="192" t="s">
        <v>177</v>
      </c>
      <c r="C34" s="192"/>
      <c r="D34" s="101"/>
      <c r="E34" s="196"/>
      <c r="F34" s="197"/>
      <c r="G34" s="197"/>
      <c r="H34" s="197"/>
      <c r="I34" s="198"/>
    </row>
    <row r="35" spans="1:16" ht="25.5" customHeight="1">
      <c r="E35" s="199"/>
      <c r="F35" s="200"/>
      <c r="G35" s="200"/>
      <c r="H35" s="200"/>
      <c r="I35" s="201"/>
    </row>
    <row r="37" spans="1:16">
      <c r="L37" s="193" t="s">
        <v>165</v>
      </c>
      <c r="M37" s="194"/>
      <c r="N37" s="194"/>
      <c r="O37" s="194"/>
      <c r="P37" s="195"/>
    </row>
    <row r="38" spans="1:16">
      <c r="L38" s="196"/>
      <c r="M38" s="197"/>
      <c r="N38" s="197"/>
      <c r="O38" s="197"/>
      <c r="P38" s="198"/>
    </row>
    <row r="39" spans="1:16">
      <c r="L39" s="196"/>
      <c r="M39" s="197"/>
      <c r="N39" s="197"/>
      <c r="O39" s="197"/>
      <c r="P39" s="198"/>
    </row>
    <row r="40" spans="1:16">
      <c r="L40" s="196"/>
      <c r="M40" s="197"/>
      <c r="N40" s="197"/>
      <c r="O40" s="197"/>
      <c r="P40" s="198"/>
    </row>
    <row r="41" spans="1:16">
      <c r="L41" s="196"/>
      <c r="M41" s="197"/>
      <c r="N41" s="197"/>
      <c r="O41" s="197"/>
      <c r="P41" s="198"/>
    </row>
    <row r="42" spans="1:16">
      <c r="L42" s="196"/>
      <c r="M42" s="197"/>
      <c r="N42" s="197"/>
      <c r="O42" s="197"/>
      <c r="P42" s="198"/>
    </row>
    <row r="43" spans="1:16">
      <c r="L43" s="196"/>
      <c r="M43" s="197"/>
      <c r="N43" s="197"/>
      <c r="O43" s="197"/>
      <c r="P43" s="198"/>
    </row>
    <row r="44" spans="1:16">
      <c r="L44" s="196"/>
      <c r="M44" s="197"/>
      <c r="N44" s="197"/>
      <c r="O44" s="197"/>
      <c r="P44" s="198"/>
    </row>
    <row r="45" spans="1:16">
      <c r="L45" s="196"/>
      <c r="M45" s="197"/>
      <c r="N45" s="197"/>
      <c r="O45" s="197"/>
      <c r="P45" s="198"/>
    </row>
    <row r="46" spans="1:16">
      <c r="L46" s="196"/>
      <c r="M46" s="197"/>
      <c r="N46" s="197"/>
      <c r="O46" s="197"/>
      <c r="P46" s="198"/>
    </row>
    <row r="47" spans="1:16">
      <c r="L47" s="196"/>
      <c r="M47" s="197"/>
      <c r="N47" s="197"/>
      <c r="O47" s="197"/>
      <c r="P47" s="198"/>
    </row>
    <row r="48" spans="1:16">
      <c r="L48" s="196"/>
      <c r="M48" s="197"/>
      <c r="N48" s="197"/>
      <c r="O48" s="197"/>
      <c r="P48" s="198"/>
    </row>
    <row r="49" spans="12:16">
      <c r="L49" s="196"/>
      <c r="M49" s="197"/>
      <c r="N49" s="197"/>
      <c r="O49" s="197"/>
      <c r="P49" s="198"/>
    </row>
    <row r="50" spans="12:16" ht="26.25" customHeight="1">
      <c r="L50" s="199"/>
      <c r="M50" s="200"/>
      <c r="N50" s="200"/>
      <c r="O50" s="200"/>
      <c r="P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user1</cp:lastModifiedBy>
  <cp:lastPrinted>2018-02-08T05:53:15Z</cp:lastPrinted>
  <dcterms:created xsi:type="dcterms:W3CDTF">2017-12-18T05:42:10Z</dcterms:created>
  <dcterms:modified xsi:type="dcterms:W3CDTF">2018-02-13T00:19:16Z</dcterms:modified>
</cp:coreProperties>
</file>