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flsv\1113000_市町支援課\005【大】財政グループ\004【中】市町普通会計決算\2025(R7)\001【簿】普通会計決算統計（照会・検収）(R12末)\13_令和6年度財政状況資料集\ホームページ用\"/>
    </mc:Choice>
  </mc:AlternateContent>
  <xr:revisionPtr revIDLastSave="0" documentId="13_ncr:1_{B15FA587-B2F6-40FD-B6C6-30128079CE08}" xr6:coauthVersionLast="47" xr6:coauthVersionMax="47" xr10:uidLastSave="{00000000-0000-0000-0000-000000000000}"/>
  <bookViews>
    <workbookView xWindow="2037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C36" i="10"/>
  <c r="BE35" i="10"/>
  <c r="C35" i="10"/>
  <c r="BE34"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c r="AM35" i="10" s="1"/>
  <c r="AM36" i="10" s="1"/>
  <c r="BW34" i="10" l="1"/>
  <c r="BW35" i="10" l="1"/>
  <c r="BW36" i="10" s="1"/>
  <c r="BW37" i="10" s="1"/>
  <c r="BW38" i="10" s="1"/>
  <c r="BW39" i="10" s="1"/>
  <c r="BW40" i="10" s="1"/>
  <c r="BW41" i="10" s="1"/>
  <c r="BW42" i="10" s="1"/>
  <c r="CO34" i="10" l="1"/>
  <c r="CO35" i="10" s="1"/>
  <c r="CO36" i="10" s="1"/>
</calcChain>
</file>

<file path=xl/sharedStrings.xml><?xml version="1.0" encoding="utf-8"?>
<sst xmlns="http://schemas.openxmlformats.org/spreadsheetml/2006/main" count="1100" uniqueCount="564">
  <si>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</si>
  <si>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</si>
  <si>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</si>
  <si>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</si>
  <si>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</si>
  <si>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</si>
  <si>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</si>
  <si>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</si>
  <si>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</si>
  <si>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</si>
  <si>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</si>
  <si>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</si>
  <si>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</si>
  <si>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</si>
  <si>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</si>
  <si>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</si>
  <si>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</si>
  <si>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</si>
  <si>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</si>
  <si>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</si>
  <si>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</si>
  <si>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</si>
  <si>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</si>
  <si>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</si>
  <si>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</si>
  <si>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</si>
  <si>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</si>
  <si>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</si>
  <si>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</si>
  <si>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</si>
  <si>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</si>
  <si>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</si>
  <si>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</si>
  <si>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</si>
  <si>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</si>
  <si>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</si>
  <si>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</si>
  <si>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</si>
  <si>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</si>
  <si>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</si>
  <si>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</si>
  <si>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</si>
  <si>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</si>
  <si>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</si>
  <si>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</si>
  <si>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</si>
  <si>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</si>
  <si>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</si>
  <si>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</si>
  <si>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</si>
  <si>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</si>
  <si>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</si>
  <si>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</si>
  <si>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</si>
  <si>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</si>
  <si>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</si>
  <si>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</si>
  <si>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</si>
  <si>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</si>
  <si>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</si>
  <si>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</si>
  <si>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</si>
  <si>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</si>
  <si>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</si>
  <si>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</si>
  <si>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</si>
  <si>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</si>
  <si>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</si>
  <si>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</si>
  <si>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</si>
  <si>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</si>
  <si>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</si>
  <si>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</si>
  <si>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</si>
  <si>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</si>
  <si>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</si>
  <si>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</si>
  <si>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</si>
  <si>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</si>
  <si>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石川県</t>
    <phoneticPr fontId="5"/>
  </si>
  <si>
    <t>市町村類型</t>
    <phoneticPr fontId="5"/>
  </si>
  <si>
    <t>Ⅳ－２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</si>
  <si>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</si>
  <si>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</si>
  <si>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</si>
  <si>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</si>
  <si>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</si>
  <si>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</si>
  <si>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</si>
  <si>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</si>
  <si>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</si>
  <si>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</si>
  <si>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</si>
  <si>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</si>
  <si>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能登町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</si>
  <si>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</si>
  <si>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</si>
  <si>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</si>
  <si>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</si>
  <si>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</si>
  <si>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</si>
  <si>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</si>
  <si>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</si>
  <si>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</si>
  <si>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</si>
  <si>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</si>
  <si>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</si>
  <si>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</si>
  <si>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</si>
  <si>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</si>
  <si>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</si>
  <si>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</si>
  <si>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</si>
  <si>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</si>
  <si>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</si>
  <si>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</si>
  <si>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</si>
  <si>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</si>
  <si>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</si>
  <si>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</si>
  <si>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</si>
  <si>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</si>
  <si>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</si>
  <si>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</si>
  <si>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</si>
  <si>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</si>
  <si>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</si>
  <si>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</si>
  <si>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</si>
  <si>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</si>
  <si>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</si>
  <si>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</si>
  <si>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</si>
  <si>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</si>
  <si>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</si>
  <si>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</si>
  <si>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</si>
  <si>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</si>
  <si>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</si>
  <si>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</si>
  <si>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</si>
  <si>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-5.6</t>
    <phoneticPr fontId="5"/>
  </si>
  <si>
    <t>基準財政需要額</t>
    <phoneticPr fontId="25"/>
  </si>
  <si>
    <t>うち日本人(％)</t>
    <phoneticPr fontId="5"/>
  </si>
  <si>
    <t>-5.5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</si>
  <si>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</si>
  <si>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</si>
  <si>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</si>
  <si>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</si>
  <si>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</si>
  <si>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</si>
  <si>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</si>
  <si>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</si>
  <si>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</si>
  <si>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</si>
  <si>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</si>
  <si>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</si>
  <si>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</si>
  <si>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</si>
  <si>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</si>
  <si>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</si>
  <si>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</si>
  <si>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</si>
  <si>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</si>
  <si>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</si>
  <si>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</si>
  <si>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</si>
  <si>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</si>
  <si>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</si>
  <si>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</si>
  <si>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</si>
  <si>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</si>
  <si>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</si>
  <si>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</si>
  <si>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</si>
  <si>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</si>
  <si>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</si>
  <si>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</si>
  <si>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</si>
  <si>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</si>
  <si>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</si>
  <si>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</si>
  <si>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</si>
  <si>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</si>
  <si>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</si>
  <si>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</si>
  <si>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</si>
  <si>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</si>
  <si>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</si>
  <si>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</si>
  <si>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</si>
  <si>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</si>
  <si>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</si>
  <si>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</si>
  <si>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</si>
  <si>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</si>
  <si>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</si>
  <si>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</si>
  <si>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</si>
  <si>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</si>
  <si>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</si>
  <si>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</si>
  <si>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</si>
  <si>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</si>
  <si>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石川県能登町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</si>
  <si>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</si>
  <si>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</si>
  <si>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</si>
  <si>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</si>
  <si>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</si>
  <si>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</si>
  <si>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</si>
  <si>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</si>
  <si>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</si>
  <si>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</si>
  <si>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</si>
  <si>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</si>
  <si>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</si>
  <si>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</si>
  <si>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</si>
  <si>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</si>
  <si>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</si>
  <si>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</si>
  <si>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</si>
  <si>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</si>
  <si>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</si>
  <si>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</si>
  <si>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</si>
  <si>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</si>
  <si>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</si>
  <si>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</si>
  <si>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</si>
  <si>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</si>
  <si>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</si>
  <si>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</si>
  <si>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</si>
  <si>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</si>
  <si>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</si>
  <si>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</si>
  <si>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</si>
  <si>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</si>
  <si>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</si>
  <si>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</si>
  <si>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</si>
  <si>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</si>
  <si>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</si>
  <si>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</si>
  <si>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</si>
  <si>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</si>
  <si>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</si>
  <si>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</si>
  <si>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</si>
  <si>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</si>
  <si>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</si>
  <si>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</si>
  <si>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</si>
  <si>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</si>
  <si>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</si>
  <si>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</si>
  <si>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</si>
  <si>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</si>
  <si>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</si>
  <si>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</si>
  <si>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</si>
  <si>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</si>
  <si>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</si>
  <si>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</si>
  <si>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</si>
  <si>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</si>
  <si>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</si>
  <si>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</si>
  <si>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</si>
  <si>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</si>
  <si>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</si>
  <si>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</si>
  <si>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</si>
  <si>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</si>
  <si>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</si>
  <si>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</si>
  <si>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</si>
  <si>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</si>
  <si>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</si>
  <si>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</si>
  <si>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</si>
  <si>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</si>
  <si>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</si>
  <si>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</si>
  <si>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</si>
  <si>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</si>
  <si>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</si>
  <si>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</si>
  <si>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</si>
  <si>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</si>
  <si>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</si>
  <si>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</si>
  <si>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</si>
  <si>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</si>
  <si>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</si>
  <si>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</si>
  <si>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</si>
  <si>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</si>
  <si>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</si>
  <si>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</si>
  <si>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</si>
  <si>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</si>
  <si>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</si>
  <si>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</si>
  <si>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</si>
  <si>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</si>
  <si>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</si>
  <si>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</si>
  <si>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</si>
  <si>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</si>
  <si>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</si>
  <si>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</si>
  <si>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</si>
  <si>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</si>
  <si>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</si>
  <si>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</si>
  <si>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</si>
  <si>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</si>
  <si>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</si>
  <si>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</si>
  <si>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</si>
  <si>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</si>
  <si>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</si>
  <si>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</si>
  <si>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</si>
  <si>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</si>
  <si>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</si>
  <si>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</si>
  <si>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</si>
  <si>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</si>
  <si>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</si>
  <si>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</si>
  <si>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</si>
  <si>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</si>
  <si>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</si>
  <si>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</si>
  <si>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</si>
  <si>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</si>
  <si>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</si>
  <si>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</si>
  <si>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</si>
  <si>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</si>
  <si>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</si>
  <si>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</si>
  <si>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</si>
  <si>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</si>
  <si>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</si>
  <si>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</si>
  <si>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</si>
  <si>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</si>
  <si>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</si>
  <si>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</si>
  <si>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石川県能登町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</si>
  <si>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</si>
  <si>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</si>
  <si>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</si>
  <si>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</si>
  <si>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</si>
  <si>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</si>
  <si>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</si>
  <si>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</si>
  <si>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</si>
  <si>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</si>
  <si>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</si>
  <si>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</si>
  <si>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</si>
  <si>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</si>
  <si>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</si>
  <si>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</si>
  <si>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</si>
  <si>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</si>
  <si>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</si>
  <si>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</si>
  <si>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</si>
  <si>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</si>
  <si>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</si>
  <si>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</si>
  <si>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</si>
  <si>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</si>
  <si>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</si>
  <si>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</si>
  <si>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</si>
  <si>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</si>
  <si>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</si>
  <si>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</si>
  <si>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</si>
  <si>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能登町国民健康保険特別会計</t>
    <phoneticPr fontId="5"/>
  </si>
  <si>
    <t>能登町後期高齢者医療特別会計</t>
    <phoneticPr fontId="5"/>
  </si>
  <si>
    <t>能登町介護保険特別会計</t>
    <phoneticPr fontId="5"/>
  </si>
  <si>
    <t>能登町水道事業会計</t>
    <phoneticPr fontId="5"/>
  </si>
  <si>
    <t>法適用企業</t>
    <phoneticPr fontId="5"/>
  </si>
  <si>
    <t>能登町下水道事業会計</t>
    <phoneticPr fontId="5"/>
  </si>
  <si>
    <t>能登町病院事業会計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</si>
  <si>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</si>
  <si>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</si>
  <si>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</si>
  <si>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</si>
  <si>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</si>
  <si>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</si>
  <si>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</si>
  <si>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</si>
  <si>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</si>
  <si>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</si>
  <si>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</si>
  <si>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</si>
  <si>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</si>
  <si>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</si>
  <si>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</si>
  <si>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</si>
  <si>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</si>
  <si>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</si>
  <si>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</si>
  <si>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</si>
  <si>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</si>
  <si>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</si>
  <si>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</si>
  <si>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</si>
  <si>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</si>
  <si>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</si>
  <si>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</si>
  <si>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</si>
  <si>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</si>
  <si>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</si>
  <si>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</si>
  <si>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</si>
  <si>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</si>
  <si>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</si>
  <si>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</si>
  <si>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</si>
  <si>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</si>
  <si>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</si>
  <si>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</si>
  <si>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</si>
  <si>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</si>
  <si>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</si>
  <si>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</si>
  <si>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</si>
  <si>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</si>
  <si>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</si>
  <si>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</si>
  <si>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</si>
  <si>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</si>
  <si>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</si>
  <si>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</si>
  <si>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</si>
  <si>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</si>
  <si>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</si>
  <si>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</si>
  <si>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</si>
  <si>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</si>
  <si>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</si>
  <si>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</si>
  <si>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</si>
  <si>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</si>
  <si>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</si>
  <si>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</si>
  <si>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</si>
  <si>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</si>
  <si>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</si>
  <si>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</si>
  <si>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</si>
  <si>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</si>
  <si>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</si>
  <si>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</si>
  <si>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</si>
  <si>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</si>
  <si>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</si>
  <si>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</si>
  <si>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</si>
  <si>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</si>
  <si>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</si>
  <si>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</si>
  <si>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</si>
  <si>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</si>
  <si>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</si>
  <si>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</si>
  <si>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</si>
  <si>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</si>
  <si>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</si>
  <si>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</si>
  <si>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</si>
  <si>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</si>
  <si>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</si>
  <si>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</si>
  <si>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</si>
  <si>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</si>
  <si>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</si>
  <si>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</si>
  <si>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</si>
  <si>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</si>
  <si>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</si>
  <si>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</si>
  <si>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</si>
  <si>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</si>
  <si>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</si>
  <si>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</si>
  <si>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</si>
  <si>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</si>
  <si>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</si>
  <si>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</si>
  <si>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</si>
  <si>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</si>
  <si>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</si>
  <si>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</si>
  <si>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</si>
  <si>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</si>
  <si>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</si>
  <si>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</si>
  <si>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</si>
  <si>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</si>
  <si>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</si>
  <si>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</si>
  <si>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</si>
  <si>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</si>
  <si>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</si>
  <si>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</si>
  <si>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</si>
  <si>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</si>
  <si>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</si>
  <si>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</si>
  <si>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</si>
  <si>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</si>
  <si>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</si>
  <si>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</si>
  <si>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</si>
  <si>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</si>
  <si>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</si>
  <si>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</si>
  <si>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一般会計</t>
  </si>
  <si>
    <t>能登町下水道事業会計</t>
  </si>
  <si>
    <t>能登町水道事業会計</t>
  </si>
  <si>
    <t>能登町病院事業会計</t>
  </si>
  <si>
    <t>能登町国民健康保険特別会計</t>
  </si>
  <si>
    <t>能登町介護保険特別会計</t>
  </si>
  <si>
    <t>能登町後期高齢者医療特別会計</t>
  </si>
  <si>
    <t>その他会計（赤字）</t>
  </si>
  <si>
    <t>その他会計（黒字）</t>
  </si>
  <si>
    <t>R02</t>
    <phoneticPr fontId="5"/>
  </si>
  <si>
    <t>R03</t>
    <phoneticPr fontId="5"/>
  </si>
  <si>
    <t>R04</t>
    <phoneticPr fontId="5"/>
  </si>
  <si>
    <t>R05</t>
    <phoneticPr fontId="5"/>
  </si>
  <si>
    <t>R06</t>
    <phoneticPr fontId="5"/>
  </si>
  <si>
    <t>のとクリーンサービス</t>
  </si>
  <si>
    <t>能登町ふれあい公社</t>
  </si>
  <si>
    <t>能登自動車学校</t>
    <rPh sb="0" eb="2">
      <t>ノト</t>
    </rPh>
    <rPh sb="2" eb="5">
      <t>ジドウシャ</t>
    </rPh>
    <rPh sb="5" eb="7">
      <t>ガッコウ</t>
    </rPh>
    <phoneticPr fontId="2"/>
  </si>
  <si>
    <t>石川県市町村消防団員等公務災害補償等組合</t>
    <rPh sb="0" eb="3">
      <t>イシカワケン</t>
    </rPh>
    <rPh sb="3" eb="6">
      <t>シチョウソン</t>
    </rPh>
    <rPh sb="6" eb="9">
      <t>ショウボウダン</t>
    </rPh>
    <rPh sb="9" eb="11">
      <t>イントウ</t>
    </rPh>
    <rPh sb="11" eb="13">
      <t>コウム</t>
    </rPh>
    <rPh sb="13" eb="15">
      <t>サイガイ</t>
    </rPh>
    <rPh sb="15" eb="17">
      <t>ホショウ</t>
    </rPh>
    <rPh sb="17" eb="18">
      <t>トウ</t>
    </rPh>
    <rPh sb="18" eb="20">
      <t>クミアイ</t>
    </rPh>
    <phoneticPr fontId="2"/>
  </si>
  <si>
    <t>石川県市町村職員退職手当組合</t>
    <rPh sb="0" eb="3">
      <t>イシカワケン</t>
    </rPh>
    <rPh sb="3" eb="6">
      <t>シチョウソン</t>
    </rPh>
    <rPh sb="6" eb="8">
      <t>ショクイン</t>
    </rPh>
    <rPh sb="8" eb="10">
      <t>タイショク</t>
    </rPh>
    <rPh sb="10" eb="12">
      <t>テアテ</t>
    </rPh>
    <rPh sb="12" eb="14">
      <t>クミアイ</t>
    </rPh>
    <phoneticPr fontId="2"/>
  </si>
  <si>
    <t>石川県市町村消防賞じゅつ金組合</t>
    <rPh sb="0" eb="3">
      <t>イシカワケン</t>
    </rPh>
    <rPh sb="3" eb="6">
      <t>シチョウソン</t>
    </rPh>
    <rPh sb="6" eb="8">
      <t>ショウボウ</t>
    </rPh>
    <rPh sb="8" eb="9">
      <t>ショウ</t>
    </rPh>
    <rPh sb="12" eb="13">
      <t>キン</t>
    </rPh>
    <rPh sb="13" eb="15">
      <t>クミアイ</t>
    </rPh>
    <phoneticPr fontId="2"/>
  </si>
  <si>
    <t>石川県市町議会議員公務災害補償等組合</t>
    <rPh sb="0" eb="3">
      <t>イシカワケン</t>
    </rPh>
    <rPh sb="3" eb="4">
      <t>シ</t>
    </rPh>
    <rPh sb="4" eb="5">
      <t>マチ</t>
    </rPh>
    <rPh sb="5" eb="7">
      <t>ギカイ</t>
    </rPh>
    <rPh sb="7" eb="9">
      <t>ギイン</t>
    </rPh>
    <rPh sb="9" eb="11">
      <t>コウム</t>
    </rPh>
    <rPh sb="11" eb="13">
      <t>サイガイ</t>
    </rPh>
    <rPh sb="13" eb="15">
      <t>ホショウ</t>
    </rPh>
    <rPh sb="15" eb="16">
      <t>トウ</t>
    </rPh>
    <rPh sb="16" eb="18">
      <t>クミアイ</t>
    </rPh>
    <phoneticPr fontId="2"/>
  </si>
  <si>
    <t>奥能登広域圏事務組合</t>
    <rPh sb="0" eb="3">
      <t>オクノト</t>
    </rPh>
    <rPh sb="3" eb="5">
      <t>コウイキ</t>
    </rPh>
    <rPh sb="5" eb="6">
      <t>ケン</t>
    </rPh>
    <rPh sb="6" eb="8">
      <t>ジム</t>
    </rPh>
    <rPh sb="8" eb="10">
      <t>クミアイ</t>
    </rPh>
    <phoneticPr fontId="2"/>
  </si>
  <si>
    <t>のと鉄道運営助成基金事務組合</t>
    <rPh sb="2" eb="4">
      <t>テツドウ</t>
    </rPh>
    <rPh sb="4" eb="6">
      <t>ウンエイ</t>
    </rPh>
    <rPh sb="6" eb="8">
      <t>ジョセイ</t>
    </rPh>
    <rPh sb="8" eb="10">
      <t>キキン</t>
    </rPh>
    <rPh sb="10" eb="12">
      <t>ジム</t>
    </rPh>
    <rPh sb="12" eb="14">
      <t>クミアイ</t>
    </rPh>
    <phoneticPr fontId="2"/>
  </si>
  <si>
    <t>奥能登クリーン組合</t>
    <rPh sb="0" eb="3">
      <t>オクノト</t>
    </rPh>
    <rPh sb="7" eb="9">
      <t>クミアイ</t>
    </rPh>
    <phoneticPr fontId="2"/>
  </si>
  <si>
    <t>石川県後期高齢者医療広域連合（一般会計）</t>
    <rPh sb="0" eb="3">
      <t>イシカワケン</t>
    </rPh>
    <rPh sb="3" eb="5">
      <t>コウキ</t>
    </rPh>
    <rPh sb="5" eb="8">
      <t>コウレイシャ</t>
    </rPh>
    <rPh sb="8" eb="10">
      <t>イリョウ</t>
    </rPh>
    <rPh sb="10" eb="12">
      <t>コウイキ</t>
    </rPh>
    <rPh sb="12" eb="14">
      <t>レンゴウ</t>
    </rPh>
    <rPh sb="15" eb="17">
      <t>イッパン</t>
    </rPh>
    <rPh sb="17" eb="19">
      <t>カイケイ</t>
    </rPh>
    <phoneticPr fontId="2"/>
  </si>
  <si>
    <t>石川県後期高齢者医療広域連合（後期高齢者医療特別会計）</t>
    <rPh sb="0" eb="3">
      <t>イシカワケン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</si>
  <si>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</si>
  <si>
    <t>令和6年能登半島地震復興基金</t>
    <phoneticPr fontId="5"/>
  </si>
  <si>
    <t>ふるさと振興基金</t>
    <phoneticPr fontId="5"/>
  </si>
  <si>
    <t>防災対策基金</t>
    <phoneticPr fontId="5"/>
  </si>
  <si>
    <t>-</t>
    <phoneticPr fontId="2"/>
  </si>
  <si>
    <t>創生総合戦略推進基金</t>
    <phoneticPr fontId="5"/>
  </si>
  <si>
    <t>公共施設等総合管理基金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</si>
</sst>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96248</c:v>
                </c:pt>
                <c:pt idx="1">
                  <c:v>76413</c:v>
                </c:pt>
                <c:pt idx="2">
                  <c:v>66481</c:v>
                </c:pt>
                <c:pt idx="3">
                  <c:v>67825</c:v>
                </c:pt>
                <c:pt idx="4">
                  <c:v>81158</c:v>
                </c:pt>
              </c:numCache>
            </c:numRef>
          </c:val>
          <c:smooth val="0"/>
          <c:extLst>
            <c:ext xmlns:c16="http://schemas.microsoft.com/office/drawing/2014/chart" uri="{C3380CC4-5D6E-409C-BE32-E72D297353CC}">
              <c16:uniqueId val="{00000000-B34E-443D-9311-4B6BEB8C949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208426</c:v>
                </c:pt>
                <c:pt idx="1">
                  <c:v>111174</c:v>
                </c:pt>
                <c:pt idx="2">
                  <c:v>109166</c:v>
                </c:pt>
                <c:pt idx="3">
                  <c:v>101433</c:v>
                </c:pt>
                <c:pt idx="4">
                  <c:v>93211</c:v>
                </c:pt>
              </c:numCache>
            </c:numRef>
          </c:val>
          <c:smooth val="0"/>
          <c:extLst>
            <c:ext xmlns:c16="http://schemas.microsoft.com/office/drawing/2014/chart" uri="{C3380CC4-5D6E-409C-BE32-E72D297353CC}">
              <c16:uniqueId val="{00000001-B34E-443D-9311-4B6BEB8C949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4.95</c:v>
                </c:pt>
                <c:pt idx="1">
                  <c:v>3.05</c:v>
                </c:pt>
                <c:pt idx="2">
                  <c:v>3.34</c:v>
                </c:pt>
                <c:pt idx="3">
                  <c:v>8.6199999999999992</c:v>
                </c:pt>
                <c:pt idx="4">
                  <c:v>17.34</c:v>
                </c:pt>
              </c:numCache>
            </c:numRef>
          </c:val>
          <c:extLst>
            <c:ext xmlns:c16="http://schemas.microsoft.com/office/drawing/2014/chart" uri="{C3380CC4-5D6E-409C-BE32-E72D297353CC}">
              <c16:uniqueId val="{00000000-B751-4899-9367-CD4EEF377FE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17.579999999999998</c:v>
                </c:pt>
                <c:pt idx="1">
                  <c:v>16.45</c:v>
                </c:pt>
                <c:pt idx="2">
                  <c:v>16.55</c:v>
                </c:pt>
                <c:pt idx="3">
                  <c:v>21.37</c:v>
                </c:pt>
                <c:pt idx="4">
                  <c:v>28.41</c:v>
                </c:pt>
              </c:numCache>
            </c:numRef>
          </c:val>
          <c:extLst>
            <c:ext xmlns:c16="http://schemas.microsoft.com/office/drawing/2014/chart" uri="{C3380CC4-5D6E-409C-BE32-E72D297353CC}">
              <c16:uniqueId val="{00000001-B751-4899-9367-CD4EEF377FE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13.63</c:v>
                </c:pt>
                <c:pt idx="1">
                  <c:v>14.38</c:v>
                </c:pt>
                <c:pt idx="2">
                  <c:v>14.65</c:v>
                </c:pt>
                <c:pt idx="3">
                  <c:v>10.27</c:v>
                </c:pt>
                <c:pt idx="4">
                  <c:v>7.49</c:v>
                </c:pt>
              </c:numCache>
            </c:numRef>
          </c:val>
          <c:smooth val="0"/>
          <c:extLst>
            <c:ext xmlns:c16="http://schemas.microsoft.com/office/drawing/2014/chart" uri="{C3380CC4-5D6E-409C-BE32-E72D297353CC}">
              <c16:uniqueId val="{00000002-B751-4899-9367-CD4EEF377FE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7655-41A0-AA0A-1A2570A8E74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655-41A0-AA0A-1A2570A8E74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655-41A0-AA0A-1A2570A8E744}"/>
            </c:ext>
          </c:extLst>
        </c:ser>
        <c:ser>
          <c:idx val="3"/>
          <c:order val="3"/>
          <c:tx>
            <c:strRef>
              <c:f>データシート!$A$30</c:f>
              <c:strCache>
                <c:ptCount val="1"/>
                <c:pt idx="0">
                  <c:v>能登町後期高齢者医療特別会計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7655-41A0-AA0A-1A2570A8E744}"/>
            </c:ext>
          </c:extLst>
        </c:ser>
        <c:ser>
          <c:idx val="4"/>
          <c:order val="4"/>
          <c:tx>
            <c:strRef>
              <c:f>データシート!$A$31</c:f>
              <c:strCache>
                <c:ptCount val="1"/>
                <c:pt idx="0">
                  <c:v>能登町介護保険特別会計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0.51</c:v>
                </c:pt>
                <c:pt idx="2">
                  <c:v>#N/A</c:v>
                </c:pt>
                <c:pt idx="3">
                  <c:v>0.95</c:v>
                </c:pt>
                <c:pt idx="4">
                  <c:v>#N/A</c:v>
                </c:pt>
                <c:pt idx="5">
                  <c:v>0.39</c:v>
                </c:pt>
                <c:pt idx="6">
                  <c:v>#N/A</c:v>
                </c:pt>
                <c:pt idx="7">
                  <c:v>1.9</c:v>
                </c:pt>
                <c:pt idx="8">
                  <c:v>#N/A</c:v>
                </c:pt>
                <c:pt idx="9">
                  <c:v>0.11</c:v>
                </c:pt>
              </c:numCache>
            </c:numRef>
          </c:val>
          <c:extLst>
            <c:ext xmlns:c16="http://schemas.microsoft.com/office/drawing/2014/chart" uri="{C3380CC4-5D6E-409C-BE32-E72D297353CC}">
              <c16:uniqueId val="{00000004-7655-41A0-AA0A-1A2570A8E744}"/>
            </c:ext>
          </c:extLst>
        </c:ser>
        <c:ser>
          <c:idx val="5"/>
          <c:order val="5"/>
          <c:tx>
            <c:strRef>
              <c:f>データシート!$A$32</c:f>
              <c:strCache>
                <c:ptCount val="1"/>
                <c:pt idx="0">
                  <c:v>能登町国民健康保険特別会計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0.4</c:v>
                </c:pt>
                <c:pt idx="2">
                  <c:v>#N/A</c:v>
                </c:pt>
                <c:pt idx="3">
                  <c:v>0.41</c:v>
                </c:pt>
                <c:pt idx="4">
                  <c:v>#N/A</c:v>
                </c:pt>
                <c:pt idx="5">
                  <c:v>0.15</c:v>
                </c:pt>
                <c:pt idx="6">
                  <c:v>#N/A</c:v>
                </c:pt>
                <c:pt idx="7">
                  <c:v>0.02</c:v>
                </c:pt>
                <c:pt idx="8">
                  <c:v>#N/A</c:v>
                </c:pt>
                <c:pt idx="9">
                  <c:v>1.19</c:v>
                </c:pt>
              </c:numCache>
            </c:numRef>
          </c:val>
          <c:extLst>
            <c:ext xmlns:c16="http://schemas.microsoft.com/office/drawing/2014/chart" uri="{C3380CC4-5D6E-409C-BE32-E72D297353CC}">
              <c16:uniqueId val="{00000005-7655-41A0-AA0A-1A2570A8E744}"/>
            </c:ext>
          </c:extLst>
        </c:ser>
        <c:ser>
          <c:idx val="6"/>
          <c:order val="6"/>
          <c:tx>
            <c:strRef>
              <c:f>データシート!$A$33</c:f>
              <c:strCache>
                <c:ptCount val="1"/>
                <c:pt idx="0">
                  <c:v>能登町病院事業会計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5.63</c:v>
                </c:pt>
                <c:pt idx="2">
                  <c:v>#N/A</c:v>
                </c:pt>
                <c:pt idx="3">
                  <c:v>5.87</c:v>
                </c:pt>
                <c:pt idx="4">
                  <c:v>#N/A</c:v>
                </c:pt>
                <c:pt idx="5">
                  <c:v>6.58</c:v>
                </c:pt>
                <c:pt idx="6">
                  <c:v>#N/A</c:v>
                </c:pt>
                <c:pt idx="7">
                  <c:v>3.55</c:v>
                </c:pt>
                <c:pt idx="8">
                  <c:v>#N/A</c:v>
                </c:pt>
                <c:pt idx="9">
                  <c:v>4.5</c:v>
                </c:pt>
              </c:numCache>
            </c:numRef>
          </c:val>
          <c:extLst>
            <c:ext xmlns:c16="http://schemas.microsoft.com/office/drawing/2014/chart" uri="{C3380CC4-5D6E-409C-BE32-E72D297353CC}">
              <c16:uniqueId val="{00000006-7655-41A0-AA0A-1A2570A8E744}"/>
            </c:ext>
          </c:extLst>
        </c:ser>
        <c:ser>
          <c:idx val="7"/>
          <c:order val="7"/>
          <c:tx>
            <c:strRef>
              <c:f>データシート!$A$34</c:f>
              <c:strCache>
                <c:ptCount val="1"/>
                <c:pt idx="0">
                  <c:v>能登町水道事業会計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9.4600000000000009</c:v>
                </c:pt>
                <c:pt idx="2">
                  <c:v>#N/A</c:v>
                </c:pt>
                <c:pt idx="3">
                  <c:v>8.6</c:v>
                </c:pt>
                <c:pt idx="4">
                  <c:v>#N/A</c:v>
                </c:pt>
                <c:pt idx="5">
                  <c:v>8.6199999999999992</c:v>
                </c:pt>
                <c:pt idx="6">
                  <c:v>#N/A</c:v>
                </c:pt>
                <c:pt idx="7">
                  <c:v>7.64</c:v>
                </c:pt>
                <c:pt idx="8">
                  <c:v>#N/A</c:v>
                </c:pt>
                <c:pt idx="9">
                  <c:v>5.27</c:v>
                </c:pt>
              </c:numCache>
            </c:numRef>
          </c:val>
          <c:extLst>
            <c:ext xmlns:c16="http://schemas.microsoft.com/office/drawing/2014/chart" uri="{C3380CC4-5D6E-409C-BE32-E72D297353CC}">
              <c16:uniqueId val="{00000007-7655-41A0-AA0A-1A2570A8E744}"/>
            </c:ext>
          </c:extLst>
        </c:ser>
        <c:ser>
          <c:idx val="8"/>
          <c:order val="8"/>
          <c:tx>
            <c:strRef>
              <c:f>データシート!$A$35</c:f>
              <c:strCache>
                <c:ptCount val="1"/>
                <c:pt idx="0">
                  <c:v>能登町下水道事業会計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0.6</c:v>
                </c:pt>
                <c:pt idx="2">
                  <c:v>#N/A</c:v>
                </c:pt>
                <c:pt idx="3">
                  <c:v>0.63</c:v>
                </c:pt>
                <c:pt idx="4">
                  <c:v>#N/A</c:v>
                </c:pt>
                <c:pt idx="5">
                  <c:v>0.93</c:v>
                </c:pt>
                <c:pt idx="6">
                  <c:v>#N/A</c:v>
                </c:pt>
                <c:pt idx="7">
                  <c:v>1.44</c:v>
                </c:pt>
                <c:pt idx="8">
                  <c:v>#N/A</c:v>
                </c:pt>
                <c:pt idx="9">
                  <c:v>8.89</c:v>
                </c:pt>
              </c:numCache>
            </c:numRef>
          </c:val>
          <c:extLst>
            <c:ext xmlns:c16="http://schemas.microsoft.com/office/drawing/2014/chart" uri="{C3380CC4-5D6E-409C-BE32-E72D297353CC}">
              <c16:uniqueId val="{00000008-7655-41A0-AA0A-1A2570A8E744}"/>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4.9400000000000004</c:v>
                </c:pt>
                <c:pt idx="2">
                  <c:v>#N/A</c:v>
                </c:pt>
                <c:pt idx="3">
                  <c:v>3.05</c:v>
                </c:pt>
                <c:pt idx="4">
                  <c:v>#N/A</c:v>
                </c:pt>
                <c:pt idx="5">
                  <c:v>3.33</c:v>
                </c:pt>
                <c:pt idx="6">
                  <c:v>#N/A</c:v>
                </c:pt>
                <c:pt idx="7">
                  <c:v>8.61</c:v>
                </c:pt>
                <c:pt idx="8">
                  <c:v>#N/A</c:v>
                </c:pt>
                <c:pt idx="9">
                  <c:v>17.34</c:v>
                </c:pt>
              </c:numCache>
            </c:numRef>
          </c:val>
          <c:extLst>
            <c:ext xmlns:c16="http://schemas.microsoft.com/office/drawing/2014/chart" uri="{C3380CC4-5D6E-409C-BE32-E72D297353CC}">
              <c16:uniqueId val="{00000009-7655-41A0-AA0A-1A2570A8E74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2551</c:v>
                </c:pt>
                <c:pt idx="5">
                  <c:v>2604</c:v>
                </c:pt>
                <c:pt idx="8">
                  <c:v>2503</c:v>
                </c:pt>
                <c:pt idx="11">
                  <c:v>2498</c:v>
                </c:pt>
                <c:pt idx="14">
                  <c:v>2437</c:v>
                </c:pt>
              </c:numCache>
            </c:numRef>
          </c:val>
          <c:extLst>
            <c:ext xmlns:c16="http://schemas.microsoft.com/office/drawing/2014/chart" uri="{C3380CC4-5D6E-409C-BE32-E72D297353CC}">
              <c16:uniqueId val="{00000000-2E8A-4B4B-8B01-F9DA9304924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1</c:v>
                </c:pt>
                <c:pt idx="6">
                  <c:v>0</c:v>
                </c:pt>
                <c:pt idx="9">
                  <c:v>0</c:v>
                </c:pt>
                <c:pt idx="12">
                  <c:v>0</c:v>
                </c:pt>
              </c:numCache>
            </c:numRef>
          </c:val>
          <c:extLst>
            <c:ext xmlns:c16="http://schemas.microsoft.com/office/drawing/2014/chart" uri="{C3380CC4-5D6E-409C-BE32-E72D297353CC}">
              <c16:uniqueId val="{00000001-2E8A-4B4B-8B01-F9DA9304924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2E8A-4B4B-8B01-F9DA9304924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54</c:v>
                </c:pt>
                <c:pt idx="3">
                  <c:v>54</c:v>
                </c:pt>
                <c:pt idx="6">
                  <c:v>53</c:v>
                </c:pt>
                <c:pt idx="9">
                  <c:v>37</c:v>
                </c:pt>
                <c:pt idx="12">
                  <c:v>41</c:v>
                </c:pt>
              </c:numCache>
            </c:numRef>
          </c:val>
          <c:extLst>
            <c:ext xmlns:c16="http://schemas.microsoft.com/office/drawing/2014/chart" uri="{C3380CC4-5D6E-409C-BE32-E72D297353CC}">
              <c16:uniqueId val="{00000003-2E8A-4B4B-8B01-F9DA9304924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747</c:v>
                </c:pt>
                <c:pt idx="3">
                  <c:v>698</c:v>
                </c:pt>
                <c:pt idx="6">
                  <c:v>727</c:v>
                </c:pt>
                <c:pt idx="9">
                  <c:v>790</c:v>
                </c:pt>
                <c:pt idx="12">
                  <c:v>644</c:v>
                </c:pt>
              </c:numCache>
            </c:numRef>
          </c:val>
          <c:extLst>
            <c:ext xmlns:c16="http://schemas.microsoft.com/office/drawing/2014/chart" uri="{C3380CC4-5D6E-409C-BE32-E72D297353CC}">
              <c16:uniqueId val="{00000004-2E8A-4B4B-8B01-F9DA9304924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E8A-4B4B-8B01-F9DA9304924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E8A-4B4B-8B01-F9DA9304924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1981</c:v>
                </c:pt>
                <c:pt idx="3">
                  <c:v>2219</c:v>
                </c:pt>
                <c:pt idx="6">
                  <c:v>1977</c:v>
                </c:pt>
                <c:pt idx="9">
                  <c:v>1866</c:v>
                </c:pt>
                <c:pt idx="12">
                  <c:v>2057</c:v>
                </c:pt>
              </c:numCache>
            </c:numRef>
          </c:val>
          <c:extLst>
            <c:ext xmlns:c16="http://schemas.microsoft.com/office/drawing/2014/chart" uri="{C3380CC4-5D6E-409C-BE32-E72D297353CC}">
              <c16:uniqueId val="{00000007-2E8A-4B4B-8B01-F9DA9304924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231</c:v>
                </c:pt>
                <c:pt idx="2">
                  <c:v>#N/A</c:v>
                </c:pt>
                <c:pt idx="3">
                  <c:v>#N/A</c:v>
                </c:pt>
                <c:pt idx="4">
                  <c:v>368</c:v>
                </c:pt>
                <c:pt idx="5">
                  <c:v>#N/A</c:v>
                </c:pt>
                <c:pt idx="6">
                  <c:v>#N/A</c:v>
                </c:pt>
                <c:pt idx="7">
                  <c:v>254</c:v>
                </c:pt>
                <c:pt idx="8">
                  <c:v>#N/A</c:v>
                </c:pt>
                <c:pt idx="9">
                  <c:v>#N/A</c:v>
                </c:pt>
                <c:pt idx="10">
                  <c:v>195</c:v>
                </c:pt>
                <c:pt idx="11">
                  <c:v>#N/A</c:v>
                </c:pt>
                <c:pt idx="12">
                  <c:v>#N/A</c:v>
                </c:pt>
                <c:pt idx="13">
                  <c:v>305</c:v>
                </c:pt>
                <c:pt idx="14">
                  <c:v>#N/A</c:v>
                </c:pt>
              </c:numCache>
            </c:numRef>
          </c:val>
          <c:smooth val="0"/>
          <c:extLst>
            <c:ext xmlns:c16="http://schemas.microsoft.com/office/drawing/2014/chart" uri="{C3380CC4-5D6E-409C-BE32-E72D297353CC}">
              <c16:uniqueId val="{00000008-2E8A-4B4B-8B01-F9DA9304924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25492</c:v>
                </c:pt>
                <c:pt idx="5">
                  <c:v>24838</c:v>
                </c:pt>
                <c:pt idx="8">
                  <c:v>24251</c:v>
                </c:pt>
                <c:pt idx="11">
                  <c:v>23598</c:v>
                </c:pt>
                <c:pt idx="14">
                  <c:v>31809</c:v>
                </c:pt>
              </c:numCache>
            </c:numRef>
          </c:val>
          <c:extLst>
            <c:ext xmlns:c16="http://schemas.microsoft.com/office/drawing/2014/chart" uri="{C3380CC4-5D6E-409C-BE32-E72D297353CC}">
              <c16:uniqueId val="{00000000-CCAC-4EE5-86E4-FB4A5271DB4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1165</c:v>
                </c:pt>
                <c:pt idx="5">
                  <c:v>1134</c:v>
                </c:pt>
                <c:pt idx="8">
                  <c:v>1027</c:v>
                </c:pt>
                <c:pt idx="11">
                  <c:v>852</c:v>
                </c:pt>
                <c:pt idx="14">
                  <c:v>655</c:v>
                </c:pt>
              </c:numCache>
            </c:numRef>
          </c:val>
          <c:extLst>
            <c:ext xmlns:c16="http://schemas.microsoft.com/office/drawing/2014/chart" uri="{C3380CC4-5D6E-409C-BE32-E72D297353CC}">
              <c16:uniqueId val="{00000001-CCAC-4EE5-86E4-FB4A5271DB4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2969</c:v>
                </c:pt>
                <c:pt idx="5">
                  <c:v>3301</c:v>
                </c:pt>
                <c:pt idx="8">
                  <c:v>3508</c:v>
                </c:pt>
                <c:pt idx="11">
                  <c:v>5603</c:v>
                </c:pt>
                <c:pt idx="14">
                  <c:v>7776</c:v>
                </c:pt>
              </c:numCache>
            </c:numRef>
          </c:val>
          <c:extLst>
            <c:ext xmlns:c16="http://schemas.microsoft.com/office/drawing/2014/chart" uri="{C3380CC4-5D6E-409C-BE32-E72D297353CC}">
              <c16:uniqueId val="{00000002-CCAC-4EE5-86E4-FB4A5271DB4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CAC-4EE5-86E4-FB4A5271DB4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CAC-4EE5-86E4-FB4A5271DB4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CAC-4EE5-86E4-FB4A5271DB4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2115</c:v>
                </c:pt>
                <c:pt idx="3">
                  <c:v>2086</c:v>
                </c:pt>
                <c:pt idx="6">
                  <c:v>2106</c:v>
                </c:pt>
                <c:pt idx="9">
                  <c:v>2047</c:v>
                </c:pt>
                <c:pt idx="12">
                  <c:v>2027</c:v>
                </c:pt>
              </c:numCache>
            </c:numRef>
          </c:val>
          <c:extLst>
            <c:ext xmlns:c16="http://schemas.microsoft.com/office/drawing/2014/chart" uri="{C3380CC4-5D6E-409C-BE32-E72D297353CC}">
              <c16:uniqueId val="{00000006-CCAC-4EE5-86E4-FB4A5271DB4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219</c:v>
                </c:pt>
                <c:pt idx="3">
                  <c:v>166</c:v>
                </c:pt>
                <c:pt idx="6">
                  <c:v>113</c:v>
                </c:pt>
                <c:pt idx="9">
                  <c:v>76</c:v>
                </c:pt>
                <c:pt idx="12">
                  <c:v>241</c:v>
                </c:pt>
              </c:numCache>
            </c:numRef>
          </c:val>
          <c:extLst>
            <c:ext xmlns:c16="http://schemas.microsoft.com/office/drawing/2014/chart" uri="{C3380CC4-5D6E-409C-BE32-E72D297353CC}">
              <c16:uniqueId val="{00000007-CCAC-4EE5-86E4-FB4A5271DB4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9982</c:v>
                </c:pt>
                <c:pt idx="3">
                  <c:v>9064</c:v>
                </c:pt>
                <c:pt idx="6">
                  <c:v>8280</c:v>
                </c:pt>
                <c:pt idx="9">
                  <c:v>7956</c:v>
                </c:pt>
                <c:pt idx="12">
                  <c:v>8677</c:v>
                </c:pt>
              </c:numCache>
            </c:numRef>
          </c:val>
          <c:extLst>
            <c:ext xmlns:c16="http://schemas.microsoft.com/office/drawing/2014/chart" uri="{C3380CC4-5D6E-409C-BE32-E72D297353CC}">
              <c16:uniqueId val="{00000008-CCAC-4EE5-86E4-FB4A5271DB4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CAC-4EE5-86E4-FB4A5271DB4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22291</c:v>
                </c:pt>
                <c:pt idx="3">
                  <c:v>21009</c:v>
                </c:pt>
                <c:pt idx="6">
                  <c:v>20014</c:v>
                </c:pt>
                <c:pt idx="9">
                  <c:v>20086</c:v>
                </c:pt>
                <c:pt idx="12">
                  <c:v>29580</c:v>
                </c:pt>
              </c:numCache>
            </c:numRef>
          </c:val>
          <c:extLst>
            <c:ext xmlns:c16="http://schemas.microsoft.com/office/drawing/2014/chart" uri="{C3380CC4-5D6E-409C-BE32-E72D297353CC}">
              <c16:uniqueId val="{0000000A-CCAC-4EE5-86E4-FB4A5271DB4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4981</c:v>
                </c:pt>
                <c:pt idx="2">
                  <c:v>#N/A</c:v>
                </c:pt>
                <c:pt idx="3">
                  <c:v>#N/A</c:v>
                </c:pt>
                <c:pt idx="4">
                  <c:v>3052</c:v>
                </c:pt>
                <c:pt idx="5">
                  <c:v>#N/A</c:v>
                </c:pt>
                <c:pt idx="6">
                  <c:v>#N/A</c:v>
                </c:pt>
                <c:pt idx="7">
                  <c:v>1727</c:v>
                </c:pt>
                <c:pt idx="8">
                  <c:v>#N/A</c:v>
                </c:pt>
                <c:pt idx="9">
                  <c:v>#N/A</c:v>
                </c:pt>
                <c:pt idx="10">
                  <c:v>111</c:v>
                </c:pt>
                <c:pt idx="11">
                  <c:v>#N/A</c:v>
                </c:pt>
                <c:pt idx="12">
                  <c:v>#N/A</c:v>
                </c:pt>
                <c:pt idx="13">
                  <c:v>285</c:v>
                </c:pt>
                <c:pt idx="14">
                  <c:v>#N/A</c:v>
                </c:pt>
              </c:numCache>
            </c:numRef>
          </c:val>
          <c:smooth val="0"/>
          <c:extLst>
            <c:ext xmlns:c16="http://schemas.microsoft.com/office/drawing/2014/chart" uri="{C3380CC4-5D6E-409C-BE32-E72D297353CC}">
              <c16:uniqueId val="{0000000B-CCAC-4EE5-86E4-FB4A5271DB4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1483</c:v>
                </c:pt>
                <c:pt idx="1">
                  <c:v>1931</c:v>
                </c:pt>
                <c:pt idx="2">
                  <c:v>2570</c:v>
                </c:pt>
              </c:numCache>
            </c:numRef>
          </c:val>
          <c:extLst>
            <c:ext xmlns:c16="http://schemas.microsoft.com/office/drawing/2014/chart" uri="{C3380CC4-5D6E-409C-BE32-E72D297353CC}">
              <c16:uniqueId val="{00000000-C20F-40C1-9799-0A5C684422F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271</c:v>
                </c:pt>
                <c:pt idx="1">
                  <c:v>1001</c:v>
                </c:pt>
                <c:pt idx="2">
                  <c:v>1001</c:v>
                </c:pt>
              </c:numCache>
            </c:numRef>
          </c:val>
          <c:extLst>
            <c:ext xmlns:c16="http://schemas.microsoft.com/office/drawing/2014/chart" uri="{C3380CC4-5D6E-409C-BE32-E72D297353CC}">
              <c16:uniqueId val="{00000001-C20F-40C1-9799-0A5C684422F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1221</c:v>
                </c:pt>
                <c:pt idx="1">
                  <c:v>1883</c:v>
                </c:pt>
                <c:pt idx="2">
                  <c:v>3414</c:v>
                </c:pt>
              </c:numCache>
            </c:numRef>
          </c:val>
          <c:extLst>
            <c:ext xmlns:c16="http://schemas.microsoft.com/office/drawing/2014/chart" uri="{C3380CC4-5D6E-409C-BE32-E72D297353CC}">
              <c16:uniqueId val="{00000002-C20F-40C1-9799-0A5C684422F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石川県能登町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ＭＳ ゴシック" pitchFamily="49" charset="-128"/>
              <a:ea typeface="ＭＳ ゴシック" pitchFamily="49" charset="-128"/>
            </a:rPr>
            <a:t>　元利償還金は、</a:t>
          </a:r>
          <a:r>
            <a:rPr kumimoji="1" lang="en-US" altLang="ja-JP" sz="1050">
              <a:latin typeface="ＭＳ ゴシック" pitchFamily="49" charset="-128"/>
              <a:ea typeface="ＭＳ ゴシック" pitchFamily="49" charset="-128"/>
            </a:rPr>
            <a:t>H30</a:t>
          </a:r>
          <a:r>
            <a:rPr kumimoji="1" lang="ja-JP" altLang="en-US" sz="1050">
              <a:latin typeface="ＭＳ ゴシック" pitchFamily="49" charset="-128"/>
              <a:ea typeface="ＭＳ ゴシック" pitchFamily="49" charset="-128"/>
            </a:rPr>
            <a:t>年度から</a:t>
          </a:r>
          <a:r>
            <a:rPr kumimoji="1" lang="en-US" altLang="ja-JP" sz="1050">
              <a:latin typeface="ＭＳ ゴシック" pitchFamily="49" charset="-128"/>
              <a:ea typeface="ＭＳ ゴシック" pitchFamily="49" charset="-128"/>
            </a:rPr>
            <a:t>R4</a:t>
          </a:r>
          <a:r>
            <a:rPr kumimoji="1" lang="ja-JP" altLang="en-US" sz="1050">
              <a:latin typeface="ＭＳ ゴシック" pitchFamily="49" charset="-128"/>
              <a:ea typeface="ＭＳ ゴシック" pitchFamily="49" charset="-128"/>
            </a:rPr>
            <a:t>年度までに実施した大型の繰上償還により抑制を図ってきたところであるが、令和</a:t>
          </a:r>
          <a:r>
            <a:rPr kumimoji="1" lang="en-US" altLang="ja-JP" sz="1050">
              <a:latin typeface="ＭＳ ゴシック" pitchFamily="49" charset="-128"/>
              <a:ea typeface="ＭＳ ゴシック" pitchFamily="49" charset="-128"/>
            </a:rPr>
            <a:t>6</a:t>
          </a:r>
          <a:r>
            <a:rPr kumimoji="1" lang="ja-JP" altLang="en-US" sz="1050">
              <a:latin typeface="ＭＳ ゴシック" pitchFamily="49" charset="-128"/>
              <a:ea typeface="ＭＳ ゴシック" pitchFamily="49" charset="-128"/>
            </a:rPr>
            <a:t>年能登半島地震に起因する多額の地方債発行により、今後は大幅に増加する見込みである。</a:t>
          </a:r>
        </a:p>
        <a:p>
          <a:r>
            <a:rPr kumimoji="1" lang="ja-JP" altLang="en-US" sz="1050">
              <a:latin typeface="ＭＳ ゴシック" pitchFamily="49" charset="-128"/>
              <a:ea typeface="ＭＳ ゴシック" pitchFamily="49" charset="-128"/>
            </a:rPr>
            <a:t>　準元利償還金は、公営企業債に対するものは、</a:t>
          </a:r>
          <a:r>
            <a:rPr kumimoji="1" lang="en-US" altLang="ja-JP" sz="1050">
              <a:latin typeface="ＭＳ ゴシック" pitchFamily="49" charset="-128"/>
              <a:ea typeface="ＭＳ ゴシック" pitchFamily="49" charset="-128"/>
            </a:rPr>
            <a:t>R2</a:t>
          </a:r>
          <a:r>
            <a:rPr kumimoji="1" lang="ja-JP" altLang="en-US" sz="1050">
              <a:latin typeface="ＭＳ ゴシック" pitchFamily="49" charset="-128"/>
              <a:ea typeface="ＭＳ ゴシック" pitchFamily="49" charset="-128"/>
            </a:rPr>
            <a:t>年度より病院の大規模改修を行っているものの、過去の起債償還の進捗や、震災による更新事業の見送りなどもあるため、一定程度の水準に収まると想定される。</a:t>
          </a:r>
        </a:p>
        <a:p>
          <a:r>
            <a:rPr kumimoji="1" lang="ja-JP" altLang="en-US" sz="1050">
              <a:latin typeface="ＭＳ ゴシック" pitchFamily="49" charset="-128"/>
              <a:ea typeface="ＭＳ ゴシック" pitchFamily="49" charset="-128"/>
            </a:rPr>
            <a:t>　組合等に関しては、近年は新規発行がなかったため負担金は逓減してきたが、組合施設の被災により災害復旧債の発行が見込まれることから、今後は増加に向かう見込みである。</a:t>
          </a:r>
        </a:p>
        <a:p>
          <a:r>
            <a:rPr kumimoji="1" lang="ja-JP" altLang="en-US" sz="1050">
              <a:latin typeface="ＭＳ ゴシック" pitchFamily="49" charset="-128"/>
              <a:ea typeface="ＭＳ ゴシック" pitchFamily="49" charset="-128"/>
            </a:rPr>
            <a:t>　以上から、元利償還金は増となるが、災害復旧債の交付税措置率は高く設定されており、算入公債費等も増加する見込みである。しかし一定の地方負担は当然発生することから、実質公債費の分子も増加し、実質公債費比率も上昇していくことが想定され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特になし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石川県能登町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年度においても、充当可能財源等のうち充当可能基金が大幅増となり、将来負担比率の分子が大きく減少した状態が続いている。これは、令和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年能登半島地震に対する支援金やふるさと納税の増、特別交付税の増により歳入超過となったものを基金に積み立てた影響によるものである。</a:t>
          </a:r>
        </a:p>
        <a:p>
          <a:r>
            <a:rPr kumimoji="1" lang="ja-JP" altLang="en-US" sz="1400">
              <a:latin typeface="ＭＳ ゴシック" pitchFamily="49" charset="-128"/>
              <a:ea typeface="ＭＳ ゴシック" pitchFamily="49" charset="-128"/>
            </a:rPr>
            <a:t>　しかし、これら基金、特に令和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能登半島地震復興基金は復旧・復興事業を進めていくにあたり、確実に取り崩しを行っていくものであり、充当可能基金は減少していく見込みである。また、災害復旧債等多額の起債発行を行うため、将来負担比率の分子の額は増加に向かうことが想定される。</a:t>
          </a:r>
        </a:p>
        <a:p>
          <a:r>
            <a:rPr kumimoji="1" lang="ja-JP" altLang="en-US" sz="1400">
              <a:latin typeface="ＭＳ ゴシック" pitchFamily="49" charset="-128"/>
              <a:ea typeface="ＭＳ ゴシック" pitchFamily="49" charset="-128"/>
            </a:rPr>
            <a:t>　以上から、一定程度の将来負担比率の増は織り込んだうえで、持続可能な財政運営を実施していく必要がある。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石川県能登町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年度末の基金残高合計は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8,392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万円と前年度比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6,918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）の大幅増となった。増加の主な要因は、①令和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年能登半島地震及び令和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奥能登豪雨に伴う国庫補助金・特別交付税等の臨時的な歳入の前倒し計上により歳入超過となったことから、その一部を財政調整基金及びその他特定目的基金に積み立てたこと、②震災復興支援としてのふるさと納税の大幅増や、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能登半島地震復興基金交付金（枠配分）を原資に復興基金に積み立てたことである。なお、これらの積立ては後年度の復旧・復興経費の支出に備えたものであり、収支が実態として改善されたわけでは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今後は復旧・復興事業の本格化に伴い各基金からの取崩しが増加することが見込まれる。財政調整基金については、復旧・復興事業が落ち着くまでの間は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の残高を確保することを目安とし、計画的な積立て・取崩しを行っていく。その他特定目的基金については、各基金の設置目的に沿った計画的な活用を図りながら、復旧・復興経費の財源として有効に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年能登半島地震復興基金：令和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年能登半島地震による災害からの早期の復興を図る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・公共施設等総合管理基金：公共施設等の総合的かつ計画的な管理及び処分並びに社旗情勢や人口動態に応じた適正配置の推進を図る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・ふるさと振興基金：地域の魅力向上を図り、人口減少対策の総合的な推進を図る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①令和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年能登半島地震及び令和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奥能登豪雨に伴う国庫補助金・特別交付税等の臨時的な歳入の前倒し計上により歳入超過となったことから、その一部を公共施設等総合管理基金に積み立てたこと、②震災復興支援としてのふるさと納税の大幅増や、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年能登半島地震復興基金交付金（枠配分）を原資に復興基金のほか、ふるさと振興基金や総合戦略推進基金、防災対策基金に積み立てたことによる増。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能登半島地震復興基金、防災対策基金は、必要に応じて順次取り崩していく。公共施設等総合管理基金は、非適債経費や将来の廃止が見込まれる施設の適債経費等に充当していく。ふるさと振興基金は、当年度のふるさと納税事業の歳入歳出差額を当年度に積立て、翌年度に取り崩すことをルールとし、基金目的にあった事業に充当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年度末の財政調整基金残高は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6,963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万円と、前年度比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）の増加となった。増加の主な要因は、震災・豪雨に伴う国庫補助金・特別交付税等の臨時的な歳入の前倒し計上により歳入超過となったことから、令和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年度歳計剰余金処分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万円及び基金利子積立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1,399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万円を積み立てた一方、令和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年度当初予算の財源として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2,568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万円を取り崩したことによるものである。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年度以降は復旧・復興事業の本格化に伴い取崩しが見込まれることから、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億円程度の残高を目安に計画的な管理を行っていく。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年度末の減債基金残高は、前年度から増減なしで推移している。令和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年度歳計剰余金のうち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万円を積み立てたことで大幅増（前年度比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万円）となっていたが、令和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年度は積立て・取崩しともに発生しなかったことから残高は横ばいとなった。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年度においては、震災・豪雨に係る災害復旧事業債を多額に発行したことにより地方債現在高が前年度比約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万円となった。今後の元利償還ピークに備えて計画的な積立てを検討するとともに、繰上償還の再開を含めた地方債管理の見直しを行っていく。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石川県能登町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14,331
14,195
273.27
42,387,843
39,232,955
1,568,688
9,046,112
29,580,417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人口の減少や少子高齢化等による財政基盤の弱さから、自主財源が歳入全体の約</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割という状況であり、財政力指数は類似団体平均を大きく下回っている。</a:t>
          </a:r>
        </a:p>
        <a:p>
          <a:r>
            <a:rPr kumimoji="1" lang="ja-JP" altLang="en-US" sz="1100">
              <a:latin typeface="ＭＳ Ｐゴシック" panose="020B0600070205080204" pitchFamily="50" charset="-128"/>
              <a:ea typeface="ＭＳ Ｐゴシック" panose="020B0600070205080204" pitchFamily="50" charset="-128"/>
            </a:rPr>
            <a:t>　また、</a:t>
          </a:r>
          <a:r>
            <a:rPr kumimoji="1" lang="en-US" altLang="ja-JP" sz="1100">
              <a:latin typeface="ＭＳ Ｐゴシック" panose="020B0600070205080204" pitchFamily="50" charset="-128"/>
              <a:ea typeface="ＭＳ Ｐゴシック" panose="020B0600070205080204" pitchFamily="50" charset="-128"/>
            </a:rPr>
            <a:t>R6</a:t>
          </a:r>
          <a:r>
            <a:rPr kumimoji="1" lang="ja-JP" altLang="en-US" sz="1100">
              <a:latin typeface="ＭＳ Ｐゴシック" panose="020B0600070205080204" pitchFamily="50" charset="-128"/>
              <a:ea typeface="ＭＳ Ｐゴシック" panose="020B0600070205080204" pitchFamily="50" charset="-128"/>
            </a:rPr>
            <a:t>年能登半島地震により税収の低下が想定されるほか、災害復旧に対する公債費が増加し基準財政需要額の増加が見込まれるため、今後、財政力指数は更に低下することが見込まれる。</a:t>
          </a:r>
        </a:p>
        <a:p>
          <a:r>
            <a:rPr kumimoji="1" lang="ja-JP" altLang="en-US" sz="1100">
              <a:latin typeface="ＭＳ Ｐゴシック" panose="020B0600070205080204" pitchFamily="50" charset="-128"/>
              <a:ea typeface="ＭＳ Ｐゴシック" panose="020B0600070205080204" pitchFamily="50" charset="-128"/>
            </a:rPr>
            <a:t>　能登半島地震からの復旧・復興と財政運営のバランスを考慮しながら、歳出削減に努めていく。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109008</xdr:rowOff>
    </xdr:from>
    <xdr:to>
      <xdr:col>23</xdr:col>
      <xdr:colOff>133350</xdr:colOff>
      <xdr:row>44</xdr:row>
      <xdr:rowOff>155046</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81208"/>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127123</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7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155046</xdr:rowOff>
    </xdr:from>
    <xdr:to>
      <xdr:col>24</xdr:col>
      <xdr:colOff>12700</xdr:colOff>
      <xdr:row>44</xdr:row>
      <xdr:rowOff>155046</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69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23935</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109008</xdr:rowOff>
    </xdr:from>
    <xdr:to>
      <xdr:col>24</xdr:col>
      <xdr:colOff>12700</xdr:colOff>
      <xdr:row>36</xdr:row>
      <xdr:rowOff>109008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155046</xdr:rowOff>
    </xdr:from>
    <xdr:to>
      <xdr:col>23</xdr:col>
      <xdr:colOff>133350</xdr:colOff>
      <xdr:row>44</xdr:row>
      <xdr:rowOff>155046</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4114800" y="769884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131885</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161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115358</xdr:rowOff>
    </xdr:from>
    <xdr:to>
      <xdr:col>23</xdr:col>
      <xdr:colOff>184150</xdr:colOff>
      <xdr:row>43</xdr:row>
      <xdr:rowOff>45508</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144992</xdr:rowOff>
    </xdr:from>
    <xdr:to>
      <xdr:col>19</xdr:col>
      <xdr:colOff>133350</xdr:colOff>
      <xdr:row>44</xdr:row>
      <xdr:rowOff>155046</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7688792"/>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115358</xdr:rowOff>
    </xdr:from>
    <xdr:to>
      <xdr:col>19</xdr:col>
      <xdr:colOff>184150</xdr:colOff>
      <xdr:row>43</xdr:row>
      <xdr:rowOff>45508</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55685</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085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144992</xdr:rowOff>
    </xdr:from>
    <xdr:to>
      <xdr:col>15</xdr:col>
      <xdr:colOff>82550</xdr:colOff>
      <xdr:row>44</xdr:row>
      <xdr:rowOff>144992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76887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115358</xdr:rowOff>
    </xdr:from>
    <xdr:to>
      <xdr:col>15</xdr:col>
      <xdr:colOff>133350</xdr:colOff>
      <xdr:row>43</xdr:row>
      <xdr:rowOff>45508</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55685</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134938</xdr:rowOff>
    </xdr:from>
    <xdr:to>
      <xdr:col>11</xdr:col>
      <xdr:colOff>31750</xdr:colOff>
      <xdr:row>44</xdr:row>
      <xdr:rowOff>144992</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a:off x="1447800" y="7678738"/>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105304</xdr:rowOff>
    </xdr:from>
    <xdr:to>
      <xdr:col>11</xdr:col>
      <xdr:colOff>82550</xdr:colOff>
      <xdr:row>43</xdr:row>
      <xdr:rowOff>35454</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30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45631</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07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85196</xdr:rowOff>
    </xdr:from>
    <xdr:to>
      <xdr:col>7</xdr:col>
      <xdr:colOff>31750</xdr:colOff>
      <xdr:row>43</xdr:row>
      <xdr:rowOff>15346</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2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25523</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054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104246</xdr:rowOff>
    </xdr:from>
    <xdr:to>
      <xdr:col>23</xdr:col>
      <xdr:colOff>184150</xdr:colOff>
      <xdr:row>45</xdr:row>
      <xdr:rowOff>34396</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64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123</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7543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104246</xdr:rowOff>
    </xdr:from>
    <xdr:to>
      <xdr:col>19</xdr:col>
      <xdr:colOff>184150</xdr:colOff>
      <xdr:row>45</xdr:row>
      <xdr:rowOff>34396</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64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19173</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7734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94192</xdr:rowOff>
    </xdr:from>
    <xdr:to>
      <xdr:col>15</xdr:col>
      <xdr:colOff>133350</xdr:colOff>
      <xdr:row>45</xdr:row>
      <xdr:rowOff>24342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63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9119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7724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94192</xdr:rowOff>
    </xdr:from>
    <xdr:to>
      <xdr:col>11</xdr:col>
      <xdr:colOff>82550</xdr:colOff>
      <xdr:row>45</xdr:row>
      <xdr:rowOff>24342</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63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9119</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7724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84138</xdr:rowOff>
    </xdr:from>
    <xdr:to>
      <xdr:col>7</xdr:col>
      <xdr:colOff>31750</xdr:colOff>
      <xdr:row>45</xdr:row>
      <xdr:rowOff>14288</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7627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170515</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7714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経常収支比率は</a:t>
          </a:r>
          <a:r>
            <a:rPr kumimoji="1" lang="en-US" altLang="ja-JP" sz="1100">
              <a:latin typeface="ＭＳ Ｐゴシック" panose="020B0600070205080204" pitchFamily="50" charset="-128"/>
              <a:ea typeface="ＭＳ Ｐゴシック" panose="020B0600070205080204" pitchFamily="50" charset="-128"/>
            </a:rPr>
            <a:t>89.0%</a:t>
          </a:r>
          <a:r>
            <a:rPr kumimoji="1" lang="ja-JP" altLang="en-US" sz="1100">
              <a:latin typeface="ＭＳ Ｐゴシック" panose="020B0600070205080204" pitchFamily="50" charset="-128"/>
              <a:ea typeface="ＭＳ Ｐゴシック" panose="020B0600070205080204" pitchFamily="50" charset="-128"/>
            </a:rPr>
            <a:t>と、類似団体内平均（</a:t>
          </a:r>
          <a:r>
            <a:rPr kumimoji="1" lang="en-US" altLang="ja-JP" sz="1100">
              <a:latin typeface="ＭＳ Ｐゴシック" panose="020B0600070205080204" pitchFamily="50" charset="-128"/>
              <a:ea typeface="ＭＳ Ｐゴシック" panose="020B0600070205080204" pitchFamily="50" charset="-128"/>
            </a:rPr>
            <a:t>89.3%</a:t>
          </a:r>
          <a:r>
            <a:rPr kumimoji="1" lang="ja-JP" altLang="en-US" sz="1100">
              <a:latin typeface="ＭＳ Ｐゴシック" panose="020B0600070205080204" pitchFamily="50" charset="-128"/>
              <a:ea typeface="ＭＳ Ｐゴシック" panose="020B0600070205080204" pitchFamily="50" charset="-128"/>
            </a:rPr>
            <a:t>）を若干下回る水準にある。これは、平成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年度から実施してきた大型繰上償還の効果により公債費が減少し、経常収支比率が改善傾向にあったことが主な要因である。令和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年度においても前年度（</a:t>
          </a:r>
          <a:r>
            <a:rPr kumimoji="1" lang="en-US" altLang="ja-JP" sz="1100">
              <a:latin typeface="ＭＳ Ｐゴシック" panose="020B0600070205080204" pitchFamily="50" charset="-128"/>
              <a:ea typeface="ＭＳ Ｐゴシック" panose="020B0600070205080204" pitchFamily="50" charset="-128"/>
            </a:rPr>
            <a:t>86.2%</a:t>
          </a:r>
          <a:r>
            <a:rPr kumimoji="1" lang="ja-JP" altLang="en-US" sz="1100">
              <a:latin typeface="ＭＳ Ｐゴシック" panose="020B0600070205080204" pitchFamily="50" charset="-128"/>
              <a:ea typeface="ＭＳ Ｐゴシック" panose="020B0600070205080204" pitchFamily="50" charset="-128"/>
            </a:rPr>
            <a:t>）から</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ポイント上昇したが、これは能登半島地震・奥能登豪雨に伴う物件費（災害廃棄物処理・公費解体等）の大幅増が影響している。今後は、震災に係る地方債の元利償還が本格化することから、経常収支比率は悪化に向かうことが見込まれる。経常経費の削減を継続するとともに、復興事業の財源確保と経常経費のバランスを図りながら、財政の弾力性の維持に努める。</a:t>
          </a: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171238</xdr:rowOff>
    </xdr:from>
    <xdr:to>
      <xdr:col>23</xdr:col>
      <xdr:colOff>133350</xdr:colOff>
      <xdr:row>67</xdr:row>
      <xdr:rowOff>96096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10115338"/>
          <a:ext cx="0" cy="14679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86165</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858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171238</xdr:rowOff>
    </xdr:from>
    <xdr:to>
      <xdr:col>24</xdr:col>
      <xdr:colOff>12700</xdr:colOff>
      <xdr:row>58</xdr:row>
      <xdr:rowOff>171238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0115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71544</xdr:rowOff>
    </xdr:from>
    <xdr:to>
      <xdr:col>23</xdr:col>
      <xdr:colOff>133350</xdr:colOff>
      <xdr:row>65</xdr:row>
      <xdr:rowOff>12700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4114800" y="11044344"/>
          <a:ext cx="838200" cy="11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117492</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10902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145415</xdr:rowOff>
    </xdr:from>
    <xdr:to>
      <xdr:col>23</xdr:col>
      <xdr:colOff>184150</xdr:colOff>
      <xdr:row>65</xdr:row>
      <xdr:rowOff>75565</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1118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71544</xdr:rowOff>
    </xdr:from>
    <xdr:to>
      <xdr:col>19</xdr:col>
      <xdr:colOff>133350</xdr:colOff>
      <xdr:row>64</xdr:row>
      <xdr:rowOff>87630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3225800" y="11044344"/>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125306</xdr:rowOff>
    </xdr:from>
    <xdr:to>
      <xdr:col>19</xdr:col>
      <xdr:colOff>184150</xdr:colOff>
      <xdr:row>65</xdr:row>
      <xdr:rowOff>55456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109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40233</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1184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87630</xdr:rowOff>
    </xdr:from>
    <xdr:to>
      <xdr:col>15</xdr:col>
      <xdr:colOff>82550</xdr:colOff>
      <xdr:row>64</xdr:row>
      <xdr:rowOff>111760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2336800" y="1106043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101177</xdr:rowOff>
    </xdr:from>
    <xdr:to>
      <xdr:col>15</xdr:col>
      <xdr:colOff>133350</xdr:colOff>
      <xdr:row>65</xdr:row>
      <xdr:rowOff>31327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107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16104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116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111760</xdr:rowOff>
    </xdr:from>
    <xdr:to>
      <xdr:col>11</xdr:col>
      <xdr:colOff>31750</xdr:colOff>
      <xdr:row>64</xdr:row>
      <xdr:rowOff>147955</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flipV="1">
          <a:off x="1447800" y="1108456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115781</xdr:rowOff>
    </xdr:from>
    <xdr:to>
      <xdr:col>11</xdr:col>
      <xdr:colOff>82550</xdr:colOff>
      <xdr:row>64</xdr:row>
      <xdr:rowOff>45931</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56108</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0686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6138</xdr:rowOff>
    </xdr:from>
    <xdr:to>
      <xdr:col>7</xdr:col>
      <xdr:colOff>31750</xdr:colOff>
      <xdr:row>65</xdr:row>
      <xdr:rowOff>107738</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92515</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1236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133350</xdr:rowOff>
    </xdr:from>
    <xdr:to>
      <xdr:col>23</xdr:col>
      <xdr:colOff>184150</xdr:colOff>
      <xdr:row>65</xdr:row>
      <xdr:rowOff>63500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149877</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20744</xdr:rowOff>
    </xdr:from>
    <xdr:to>
      <xdr:col>19</xdr:col>
      <xdr:colOff>184150</xdr:colOff>
      <xdr:row>64</xdr:row>
      <xdr:rowOff>122344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099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132521</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0762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36830</xdr:rowOff>
    </xdr:from>
    <xdr:to>
      <xdr:col>15</xdr:col>
      <xdr:colOff>133350</xdr:colOff>
      <xdr:row>64</xdr:row>
      <xdr:rowOff>138430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148607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077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60960</xdr:rowOff>
    </xdr:from>
    <xdr:to>
      <xdr:col>11</xdr:col>
      <xdr:colOff>82550</xdr:colOff>
      <xdr:row>64</xdr:row>
      <xdr:rowOff>162560</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147337</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112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97155</xdr:rowOff>
    </xdr:from>
    <xdr:to>
      <xdr:col>7</xdr:col>
      <xdr:colOff>31750</xdr:colOff>
      <xdr:row>65</xdr:row>
      <xdr:rowOff>27305</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106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37482</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0838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[1,382,617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年能登半島地震の災害廃棄物処理や公費解体の委託料により、物件費が大幅に増加したため、人口一人当たりの人件費・物件費等決算額は大幅に増加した。この傾向は公費解体が終了する</a:t>
          </a:r>
          <a:r>
            <a:rPr kumimoji="1" lang="en-US" altLang="ja-JP" sz="1100">
              <a:latin typeface="ＭＳ Ｐゴシック" panose="020B0600070205080204" pitchFamily="50" charset="-128"/>
              <a:ea typeface="ＭＳ Ｐゴシック" panose="020B0600070205080204" pitchFamily="50" charset="-128"/>
            </a:rPr>
            <a:t>R7</a:t>
          </a:r>
          <a:r>
            <a:rPr kumimoji="1" lang="ja-JP" altLang="en-US" sz="1100">
              <a:latin typeface="ＭＳ Ｐゴシック" panose="020B0600070205080204" pitchFamily="50" charset="-128"/>
              <a:ea typeface="ＭＳ Ｐゴシック" panose="020B0600070205080204" pitchFamily="50" charset="-128"/>
            </a:rPr>
            <a:t>年度まで続くことが想定される。</a:t>
          </a:r>
        </a:p>
        <a:p>
          <a:r>
            <a:rPr kumimoji="1" lang="ja-JP" altLang="en-US" sz="1100">
              <a:latin typeface="ＭＳ Ｐゴシック" panose="020B0600070205080204" pitchFamily="50" charset="-128"/>
              <a:ea typeface="ＭＳ Ｐゴシック" panose="020B0600070205080204" pitchFamily="50" charset="-128"/>
            </a:rPr>
            <a:t>人件費について、令和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年度の特殊要因としては、令和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年能登半島地震発生により、時間外勤務が大幅に増え、決算額が大幅に伸びている。また令和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月に策定された第</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次定員適正化計画に基づき、職員数の削減を行っているが、令和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年度より定年の延長が始まり、削減率の鈍化が見込まれる。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物価高騰の影響もあり、物件費等を抑制することは厳しい面もあるが、できる限りの経費の削減に努める。</a:t>
          </a: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a:extLst>
            <a:ext uri="{FF2B5EF4-FFF2-40B4-BE49-F238E27FC236}">
              <a16:creationId xmlns:a16="http://schemas.microsoft.com/office/drawing/2014/main" id="{00000000-0008-0000-0300-0000C1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162612</xdr:rowOff>
    </xdr:from>
    <xdr:to>
      <xdr:col>23</xdr:col>
      <xdr:colOff>133350</xdr:colOff>
      <xdr:row>89</xdr:row>
      <xdr:rowOff>72858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953000" y="13878612"/>
          <a:ext cx="0" cy="14532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44935</xdr:rowOff>
    </xdr:from>
    <xdr:ext cx="762000" cy="259045"/>
    <xdr:sp macro="" textlink="">
      <xdr:nvSpPr>
        <xdr:cNvPr id="195" name="人件費・物件費等の状況最小値テキスト">
          <a:extLst>
            <a:ext uri="{FF2B5EF4-FFF2-40B4-BE49-F238E27FC236}">
              <a16:creationId xmlns:a16="http://schemas.microsoft.com/office/drawing/2014/main" id="{00000000-0008-0000-0300-0000C3000000}"/>
            </a:ext>
          </a:extLst>
        </xdr:cNvPr>
        <xdr:cNvSpPr txBox="1"/>
      </xdr:nvSpPr>
      <xdr:spPr>
        <a:xfrm>
          <a:off x="5041900" y="15303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72858</xdr:rowOff>
    </xdr:from>
    <xdr:to>
      <xdr:col>24</xdr:col>
      <xdr:colOff>12700</xdr:colOff>
      <xdr:row>89</xdr:row>
      <xdr:rowOff>72858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5331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77539</xdr:rowOff>
    </xdr:from>
    <xdr:ext cx="762000" cy="259045"/>
    <xdr:sp macro="" textlink="">
      <xdr:nvSpPr>
        <xdr:cNvPr id="197" name="人件費・物件費等の状況最大値テキスト">
          <a:extLst>
            <a:ext uri="{FF2B5EF4-FFF2-40B4-BE49-F238E27FC236}">
              <a16:creationId xmlns:a16="http://schemas.microsoft.com/office/drawing/2014/main" id="{00000000-0008-0000-0300-0000C5000000}"/>
            </a:ext>
          </a:extLst>
        </xdr:cNvPr>
        <xdr:cNvSpPr txBox="1"/>
      </xdr:nvSpPr>
      <xdr:spPr>
        <a:xfrm>
          <a:off x="5041900" y="13622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162612</xdr:rowOff>
    </xdr:from>
    <xdr:to>
      <xdr:col>24</xdr:col>
      <xdr:colOff>12700</xdr:colOff>
      <xdr:row>80</xdr:row>
      <xdr:rowOff>162612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864100" y="1387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84013</xdr:rowOff>
    </xdr:from>
    <xdr:to>
      <xdr:col>23</xdr:col>
      <xdr:colOff>133350</xdr:colOff>
      <xdr:row>89</xdr:row>
      <xdr:rowOff>72858</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114800" y="14142913"/>
          <a:ext cx="838200" cy="1188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82509</xdr:rowOff>
    </xdr:from>
    <xdr:ext cx="762000" cy="259045"/>
    <xdr:sp macro="" textlink="">
      <xdr:nvSpPr>
        <xdr:cNvPr id="200" name="人件費・物件費等の状況平均値テキスト">
          <a:extLst>
            <a:ext uri="{FF2B5EF4-FFF2-40B4-BE49-F238E27FC236}">
              <a16:creationId xmlns:a16="http://schemas.microsoft.com/office/drawing/2014/main" id="{00000000-0008-0000-0300-0000C8000000}"/>
            </a:ext>
          </a:extLst>
        </xdr:cNvPr>
        <xdr:cNvSpPr txBox="1"/>
      </xdr:nvSpPr>
      <xdr:spPr>
        <a:xfrm>
          <a:off x="5041900" y="137985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65982</xdr:rowOff>
    </xdr:from>
    <xdr:to>
      <xdr:col>23</xdr:col>
      <xdr:colOff>184150</xdr:colOff>
      <xdr:row>81</xdr:row>
      <xdr:rowOff>167582</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902200" y="13953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12122</xdr:rowOff>
    </xdr:from>
    <xdr:to>
      <xdr:col>19</xdr:col>
      <xdr:colOff>133350</xdr:colOff>
      <xdr:row>82</xdr:row>
      <xdr:rowOff>84013</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3225800" y="14071022"/>
          <a:ext cx="889000" cy="71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29101</xdr:rowOff>
    </xdr:from>
    <xdr:to>
      <xdr:col>19</xdr:col>
      <xdr:colOff>184150</xdr:colOff>
      <xdr:row>81</xdr:row>
      <xdr:rowOff>130701</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4064000" y="1391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140878</xdr:rowOff>
    </xdr:from>
    <xdr:ext cx="7366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733800" y="136854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3034</xdr:rowOff>
    </xdr:from>
    <xdr:to>
      <xdr:col>15</xdr:col>
      <xdr:colOff>82550</xdr:colOff>
      <xdr:row>82</xdr:row>
      <xdr:rowOff>12122</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2336800" y="14061934"/>
          <a:ext cx="889000" cy="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26533</xdr:rowOff>
    </xdr:from>
    <xdr:to>
      <xdr:col>15</xdr:col>
      <xdr:colOff>133350</xdr:colOff>
      <xdr:row>81</xdr:row>
      <xdr:rowOff>128133</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3175000" y="1391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138310</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844800" y="1368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162127</xdr:rowOff>
    </xdr:from>
    <xdr:to>
      <xdr:col>11</xdr:col>
      <xdr:colOff>31750</xdr:colOff>
      <xdr:row>82</xdr:row>
      <xdr:rowOff>3034</xdr:rowOff>
    </xdr:to>
    <xdr:cxnSp macro="">
      <xdr:nvCxnSpPr>
        <xdr:cNvPr id="208" name="直線コネクタ 207">
          <a:extLst>
            <a:ext uri="{FF2B5EF4-FFF2-40B4-BE49-F238E27FC236}">
              <a16:creationId xmlns:a16="http://schemas.microsoft.com/office/drawing/2014/main" id="{00000000-0008-0000-0300-0000D0000000}"/>
            </a:ext>
          </a:extLst>
        </xdr:cNvPr>
        <xdr:cNvCxnSpPr/>
      </xdr:nvCxnSpPr>
      <xdr:spPr>
        <a:xfrm>
          <a:off x="1447800" y="14049577"/>
          <a:ext cx="889000" cy="1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16692</xdr:rowOff>
    </xdr:from>
    <xdr:to>
      <xdr:col>11</xdr:col>
      <xdr:colOff>82550</xdr:colOff>
      <xdr:row>81</xdr:row>
      <xdr:rowOff>118292</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2286000" y="1390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128469</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955800" y="13673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8124</xdr:rowOff>
    </xdr:from>
    <xdr:to>
      <xdr:col>7</xdr:col>
      <xdr:colOff>31750</xdr:colOff>
      <xdr:row>81</xdr:row>
      <xdr:rowOff>109724</xdr:rowOff>
    </xdr:to>
    <xdr:sp macro="" textlink="">
      <xdr:nvSpPr>
        <xdr:cNvPr id="211" name="フローチャート: 判断 210">
          <a:extLst>
            <a:ext uri="{FF2B5EF4-FFF2-40B4-BE49-F238E27FC236}">
              <a16:creationId xmlns:a16="http://schemas.microsoft.com/office/drawing/2014/main" id="{00000000-0008-0000-0300-0000D3000000}"/>
            </a:ext>
          </a:extLst>
        </xdr:cNvPr>
        <xdr:cNvSpPr/>
      </xdr:nvSpPr>
      <xdr:spPr>
        <a:xfrm>
          <a:off x="1397000" y="1389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119901</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066800" y="13664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89</xdr:row>
      <xdr:rowOff>22058</xdr:rowOff>
    </xdr:from>
    <xdr:to>
      <xdr:col>23</xdr:col>
      <xdr:colOff>184150</xdr:colOff>
      <xdr:row>89</xdr:row>
      <xdr:rowOff>123658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902200" y="1528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88</xdr:row>
      <xdr:rowOff>89385</xdr:rowOff>
    </xdr:from>
    <xdr:ext cx="762000" cy="259045"/>
    <xdr:sp macro="" textlink="">
      <xdr:nvSpPr>
        <xdr:cNvPr id="219" name="人件費・物件費等の状況該当値テキスト">
          <a:extLst>
            <a:ext uri="{FF2B5EF4-FFF2-40B4-BE49-F238E27FC236}">
              <a16:creationId xmlns:a16="http://schemas.microsoft.com/office/drawing/2014/main" id="{00000000-0008-0000-0300-0000DB000000}"/>
            </a:ext>
          </a:extLst>
        </xdr:cNvPr>
        <xdr:cNvSpPr txBox="1"/>
      </xdr:nvSpPr>
      <xdr:spPr>
        <a:xfrm>
          <a:off x="5041900" y="1517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1,382,617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33213</xdr:rowOff>
    </xdr:from>
    <xdr:to>
      <xdr:col>19</xdr:col>
      <xdr:colOff>184150</xdr:colOff>
      <xdr:row>82</xdr:row>
      <xdr:rowOff>134813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4064000" y="1409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119590</xdr:rowOff>
    </xdr:from>
    <xdr:ext cx="7366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3733800" y="141784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132772</xdr:rowOff>
    </xdr:from>
    <xdr:to>
      <xdr:col>15</xdr:col>
      <xdr:colOff>133350</xdr:colOff>
      <xdr:row>82</xdr:row>
      <xdr:rowOff>62922</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3175000" y="14020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47699</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2844800" y="14106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123684</xdr:rowOff>
    </xdr:from>
    <xdr:to>
      <xdr:col>11</xdr:col>
      <xdr:colOff>82550</xdr:colOff>
      <xdr:row>82</xdr:row>
      <xdr:rowOff>53834</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2286000" y="14011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38611</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955800" y="14097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111327</xdr:rowOff>
    </xdr:from>
    <xdr:to>
      <xdr:col>7</xdr:col>
      <xdr:colOff>31750</xdr:colOff>
      <xdr:row>82</xdr:row>
      <xdr:rowOff>41477</xdr:rowOff>
    </xdr:to>
    <xdr:sp macro="" textlink="">
      <xdr:nvSpPr>
        <xdr:cNvPr id="226" name="楕円 225">
          <a:extLst>
            <a:ext uri="{FF2B5EF4-FFF2-40B4-BE49-F238E27FC236}">
              <a16:creationId xmlns:a16="http://schemas.microsoft.com/office/drawing/2014/main" id="{00000000-0008-0000-0300-0000E2000000}"/>
            </a:ext>
          </a:extLst>
        </xdr:cNvPr>
        <xdr:cNvSpPr/>
      </xdr:nvSpPr>
      <xdr:spPr>
        <a:xfrm>
          <a:off x="1397000" y="1399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26254</xdr:rowOff>
    </xdr:from>
    <xdr:ext cx="762000" cy="2590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066800" y="14085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ラスパイレス指数は令和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a:t>
          </a:r>
          <a:r>
            <a:rPr kumimoji="1" lang="en-US" altLang="ja-JP" sz="1100">
              <a:latin typeface="ＭＳ Ｐゴシック" panose="020B0600070205080204" pitchFamily="50" charset="-128"/>
              <a:ea typeface="ＭＳ Ｐゴシック" panose="020B0600070205080204" pitchFamily="50" charset="-128"/>
            </a:rPr>
            <a:t>95.0</a:t>
          </a:r>
          <a:r>
            <a:rPr kumimoji="1" lang="ja-JP" altLang="en-US" sz="1100">
              <a:latin typeface="ＭＳ Ｐゴシック" panose="020B0600070205080204" pitchFamily="50" charset="-128"/>
              <a:ea typeface="ＭＳ Ｐゴシック" panose="020B0600070205080204" pitchFamily="50" charset="-128"/>
            </a:rPr>
            <a:t>）は令和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a:t>
          </a:r>
          <a:r>
            <a:rPr kumimoji="1" lang="en-US" altLang="ja-JP" sz="1100">
              <a:latin typeface="ＭＳ Ｐゴシック" panose="020B0600070205080204" pitchFamily="50" charset="-128"/>
              <a:ea typeface="ＭＳ Ｐゴシック" panose="020B0600070205080204" pitchFamily="50" charset="-128"/>
            </a:rPr>
            <a:t>94.3</a:t>
          </a:r>
          <a:r>
            <a:rPr kumimoji="1" lang="ja-JP" altLang="en-US" sz="1100">
              <a:latin typeface="ＭＳ Ｐゴシック" panose="020B0600070205080204" pitchFamily="50" charset="-128"/>
              <a:ea typeface="ＭＳ Ｐゴシック" panose="020B0600070205080204" pitchFamily="50" charset="-128"/>
            </a:rPr>
            <a:t>）より微増した。（</a:t>
          </a:r>
          <a:r>
            <a:rPr kumimoji="1" lang="en-US" altLang="ja-JP" sz="1100">
              <a:latin typeface="ＭＳ Ｐゴシック" panose="020B0600070205080204" pitchFamily="50" charset="-128"/>
              <a:ea typeface="ＭＳ Ｐゴシック" panose="020B0600070205080204" pitchFamily="50" charset="-128"/>
            </a:rPr>
            <a:t>0.7</a:t>
          </a:r>
          <a:r>
            <a:rPr kumimoji="1" lang="ja-JP" altLang="en-US" sz="1100">
              <a:latin typeface="ＭＳ Ｐゴシック" panose="020B0600070205080204" pitchFamily="50" charset="-128"/>
              <a:ea typeface="ＭＳ Ｐゴシック" panose="020B0600070205080204" pitchFamily="50" charset="-128"/>
            </a:rPr>
            <a:t>）</a:t>
          </a:r>
        </a:p>
        <a:p>
          <a:r>
            <a:rPr kumimoji="1" lang="ja-JP" altLang="en-US" sz="1100">
              <a:latin typeface="ＭＳ Ｐゴシック" panose="020B0600070205080204" pitchFamily="50" charset="-128"/>
              <a:ea typeface="ＭＳ Ｐゴシック" panose="020B0600070205080204" pitchFamily="50" charset="-128"/>
            </a:rPr>
            <a:t>　これは、職員構成の変動（採用・退職）によることが原因と考えられる。</a:t>
          </a:r>
        </a:p>
        <a:p>
          <a:r>
            <a:rPr kumimoji="1" lang="ja-JP" altLang="en-US" sz="1100">
              <a:latin typeface="ＭＳ Ｐゴシック" panose="020B0600070205080204" pitchFamily="50" charset="-128"/>
              <a:ea typeface="ＭＳ Ｐゴシック" panose="020B0600070205080204" pitchFamily="50" charset="-128"/>
            </a:rPr>
            <a:t>　今後についても適正な給与水準となるよう、職員の年齢構成、定員、総人件費等に注意を払っていく。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a:extLst>
            <a:ext uri="{FF2B5EF4-FFF2-40B4-BE49-F238E27FC236}">
              <a16:creationId xmlns:a16="http://schemas.microsoft.com/office/drawing/2014/main" id="{00000000-0008-0000-0300-000001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12398</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7018000" y="13881100"/>
          <a:ext cx="0" cy="13903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155925</xdr:rowOff>
    </xdr:from>
    <xdr:ext cx="762000" cy="259045"/>
    <xdr:sp macro="" textlink="">
      <xdr:nvSpPr>
        <xdr:cNvPr id="259" name="給与水準   （国との比較）最小値テキスト">
          <a:extLst>
            <a:ext uri="{FF2B5EF4-FFF2-40B4-BE49-F238E27FC236}">
              <a16:creationId xmlns:a16="http://schemas.microsoft.com/office/drawing/2014/main" id="{00000000-0008-0000-0300-000003010000}"/>
            </a:ext>
          </a:extLst>
        </xdr:cNvPr>
        <xdr:cNvSpPr txBox="1"/>
      </xdr:nvSpPr>
      <xdr:spPr>
        <a:xfrm>
          <a:off x="17106900" y="1524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12398</xdr:rowOff>
    </xdr:from>
    <xdr:to>
      <xdr:col>81</xdr:col>
      <xdr:colOff>133350</xdr:colOff>
      <xdr:row>89</xdr:row>
      <xdr:rowOff>12398</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527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61" name="給与水準   （国との比較）最大値テキスト">
          <a:extLst>
            <a:ext uri="{FF2B5EF4-FFF2-40B4-BE49-F238E27FC236}">
              <a16:creationId xmlns:a16="http://schemas.microsoft.com/office/drawing/2014/main" id="{00000000-0008-0000-0300-000005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6955</xdr:rowOff>
    </xdr:from>
    <xdr:to>
      <xdr:col>81</xdr:col>
      <xdr:colOff>44450</xdr:colOff>
      <xdr:row>83</xdr:row>
      <xdr:rowOff>87388</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6179800" y="14237305"/>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32554</xdr:rowOff>
    </xdr:from>
    <xdr:ext cx="762000" cy="259045"/>
    <xdr:sp macro="" textlink="">
      <xdr:nvSpPr>
        <xdr:cNvPr id="264" name="給与水準   （国との比較）平均値テキスト">
          <a:extLst>
            <a:ext uri="{FF2B5EF4-FFF2-40B4-BE49-F238E27FC236}">
              <a16:creationId xmlns:a16="http://schemas.microsoft.com/office/drawing/2014/main" id="{00000000-0008-0000-0300-000008010000}"/>
            </a:ext>
          </a:extLst>
        </xdr:cNvPr>
        <xdr:cNvSpPr txBox="1"/>
      </xdr:nvSpPr>
      <xdr:spPr>
        <a:xfrm>
          <a:off x="17106900" y="144343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60477</xdr:rowOff>
    </xdr:from>
    <xdr:to>
      <xdr:col>81</xdr:col>
      <xdr:colOff>95250</xdr:colOff>
      <xdr:row>84</xdr:row>
      <xdr:rowOff>162077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967200" y="14462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6955</xdr:rowOff>
    </xdr:from>
    <xdr:to>
      <xdr:col>77</xdr:col>
      <xdr:colOff>44450</xdr:colOff>
      <xdr:row>83</xdr:row>
      <xdr:rowOff>29936</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5290800" y="14237305"/>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71966</xdr:rowOff>
    </xdr:from>
    <xdr:to>
      <xdr:col>77</xdr:col>
      <xdr:colOff>95250</xdr:colOff>
      <xdr:row>85</xdr:row>
      <xdr:rowOff>2116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6129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158343</xdr:rowOff>
    </xdr:from>
    <xdr:ext cx="7366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798800" y="145601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29936</xdr:rowOff>
    </xdr:from>
    <xdr:to>
      <xdr:col>72</xdr:col>
      <xdr:colOff>203200</xdr:colOff>
      <xdr:row>83</xdr:row>
      <xdr:rowOff>64407</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flipV="1">
          <a:off x="14401800" y="1426028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83457</xdr:rowOff>
    </xdr:from>
    <xdr:to>
      <xdr:col>73</xdr:col>
      <xdr:colOff>44450</xdr:colOff>
      <xdr:row>85</xdr:row>
      <xdr:rowOff>13607</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5240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169834</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909800" y="1457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64407</xdr:rowOff>
    </xdr:from>
    <xdr:to>
      <xdr:col>68</xdr:col>
      <xdr:colOff>152400</xdr:colOff>
      <xdr:row>83</xdr:row>
      <xdr:rowOff>87388</xdr:rowOff>
    </xdr:to>
    <xdr:cxnSp macro="">
      <xdr:nvCxnSpPr>
        <xdr:cNvPr id="272" name="直線コネクタ 271">
          <a:extLst>
            <a:ext uri="{FF2B5EF4-FFF2-40B4-BE49-F238E27FC236}">
              <a16:creationId xmlns:a16="http://schemas.microsoft.com/office/drawing/2014/main" id="{00000000-0008-0000-0300-000010010000}"/>
            </a:ext>
          </a:extLst>
        </xdr:cNvPr>
        <xdr:cNvCxnSpPr/>
      </xdr:nvCxnSpPr>
      <xdr:spPr>
        <a:xfrm flipV="1">
          <a:off x="13512800" y="14294757"/>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71966</xdr:rowOff>
    </xdr:from>
    <xdr:to>
      <xdr:col>68</xdr:col>
      <xdr:colOff>203200</xdr:colOff>
      <xdr:row>85</xdr:row>
      <xdr:rowOff>2116</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4351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158343</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020800" y="1456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83457</xdr:rowOff>
    </xdr:from>
    <xdr:to>
      <xdr:col>64</xdr:col>
      <xdr:colOff>152400</xdr:colOff>
      <xdr:row>85</xdr:row>
      <xdr:rowOff>13607</xdr:rowOff>
    </xdr:to>
    <xdr:sp macro="" textlink="">
      <xdr:nvSpPr>
        <xdr:cNvPr id="275" name="フローチャート: 判断 274">
          <a:extLst>
            <a:ext uri="{FF2B5EF4-FFF2-40B4-BE49-F238E27FC236}">
              <a16:creationId xmlns:a16="http://schemas.microsoft.com/office/drawing/2014/main" id="{00000000-0008-0000-0300-000013010000}"/>
            </a:ext>
          </a:extLst>
        </xdr:cNvPr>
        <xdr:cNvSpPr/>
      </xdr:nvSpPr>
      <xdr:spPr>
        <a:xfrm>
          <a:off x="13462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169834</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131800" y="1457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36588</xdr:rowOff>
    </xdr:from>
    <xdr:to>
      <xdr:col>81</xdr:col>
      <xdr:colOff>95250</xdr:colOff>
      <xdr:row>83</xdr:row>
      <xdr:rowOff>138188</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967200" y="1426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53115</xdr:rowOff>
    </xdr:from>
    <xdr:ext cx="762000" cy="259045"/>
    <xdr:sp macro="" textlink="">
      <xdr:nvSpPr>
        <xdr:cNvPr id="283" name="給与水準   （国との比較）該当値テキスト">
          <a:extLst>
            <a:ext uri="{FF2B5EF4-FFF2-40B4-BE49-F238E27FC236}">
              <a16:creationId xmlns:a16="http://schemas.microsoft.com/office/drawing/2014/main" id="{00000000-0008-0000-0300-00001B010000}"/>
            </a:ext>
          </a:extLst>
        </xdr:cNvPr>
        <xdr:cNvSpPr txBox="1"/>
      </xdr:nvSpPr>
      <xdr:spPr>
        <a:xfrm>
          <a:off x="17106900" y="1411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127605</xdr:rowOff>
    </xdr:from>
    <xdr:to>
      <xdr:col>77</xdr:col>
      <xdr:colOff>95250</xdr:colOff>
      <xdr:row>83</xdr:row>
      <xdr:rowOff>57755</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6129000" y="1418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67932</xdr:rowOff>
    </xdr:from>
    <xdr:ext cx="7366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98800" y="13955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150586</xdr:rowOff>
    </xdr:from>
    <xdr:to>
      <xdr:col>73</xdr:col>
      <xdr:colOff>44450</xdr:colOff>
      <xdr:row>83</xdr:row>
      <xdr:rowOff>80736</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52400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90913</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909800" y="13978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13607</xdr:rowOff>
    </xdr:from>
    <xdr:to>
      <xdr:col>68</xdr:col>
      <xdr:colOff>203200</xdr:colOff>
      <xdr:row>83</xdr:row>
      <xdr:rowOff>115207</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4351000" y="1424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125384</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020800" y="1401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36588</xdr:rowOff>
    </xdr:from>
    <xdr:to>
      <xdr:col>64</xdr:col>
      <xdr:colOff>152400</xdr:colOff>
      <xdr:row>83</xdr:row>
      <xdr:rowOff>138188</xdr:rowOff>
    </xdr:to>
    <xdr:sp macro="" textlink="">
      <xdr:nvSpPr>
        <xdr:cNvPr id="290" name="楕円 289">
          <a:extLst>
            <a:ext uri="{FF2B5EF4-FFF2-40B4-BE49-F238E27FC236}">
              <a16:creationId xmlns:a16="http://schemas.microsoft.com/office/drawing/2014/main" id="{00000000-0008-0000-0300-000022010000}"/>
            </a:ext>
          </a:extLst>
        </xdr:cNvPr>
        <xdr:cNvSpPr/>
      </xdr:nvSpPr>
      <xdr:spPr>
        <a:xfrm>
          <a:off x="13462000" y="1426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148365</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131800" y="1403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小規模</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町村が合併したことにより、依然として類似団体の平均を大きく上回っているが、令和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年度の普通会計の職員は</a:t>
          </a:r>
          <a:r>
            <a:rPr kumimoji="1" lang="en-US" altLang="ja-JP" sz="1100">
              <a:latin typeface="ＭＳ Ｐゴシック" panose="020B0600070205080204" pitchFamily="50" charset="-128"/>
              <a:ea typeface="ＭＳ Ｐゴシック" panose="020B0600070205080204" pitchFamily="50" charset="-128"/>
            </a:rPr>
            <a:t>217</a:t>
          </a:r>
          <a:r>
            <a:rPr kumimoji="1" lang="ja-JP" altLang="en-US" sz="1100">
              <a:latin typeface="ＭＳ Ｐゴシック" panose="020B0600070205080204" pitchFamily="50" charset="-128"/>
              <a:ea typeface="ＭＳ Ｐゴシック" panose="020B0600070205080204" pitchFamily="50" charset="-128"/>
            </a:rPr>
            <a:t>名であるのに対し、令和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年度の職員数は</a:t>
          </a:r>
          <a:r>
            <a:rPr kumimoji="1" lang="en-US" altLang="ja-JP" sz="1100">
              <a:latin typeface="ＭＳ Ｐゴシック" panose="020B0600070205080204" pitchFamily="50" charset="-128"/>
              <a:ea typeface="ＭＳ Ｐゴシック" panose="020B0600070205080204" pitchFamily="50" charset="-128"/>
            </a:rPr>
            <a:t>216</a:t>
          </a:r>
          <a:r>
            <a:rPr kumimoji="1" lang="ja-JP" altLang="en-US" sz="1100">
              <a:latin typeface="ＭＳ Ｐゴシック" panose="020B0600070205080204" pitchFamily="50" charset="-128"/>
              <a:ea typeface="ＭＳ Ｐゴシック" panose="020B0600070205080204" pitchFamily="50" charset="-128"/>
            </a:rPr>
            <a:t>名となり、▲</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名の減となった。</a:t>
          </a:r>
        </a:p>
        <a:p>
          <a:r>
            <a:rPr kumimoji="1" lang="ja-JP" altLang="en-US" sz="1100">
              <a:latin typeface="ＭＳ Ｐゴシック" panose="020B0600070205080204" pitchFamily="50" charset="-128"/>
              <a:ea typeface="ＭＳ Ｐゴシック" panose="020B0600070205080204" pitchFamily="50" charset="-128"/>
            </a:rPr>
            <a:t>　また、定年年齢の引き上げが、令和５年度より段階的に始まり、職員数減少の鈍化が見込まれる。今後は、令和６年能登半島地震が発生し復旧復興に必要な人員を確保しつつ、退職が見込まれる職員と新採職員数のバランスを図りながらの定員管理が必要になってくる。</a:t>
          </a:r>
        </a:p>
      </xdr:txBody>
    </xdr:sp>
    <xdr:clientData/>
  </xdr:twoCellAnchor>
  <xdr:oneCellAnchor>
    <xdr:from>
      <xdr:col>61</xdr:col>
      <xdr:colOff>6350</xdr:colOff>
      <xdr:row>54</xdr:row>
      <xdr:rowOff>139700</xdr:rowOff>
    </xdr:from>
    <xdr:ext cx="349839" cy="225703"/>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112113</xdr:rowOff>
    </xdr:from>
    <xdr:to>
      <xdr:col>81</xdr:col>
      <xdr:colOff>44450</xdr:colOff>
      <xdr:row>67</xdr:row>
      <xdr:rowOff>69286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9884763"/>
          <a:ext cx="0" cy="16716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41363</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52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69286</xdr:rowOff>
    </xdr:from>
    <xdr:to>
      <xdr:col>81</xdr:col>
      <xdr:colOff>133350</xdr:colOff>
      <xdr:row>67</xdr:row>
      <xdr:rowOff>69286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556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27040</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628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112113</xdr:rowOff>
    </xdr:from>
    <xdr:to>
      <xdr:col>81</xdr:col>
      <xdr:colOff>133350</xdr:colOff>
      <xdr:row>57</xdr:row>
      <xdr:rowOff>112113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9884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129187</xdr:rowOff>
    </xdr:from>
    <xdr:to>
      <xdr:col>81</xdr:col>
      <xdr:colOff>44450</xdr:colOff>
      <xdr:row>65</xdr:row>
      <xdr:rowOff>62301</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1101987"/>
          <a:ext cx="8382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145291</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260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128764</xdr:rowOff>
    </xdr:from>
    <xdr:to>
      <xdr:col>81</xdr:col>
      <xdr:colOff>95250</xdr:colOff>
      <xdr:row>61</xdr:row>
      <xdr:rowOff>58914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415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129187</xdr:rowOff>
    </xdr:from>
    <xdr:to>
      <xdr:col>77</xdr:col>
      <xdr:colOff>44450</xdr:colOff>
      <xdr:row>64</xdr:row>
      <xdr:rowOff>134549</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5290800" y="11101987"/>
          <a:ext cx="889000" cy="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95250</xdr:rowOff>
    </xdr:from>
    <xdr:to>
      <xdr:col>77</xdr:col>
      <xdr:colOff>95250</xdr:colOff>
      <xdr:row>61</xdr:row>
      <xdr:rowOff>25400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35577</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15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105057</xdr:rowOff>
    </xdr:from>
    <xdr:to>
      <xdr:col>72</xdr:col>
      <xdr:colOff>203200</xdr:colOff>
      <xdr:row>64</xdr:row>
      <xdr:rowOff>134549</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1077857"/>
          <a:ext cx="889000" cy="29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93910</xdr:rowOff>
    </xdr:from>
    <xdr:to>
      <xdr:col>73</xdr:col>
      <xdr:colOff>44450</xdr:colOff>
      <xdr:row>61</xdr:row>
      <xdr:rowOff>24060</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38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34237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149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55456</xdr:rowOff>
    </xdr:from>
    <xdr:to>
      <xdr:col>68</xdr:col>
      <xdr:colOff>152400</xdr:colOff>
      <xdr:row>64</xdr:row>
      <xdr:rowOff>105057</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1028256"/>
          <a:ext cx="889000" cy="4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85866</xdr:rowOff>
    </xdr:from>
    <xdr:to>
      <xdr:col>68</xdr:col>
      <xdr:colOff>203200</xdr:colOff>
      <xdr:row>61</xdr:row>
      <xdr:rowOff>16016</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3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26193</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141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81845</xdr:rowOff>
    </xdr:from>
    <xdr:to>
      <xdr:col>64</xdr:col>
      <xdr:colOff>152400</xdr:colOff>
      <xdr:row>61</xdr:row>
      <xdr:rowOff>11995</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36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22172</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13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11501</xdr:rowOff>
    </xdr:from>
    <xdr:to>
      <xdr:col>81</xdr:col>
      <xdr:colOff>95250</xdr:colOff>
      <xdr:row>65</xdr:row>
      <xdr:rowOff>113101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1155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155028</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1127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78387</xdr:rowOff>
    </xdr:from>
    <xdr:to>
      <xdr:col>77</xdr:col>
      <xdr:colOff>95250</xdr:colOff>
      <xdr:row>65</xdr:row>
      <xdr:rowOff>8537</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1051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164764</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11375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83749</xdr:rowOff>
    </xdr:from>
    <xdr:to>
      <xdr:col>73</xdr:col>
      <xdr:colOff>44450</xdr:colOff>
      <xdr:row>65</xdr:row>
      <xdr:rowOff>13899</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1056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170126</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1142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54257</xdr:rowOff>
    </xdr:from>
    <xdr:to>
      <xdr:col>68</xdr:col>
      <xdr:colOff>203200</xdr:colOff>
      <xdr:row>64</xdr:row>
      <xdr:rowOff>155857</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1027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140634</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1113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4656</xdr:rowOff>
    </xdr:from>
    <xdr:to>
      <xdr:col>64</xdr:col>
      <xdr:colOff>152400</xdr:colOff>
      <xdr:row>64</xdr:row>
      <xdr:rowOff>106256</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97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91033</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106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実質公債費比率（</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カ年平均）は</a:t>
          </a:r>
          <a:r>
            <a:rPr kumimoji="1" lang="en-US" altLang="ja-JP" sz="1100">
              <a:latin typeface="ＭＳ Ｐゴシック" panose="020B0600070205080204" pitchFamily="50" charset="-128"/>
              <a:ea typeface="ＭＳ Ｐゴシック" panose="020B0600070205080204" pitchFamily="50" charset="-128"/>
            </a:rPr>
            <a:t>3.8%</a:t>
          </a:r>
          <a:r>
            <a:rPr kumimoji="1" lang="ja-JP" altLang="en-US" sz="1100">
              <a:latin typeface="ＭＳ Ｐゴシック" panose="020B0600070205080204" pitchFamily="50" charset="-128"/>
              <a:ea typeface="ＭＳ Ｐゴシック" panose="020B0600070205080204" pitchFamily="50" charset="-128"/>
            </a:rPr>
            <a:t>と、昨年度から</a:t>
          </a:r>
          <a:r>
            <a:rPr kumimoji="1" lang="en-US" altLang="ja-JP" sz="1100">
              <a:latin typeface="ＭＳ Ｐゴシック" panose="020B0600070205080204" pitchFamily="50" charset="-128"/>
              <a:ea typeface="ＭＳ Ｐゴシック" panose="020B0600070205080204" pitchFamily="50" charset="-128"/>
            </a:rPr>
            <a:t>0.2</a:t>
          </a:r>
          <a:r>
            <a:rPr kumimoji="1" lang="ja-JP" altLang="en-US" sz="1100">
              <a:latin typeface="ＭＳ Ｐゴシック" panose="020B0600070205080204" pitchFamily="50" charset="-128"/>
              <a:ea typeface="ＭＳ Ｐゴシック" panose="020B0600070205080204" pitchFamily="50" charset="-128"/>
            </a:rPr>
            <a:t>ポイント減となっている。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これは、平成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年度から令和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年度にかけて実施した大型繰上償還の効果により、地方債残高及び元利償還金が着実に減少してきたことによるものである。しかしながら、令和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年度に能登半島地震に係る災害復旧事業債を</a:t>
          </a:r>
          <a:r>
            <a:rPr kumimoji="1" lang="en-US" altLang="ja-JP" sz="1100">
              <a:latin typeface="ＭＳ Ｐゴシック" panose="020B0600070205080204" pitchFamily="50" charset="-128"/>
              <a:ea typeface="ＭＳ Ｐゴシック" panose="020B0600070205080204" pitchFamily="50" charset="-128"/>
            </a:rPr>
            <a:t>100</a:t>
          </a:r>
          <a:r>
            <a:rPr kumimoji="1" lang="ja-JP" altLang="en-US" sz="1100">
              <a:latin typeface="ＭＳ Ｐゴシック" panose="020B0600070205080204" pitchFamily="50" charset="-128"/>
              <a:ea typeface="ＭＳ Ｐゴシック" panose="020B0600070205080204" pitchFamily="50" charset="-128"/>
            </a:rPr>
            <a:t>億円以上発行したことにより、地方債現在高は標準財政規模の</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倍を超える額</a:t>
          </a:r>
          <a:r>
            <a:rPr kumimoji="1" lang="en-US" altLang="ja-JP" sz="1100">
              <a:latin typeface="ＭＳ Ｐゴシック" panose="020B0600070205080204" pitchFamily="50" charset="-128"/>
              <a:ea typeface="ＭＳ Ｐゴシック" panose="020B0600070205080204" pitchFamily="50" charset="-128"/>
            </a:rPr>
            <a:t>(295</a:t>
          </a:r>
          <a:r>
            <a:rPr kumimoji="1" lang="ja-JP" altLang="en-US" sz="1100">
              <a:latin typeface="ＭＳ Ｐゴシック" panose="020B0600070205080204" pitchFamily="50" charset="-128"/>
              <a:ea typeface="ＭＳ Ｐゴシック" panose="020B0600070205080204" pitchFamily="50" charset="-128"/>
            </a:rPr>
            <a:t>億</a:t>
          </a:r>
          <a:r>
            <a:rPr kumimoji="1" lang="en-US" altLang="ja-JP" sz="1100">
              <a:latin typeface="ＭＳ Ｐゴシック" panose="020B0600070205080204" pitchFamily="50" charset="-128"/>
              <a:ea typeface="ＭＳ Ｐゴシック" panose="020B0600070205080204" pitchFamily="50" charset="-128"/>
            </a:rPr>
            <a:t>8,042</a:t>
          </a:r>
          <a:r>
            <a:rPr kumimoji="1" lang="ja-JP" altLang="en-US" sz="1100">
              <a:latin typeface="ＭＳ Ｐゴシック" panose="020B0600070205080204" pitchFamily="50" charset="-128"/>
              <a:ea typeface="ＭＳ Ｐゴシック" panose="020B0600070205080204" pitchFamily="50" charset="-128"/>
            </a:rPr>
            <a:t>万円</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となった。今後は震災に係る起債の元利償還が本格化することから、実質公債費比率は悪化に向かう。復旧・復興に係る地方債については、その多くが交付税措置のある有利な起債であることから実質的な負担は軽減されるが、経常一般財源の確保のためにも、繰上償還の再開を含めた財政運営の見直しを検討していく。</a:t>
          </a: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102447</xdr:rowOff>
    </xdr:from>
    <xdr:to>
      <xdr:col>81</xdr:col>
      <xdr:colOff>44450</xdr:colOff>
      <xdr:row>45</xdr:row>
      <xdr:rowOff>162560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446097"/>
          <a:ext cx="0" cy="14317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134637</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84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162560</xdr:rowOff>
    </xdr:from>
    <xdr:to>
      <xdr:col>81</xdr:col>
      <xdr:colOff>133350</xdr:colOff>
      <xdr:row>45</xdr:row>
      <xdr:rowOff>162560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87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17374</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6189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102447</xdr:rowOff>
    </xdr:from>
    <xdr:to>
      <xdr:col>81</xdr:col>
      <xdr:colOff>133350</xdr:colOff>
      <xdr:row>37</xdr:row>
      <xdr:rowOff>102447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446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30480</xdr:rowOff>
    </xdr:from>
    <xdr:to>
      <xdr:col>81</xdr:col>
      <xdr:colOff>44450</xdr:colOff>
      <xdr:row>40</xdr:row>
      <xdr:rowOff>46567</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6179800" y="6888480"/>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37694</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46567</xdr:rowOff>
    </xdr:from>
    <xdr:to>
      <xdr:col>77</xdr:col>
      <xdr:colOff>44450</xdr:colOff>
      <xdr:row>40</xdr:row>
      <xdr:rowOff>62654</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5290800" y="6904567"/>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65617</xdr:rowOff>
    </xdr:from>
    <xdr:to>
      <xdr:col>77</xdr:col>
      <xdr:colOff>95250</xdr:colOff>
      <xdr:row>41</xdr:row>
      <xdr:rowOff>167217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151994</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718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62654</xdr:rowOff>
    </xdr:from>
    <xdr:to>
      <xdr:col>72</xdr:col>
      <xdr:colOff>203200</xdr:colOff>
      <xdr:row>40</xdr:row>
      <xdr:rowOff>167217</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4401800" y="6920654"/>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81704</xdr:rowOff>
    </xdr:from>
    <xdr:to>
      <xdr:col>73</xdr:col>
      <xdr:colOff>44450</xdr:colOff>
      <xdr:row>42</xdr:row>
      <xdr:rowOff>11854</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168081</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167217</xdr:rowOff>
    </xdr:from>
    <xdr:to>
      <xdr:col>68</xdr:col>
      <xdr:colOff>152400</xdr:colOff>
      <xdr:row>41</xdr:row>
      <xdr:rowOff>108373</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flipV="1">
          <a:off x="13512800" y="7025217"/>
          <a:ext cx="889000" cy="11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81704</xdr:rowOff>
    </xdr:from>
    <xdr:to>
      <xdr:col>68</xdr:col>
      <xdr:colOff>203200</xdr:colOff>
      <xdr:row>42</xdr:row>
      <xdr:rowOff>11854</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168081</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89746</xdr:rowOff>
    </xdr:from>
    <xdr:to>
      <xdr:col>64</xdr:col>
      <xdr:colOff>152400</xdr:colOff>
      <xdr:row>42</xdr:row>
      <xdr:rowOff>19896</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4673</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151130</xdr:rowOff>
    </xdr:from>
    <xdr:to>
      <xdr:col>81</xdr:col>
      <xdr:colOff>95250</xdr:colOff>
      <xdr:row>40</xdr:row>
      <xdr:rowOff>81280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167657</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668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167217</xdr:rowOff>
    </xdr:from>
    <xdr:to>
      <xdr:col>77</xdr:col>
      <xdr:colOff>95250</xdr:colOff>
      <xdr:row>40</xdr:row>
      <xdr:rowOff>97367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107544</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6622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11854</xdr:rowOff>
    </xdr:from>
    <xdr:to>
      <xdr:col>73</xdr:col>
      <xdr:colOff>44450</xdr:colOff>
      <xdr:row>40</xdr:row>
      <xdr:rowOff>113454</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686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123631</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663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116417</xdr:rowOff>
    </xdr:from>
    <xdr:to>
      <xdr:col>68</xdr:col>
      <xdr:colOff>203200</xdr:colOff>
      <xdr:row>41</xdr:row>
      <xdr:rowOff>46567</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56744</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57573</xdr:rowOff>
    </xdr:from>
    <xdr:to>
      <xdr:col>64</xdr:col>
      <xdr:colOff>152400</xdr:colOff>
      <xdr:row>41</xdr:row>
      <xdr:rowOff>159173</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708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169350</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6855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将来負担比率は</a:t>
          </a:r>
          <a:r>
            <a:rPr kumimoji="1" lang="en-US" altLang="ja-JP" sz="1100">
              <a:latin typeface="ＭＳ Ｐゴシック" panose="020B0600070205080204" pitchFamily="50" charset="-128"/>
              <a:ea typeface="ＭＳ Ｐゴシック" panose="020B0600070205080204" pitchFamily="50" charset="-128"/>
            </a:rPr>
            <a:t>4.2%</a:t>
          </a:r>
          <a:r>
            <a:rPr kumimoji="1" lang="ja-JP" altLang="en-US" sz="1100">
              <a:latin typeface="ＭＳ Ｐゴシック" panose="020B0600070205080204" pitchFamily="50" charset="-128"/>
              <a:ea typeface="ＭＳ Ｐゴシック" panose="020B0600070205080204" pitchFamily="50" charset="-128"/>
            </a:rPr>
            <a:t>と、昨年度より</a:t>
          </a:r>
          <a:r>
            <a:rPr kumimoji="1" lang="en-US" altLang="ja-JP" sz="1100">
              <a:latin typeface="ＭＳ Ｐゴシック" panose="020B0600070205080204" pitchFamily="50" charset="-128"/>
              <a:ea typeface="ＭＳ Ｐゴシック" panose="020B0600070205080204" pitchFamily="50" charset="-128"/>
            </a:rPr>
            <a:t>2.6</a:t>
          </a:r>
          <a:r>
            <a:rPr kumimoji="1" lang="ja-JP" altLang="en-US" sz="1100">
              <a:latin typeface="ＭＳ Ｐゴシック" panose="020B0600070205080204" pitchFamily="50" charset="-128"/>
              <a:ea typeface="ＭＳ Ｐゴシック" panose="020B0600070205080204" pitchFamily="50" charset="-128"/>
            </a:rPr>
            <a:t>ポイント増となっている。令和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年度は財政調整基金・減債基金・令和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年能登半島地震復興基金への積立てにより充当可能基金残高が</a:t>
          </a:r>
          <a:r>
            <a:rPr kumimoji="1" lang="en-US" altLang="ja-JP" sz="1100">
              <a:latin typeface="ＭＳ Ｐゴシック" panose="020B0600070205080204" pitchFamily="50" charset="-128"/>
              <a:ea typeface="ＭＳ Ｐゴシック" panose="020B0600070205080204" pitchFamily="50" charset="-128"/>
            </a:rPr>
            <a:t>21</a:t>
          </a:r>
          <a:r>
            <a:rPr kumimoji="1" lang="ja-JP" altLang="en-US" sz="1100">
              <a:latin typeface="ＭＳ Ｐゴシック" panose="020B0600070205080204" pitchFamily="50" charset="-128"/>
              <a:ea typeface="ＭＳ Ｐゴシック" panose="020B0600070205080204" pitchFamily="50" charset="-128"/>
            </a:rPr>
            <a:t>億円増加し、将来負担比率は平成</a:t>
          </a:r>
          <a:r>
            <a:rPr kumimoji="1" lang="en-US" altLang="ja-JP" sz="1100">
              <a:latin typeface="ＭＳ Ｐゴシック" panose="020B0600070205080204" pitchFamily="50" charset="-128"/>
              <a:ea typeface="ＭＳ Ｐゴシック" panose="020B0600070205080204" pitchFamily="50" charset="-128"/>
            </a:rPr>
            <a:t>19</a:t>
          </a:r>
          <a:r>
            <a:rPr kumimoji="1" lang="ja-JP" altLang="en-US" sz="1100">
              <a:latin typeface="ＭＳ Ｐゴシック" panose="020B0600070205080204" pitchFamily="50" charset="-128"/>
              <a:ea typeface="ＭＳ Ｐゴシック" panose="020B0600070205080204" pitchFamily="50" charset="-128"/>
            </a:rPr>
            <a:t>年度公表以来最低値となっていた。令和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年度においては、能登半島地震に係る災害復旧事業債の大幅発行により地方債現在高が前年度比約</a:t>
          </a:r>
          <a:r>
            <a:rPr kumimoji="1" lang="en-US" altLang="ja-JP" sz="1100">
              <a:latin typeface="ＭＳ Ｐゴシック" panose="020B0600070205080204" pitchFamily="50" charset="-128"/>
              <a:ea typeface="ＭＳ Ｐゴシック" panose="020B0600070205080204" pitchFamily="50" charset="-128"/>
            </a:rPr>
            <a:t>95</a:t>
          </a:r>
          <a:r>
            <a:rPr kumimoji="1" lang="ja-JP" altLang="en-US" sz="1100">
              <a:latin typeface="ＭＳ Ｐゴシック" panose="020B0600070205080204" pitchFamily="50" charset="-128"/>
              <a:ea typeface="ＭＳ Ｐゴシック" panose="020B0600070205080204" pitchFamily="50" charset="-128"/>
            </a:rPr>
            <a:t>億円増加したものの、充当可能基金の積み増し及び災害復旧事業債の交付税算入見込額の増加により、将来負担比率は引き続き低水準に抑えられている。今後は、復旧・復興事業の進捗に伴い地方債残高のさらなる増加が見込まれることから、充当可能基金の維持・確保と計画的な地方債管理に努め、将来世代への負担の先送りを抑制していく。</a:t>
          </a: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37132</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13214"/>
          <a:ext cx="0" cy="16672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9209</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952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37132</xdr:rowOff>
    </xdr:from>
    <xdr:to>
      <xdr:col>81</xdr:col>
      <xdr:colOff>133350</xdr:colOff>
      <xdr:row>23</xdr:row>
      <xdr:rowOff>37132</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98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102749</xdr:rowOff>
    </xdr:from>
    <xdr:to>
      <xdr:col>81</xdr:col>
      <xdr:colOff>44450</xdr:colOff>
      <xdr:row>13</xdr:row>
      <xdr:rowOff>132624</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6179800" y="2331599"/>
          <a:ext cx="838200" cy="29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52" name="将来負担の状況平均値テキスト">
          <a:extLst>
            <a:ext uri="{FF2B5EF4-FFF2-40B4-BE49-F238E27FC236}">
              <a16:creationId xmlns:a16="http://schemas.microsoft.com/office/drawing/2014/main" id="{00000000-0008-0000-0300-0000C4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13</xdr:row>
      <xdr:rowOff>102749</xdr:rowOff>
    </xdr:from>
    <xdr:to>
      <xdr:col>77</xdr:col>
      <xdr:colOff>44450</xdr:colOff>
      <xdr:row>15</xdr:row>
      <xdr:rowOff>43664</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5290800" y="2331599"/>
          <a:ext cx="889000" cy="28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43664</xdr:rowOff>
    </xdr:from>
    <xdr:to>
      <xdr:col>72</xdr:col>
      <xdr:colOff>203200</xdr:colOff>
      <xdr:row>16</xdr:row>
      <xdr:rowOff>85937</xdr:rowOff>
    </xdr:to>
    <xdr:cxnSp macro="">
      <xdr:nvCxnSpPr>
        <xdr:cNvPr id="457" name="直線コネクタ 456">
          <a:extLst>
            <a:ext uri="{FF2B5EF4-FFF2-40B4-BE49-F238E27FC236}">
              <a16:creationId xmlns:a16="http://schemas.microsoft.com/office/drawing/2014/main" id="{00000000-0008-0000-0300-0000C9010000}"/>
            </a:ext>
          </a:extLst>
        </xdr:cNvPr>
        <xdr:cNvCxnSpPr/>
      </xdr:nvCxnSpPr>
      <xdr:spPr>
        <a:xfrm flipV="1">
          <a:off x="14401800" y="2615414"/>
          <a:ext cx="889000" cy="213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85937</xdr:rowOff>
    </xdr:from>
    <xdr:to>
      <xdr:col>68</xdr:col>
      <xdr:colOff>152400</xdr:colOff>
      <xdr:row>18</xdr:row>
      <xdr:rowOff>113030</xdr:rowOff>
    </xdr:to>
    <xdr:cxnSp macro="">
      <xdr:nvCxnSpPr>
        <xdr:cNvPr id="460" name="直線コネクタ 459">
          <a:extLst>
            <a:ext uri="{FF2B5EF4-FFF2-40B4-BE49-F238E27FC236}">
              <a16:creationId xmlns:a16="http://schemas.microsoft.com/office/drawing/2014/main" id="{00000000-0008-0000-0300-0000CC010000}"/>
            </a:ext>
          </a:extLst>
        </xdr:cNvPr>
        <xdr:cNvCxnSpPr/>
      </xdr:nvCxnSpPr>
      <xdr:spPr>
        <a:xfrm flipV="1">
          <a:off x="13512800" y="2829137"/>
          <a:ext cx="889000" cy="369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9192</xdr:rowOff>
    </xdr:from>
    <xdr:to>
      <xdr:col>64</xdr:col>
      <xdr:colOff>152400</xdr:colOff>
      <xdr:row>14</xdr:row>
      <xdr:rowOff>110792</xdr:rowOff>
    </xdr:to>
    <xdr:sp macro="" textlink="">
      <xdr:nvSpPr>
        <xdr:cNvPr id="463" name="フローチャート: 判断 462">
          <a:extLst>
            <a:ext uri="{FF2B5EF4-FFF2-40B4-BE49-F238E27FC236}">
              <a16:creationId xmlns:a16="http://schemas.microsoft.com/office/drawing/2014/main" id="{00000000-0008-0000-0300-0000CF010000}"/>
            </a:ext>
          </a:extLst>
        </xdr:cNvPr>
        <xdr:cNvSpPr/>
      </xdr:nvSpPr>
      <xdr:spPr>
        <a:xfrm>
          <a:off x="13462000" y="240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120969</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131800" y="217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81824</xdr:rowOff>
    </xdr:from>
    <xdr:to>
      <xdr:col>81</xdr:col>
      <xdr:colOff>95250</xdr:colOff>
      <xdr:row>14</xdr:row>
      <xdr:rowOff>11974</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967200" y="231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53901</xdr:rowOff>
    </xdr:from>
    <xdr:ext cx="762000" cy="259045"/>
    <xdr:sp macro="" textlink="">
      <xdr:nvSpPr>
        <xdr:cNvPr id="471" name="将来負担の状況該当値テキスト">
          <a:extLst>
            <a:ext uri="{FF2B5EF4-FFF2-40B4-BE49-F238E27FC236}">
              <a16:creationId xmlns:a16="http://schemas.microsoft.com/office/drawing/2014/main" id="{00000000-0008-0000-0300-0000D7010000}"/>
            </a:ext>
          </a:extLst>
        </xdr:cNvPr>
        <xdr:cNvSpPr txBox="1"/>
      </xdr:nvSpPr>
      <xdr:spPr>
        <a:xfrm>
          <a:off x="17106900" y="2282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51949</xdr:rowOff>
    </xdr:from>
    <xdr:to>
      <xdr:col>77</xdr:col>
      <xdr:colOff>95250</xdr:colOff>
      <xdr:row>13</xdr:row>
      <xdr:rowOff>153549</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6129000" y="2280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138326</xdr:rowOff>
    </xdr:from>
    <xdr:ext cx="7366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5798800" y="23671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164314</xdr:rowOff>
    </xdr:from>
    <xdr:to>
      <xdr:col>73</xdr:col>
      <xdr:colOff>44450</xdr:colOff>
      <xdr:row>15</xdr:row>
      <xdr:rowOff>94464</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5240000" y="256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79241</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909800" y="265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35137</xdr:rowOff>
    </xdr:from>
    <xdr:to>
      <xdr:col>68</xdr:col>
      <xdr:colOff>203200</xdr:colOff>
      <xdr:row>16</xdr:row>
      <xdr:rowOff>136737</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4351000" y="277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121514</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4020800" y="2864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62230</xdr:rowOff>
    </xdr:from>
    <xdr:to>
      <xdr:col>64</xdr:col>
      <xdr:colOff>152400</xdr:colOff>
      <xdr:row>18</xdr:row>
      <xdr:rowOff>163830</xdr:rowOff>
    </xdr:to>
    <xdr:sp macro="" textlink="">
      <xdr:nvSpPr>
        <xdr:cNvPr id="478" name="楕円 477">
          <a:extLst>
            <a:ext uri="{FF2B5EF4-FFF2-40B4-BE49-F238E27FC236}">
              <a16:creationId xmlns:a16="http://schemas.microsoft.com/office/drawing/2014/main" id="{00000000-0008-0000-0300-0000DE010000}"/>
            </a:ext>
          </a:extLst>
        </xdr:cNvPr>
        <xdr:cNvSpPr/>
      </xdr:nvSpPr>
      <xdr:spPr>
        <a:xfrm>
          <a:off x="13462000" y="314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148607</xdr:rowOff>
    </xdr:from>
    <xdr:ext cx="762000" cy="259045"/>
    <xdr:sp macro="" textlink="">
      <xdr:nvSpPr>
        <xdr:cNvPr id="479" name="テキスト ボックス 478">
          <a:extLst>
            <a:ext uri="{FF2B5EF4-FFF2-40B4-BE49-F238E27FC236}">
              <a16:creationId xmlns:a16="http://schemas.microsoft.com/office/drawing/2014/main" id="{00000000-0008-0000-0300-0000DF010000}"/>
            </a:ext>
          </a:extLst>
        </xdr:cNvPr>
        <xdr:cNvSpPr txBox="1"/>
      </xdr:nvSpPr>
      <xdr:spPr>
        <a:xfrm>
          <a:off x="13131800" y="323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石川県能登町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14,331
14,195
273.27
42,387,843
39,232,955
1,568,688
9,046,112
29,580,417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人件費自体は類似団体平均と比較し低くなっているが、職員数は未だ類似団体と比較して高い水準であり、今後も適切な定員管理による人件費の削減が必要である。定年年齢の引き上げが令和５年度より段階的に始まり、職員数減少の鈍化が見込まれるが、職員数の適正管理を図り、人件費の削減に努める。また、６年度の特殊要因としては、令和６年能登半島地震発生により時間外勤務等が大幅に増えたため、人件費の決算額が大幅に伸び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165100</xdr:rowOff>
    </xdr:from>
    <xdr:to>
      <xdr:col>24</xdr:col>
      <xdr:colOff>25400</xdr:colOff>
      <xdr:row>42</xdr:row>
      <xdr:rowOff>39915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651500"/>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11992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21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39915</xdr:rowOff>
    </xdr:from>
    <xdr:to>
      <xdr:col>24</xdr:col>
      <xdr:colOff>114300</xdr:colOff>
      <xdr:row>42</xdr:row>
      <xdr:rowOff>39915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24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80027</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165100</xdr:rowOff>
    </xdr:from>
    <xdr:to>
      <xdr:col>24</xdr:col>
      <xdr:colOff>114300</xdr:colOff>
      <xdr:row>32</xdr:row>
      <xdr:rowOff>165100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39914</xdr:rowOff>
    </xdr:from>
    <xdr:to>
      <xdr:col>24</xdr:col>
      <xdr:colOff>25400</xdr:colOff>
      <xdr:row>34</xdr:row>
      <xdr:rowOff>83457</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5869214"/>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108149</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28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136072</xdr:rowOff>
    </xdr:from>
    <xdr:to>
      <xdr:col>24</xdr:col>
      <xdr:colOff>76200</xdr:colOff>
      <xdr:row>37</xdr:row>
      <xdr:rowOff>66222</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30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135164</xdr:rowOff>
    </xdr:from>
    <xdr:to>
      <xdr:col>19</xdr:col>
      <xdr:colOff>187325</xdr:colOff>
      <xdr:row>34</xdr:row>
      <xdr:rowOff>39914</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5793014"/>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27214</xdr:rowOff>
    </xdr:from>
    <xdr:to>
      <xdr:col>20</xdr:col>
      <xdr:colOff>38100</xdr:colOff>
      <xdr:row>36</xdr:row>
      <xdr:rowOff>128814</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113591</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285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91622</xdr:rowOff>
    </xdr:from>
    <xdr:to>
      <xdr:col>15</xdr:col>
      <xdr:colOff>98425</xdr:colOff>
      <xdr:row>33</xdr:row>
      <xdr:rowOff>135164</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5749472"/>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5443</xdr:rowOff>
    </xdr:from>
    <xdr:to>
      <xdr:col>15</xdr:col>
      <xdr:colOff>149225</xdr:colOff>
      <xdr:row>36</xdr:row>
      <xdr:rowOff>107043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7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91820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26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91622</xdr:rowOff>
    </xdr:from>
    <xdr:to>
      <xdr:col>11</xdr:col>
      <xdr:colOff>9525</xdr:colOff>
      <xdr:row>34</xdr:row>
      <xdr:rowOff>18143</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5749472"/>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122464</xdr:rowOff>
    </xdr:from>
    <xdr:to>
      <xdr:col>11</xdr:col>
      <xdr:colOff>60325</xdr:colOff>
      <xdr:row>36</xdr:row>
      <xdr:rowOff>52614</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37391</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209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8164</xdr:rowOff>
    </xdr:from>
    <xdr:to>
      <xdr:col>6</xdr:col>
      <xdr:colOff>171450</xdr:colOff>
      <xdr:row>37</xdr:row>
      <xdr:rowOff>109764</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35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94542</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438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32657</xdr:rowOff>
    </xdr:from>
    <xdr:to>
      <xdr:col>24</xdr:col>
      <xdr:colOff>76200</xdr:colOff>
      <xdr:row>34</xdr:row>
      <xdr:rowOff>134257</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586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49184</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70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160564</xdr:rowOff>
    </xdr:from>
    <xdr:to>
      <xdr:col>20</xdr:col>
      <xdr:colOff>38100</xdr:colOff>
      <xdr:row>34</xdr:row>
      <xdr:rowOff>90714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581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100891</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587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84364</xdr:rowOff>
    </xdr:from>
    <xdr:to>
      <xdr:col>15</xdr:col>
      <xdr:colOff>149225</xdr:colOff>
      <xdr:row>34</xdr:row>
      <xdr:rowOff>14514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5742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24691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511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40822</xdr:rowOff>
    </xdr:from>
    <xdr:to>
      <xdr:col>11</xdr:col>
      <xdr:colOff>60325</xdr:colOff>
      <xdr:row>33</xdr:row>
      <xdr:rowOff>142422</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569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152599</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46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138793</xdr:rowOff>
    </xdr:from>
    <xdr:to>
      <xdr:col>6</xdr:col>
      <xdr:colOff>171450</xdr:colOff>
      <xdr:row>34</xdr:row>
      <xdr:rowOff>68943</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79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79120</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56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物件費に係る経常収支比率は</a:t>
          </a:r>
          <a:r>
            <a:rPr kumimoji="1" lang="en-US" altLang="ja-JP" sz="1050">
              <a:latin typeface="ＭＳ Ｐゴシック" panose="020B0600070205080204" pitchFamily="50" charset="-128"/>
              <a:ea typeface="ＭＳ Ｐゴシック" panose="020B0600070205080204" pitchFamily="50" charset="-128"/>
            </a:rPr>
            <a:t>11.8%</a:t>
          </a:r>
          <a:r>
            <a:rPr kumimoji="1" lang="ja-JP" altLang="en-US" sz="1050">
              <a:latin typeface="ＭＳ Ｐゴシック" panose="020B0600070205080204" pitchFamily="50" charset="-128"/>
              <a:ea typeface="ＭＳ Ｐゴシック" panose="020B0600070205080204" pitchFamily="50" charset="-128"/>
            </a:rPr>
            <a:t>と、前年度（</a:t>
          </a:r>
          <a:r>
            <a:rPr kumimoji="1" lang="en-US" altLang="ja-JP" sz="1050">
              <a:latin typeface="ＭＳ Ｐゴシック" panose="020B0600070205080204" pitchFamily="50" charset="-128"/>
              <a:ea typeface="ＭＳ Ｐゴシック" panose="020B0600070205080204" pitchFamily="50" charset="-128"/>
            </a:rPr>
            <a:t>11.8%</a:t>
          </a:r>
          <a:r>
            <a:rPr kumimoji="1" lang="ja-JP" altLang="en-US" sz="1050">
              <a:latin typeface="ＭＳ Ｐゴシック" panose="020B0600070205080204" pitchFamily="50" charset="-128"/>
              <a:ea typeface="ＭＳ Ｐゴシック" panose="020B0600070205080204" pitchFamily="50" charset="-128"/>
            </a:rPr>
            <a:t>）と同水準で推移している。経常収支比率上の物件費は横ばいであるが、決算額ベースでは令和</a:t>
          </a:r>
          <a:r>
            <a:rPr kumimoji="1" lang="en-US" altLang="ja-JP" sz="1050">
              <a:latin typeface="ＭＳ Ｐゴシック" panose="020B0600070205080204" pitchFamily="50" charset="-128"/>
              <a:ea typeface="ＭＳ Ｐゴシック" panose="020B0600070205080204" pitchFamily="50" charset="-128"/>
            </a:rPr>
            <a:t>6</a:t>
          </a:r>
          <a:r>
            <a:rPr kumimoji="1" lang="ja-JP" altLang="en-US" sz="1050">
              <a:latin typeface="ＭＳ Ｐゴシック" panose="020B0600070205080204" pitchFamily="50" charset="-128"/>
              <a:ea typeface="ＭＳ Ｐゴシック" panose="020B0600070205080204" pitchFamily="50" charset="-128"/>
            </a:rPr>
            <a:t>年能登半島地震・奥能登豪雨に伴う災害廃棄物処理・被災家屋の公費解体等の委託費が大幅に増加しており（前年度比</a:t>
          </a:r>
          <a:r>
            <a:rPr kumimoji="1" lang="en-US" altLang="ja-JP" sz="1050">
              <a:latin typeface="ＭＳ Ｐゴシック" panose="020B0600070205080204" pitchFamily="50" charset="-128"/>
              <a:ea typeface="ＭＳ Ｐゴシック" panose="020B0600070205080204" pitchFamily="50" charset="-128"/>
            </a:rPr>
            <a:t>481.4%</a:t>
          </a:r>
          <a:r>
            <a:rPr kumimoji="1" lang="ja-JP" altLang="en-US" sz="1050">
              <a:latin typeface="ＭＳ Ｐゴシック" panose="020B0600070205080204" pitchFamily="50" charset="-128"/>
              <a:ea typeface="ＭＳ Ｐゴシック" panose="020B0600070205080204" pitchFamily="50" charset="-128"/>
            </a:rPr>
            <a:t>増、</a:t>
          </a:r>
          <a:r>
            <a:rPr kumimoji="1" lang="en-US" altLang="ja-JP" sz="1050">
              <a:latin typeface="ＭＳ Ｐゴシック" panose="020B0600070205080204" pitchFamily="50" charset="-128"/>
              <a:ea typeface="ＭＳ Ｐゴシック" panose="020B0600070205080204" pitchFamily="50" charset="-128"/>
            </a:rPr>
            <a:t>14,434,894</a:t>
          </a:r>
          <a:r>
            <a:rPr kumimoji="1" lang="ja-JP" altLang="en-US" sz="1050">
              <a:latin typeface="ＭＳ Ｐゴシック" panose="020B0600070205080204" pitchFamily="50" charset="-128"/>
              <a:ea typeface="ＭＳ Ｐゴシック" panose="020B0600070205080204" pitchFamily="50" charset="-128"/>
            </a:rPr>
            <a:t>千円増）、　　</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これらは主として特定財源（国庫補助等）が充当されているため、経常収支比率への直接的な影響は限定的となっている。</a:t>
          </a:r>
        </a:p>
        <a:p>
          <a:r>
            <a:rPr kumimoji="1" lang="ja-JP" altLang="en-US" sz="1050">
              <a:latin typeface="ＭＳ Ｐゴシック" panose="020B0600070205080204" pitchFamily="50" charset="-128"/>
              <a:ea typeface="ＭＳ Ｐゴシック" panose="020B0600070205080204" pitchFamily="50" charset="-128"/>
            </a:rPr>
            <a:t>　今後も復旧・復興に伴う物件費の高水準が続くことが見込まれるが、特定財源の確保を図りながら、経常的な物件費については業務委託の見直しや施設管理の効率化等を通じてコスト縮減に努めていく。</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113284</xdr:rowOff>
    </xdr:from>
    <xdr:to>
      <xdr:col>82</xdr:col>
      <xdr:colOff>107950</xdr:colOff>
      <xdr:row>21</xdr:row>
      <xdr:rowOff>5842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170684"/>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149369</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7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5842</xdr:rowOff>
    </xdr:from>
    <xdr:to>
      <xdr:col>82</xdr:col>
      <xdr:colOff>196850</xdr:colOff>
      <xdr:row>21</xdr:row>
      <xdr:rowOff>5842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0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28211</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1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113284</xdr:rowOff>
    </xdr:from>
    <xdr:to>
      <xdr:col>82</xdr:col>
      <xdr:colOff>196850</xdr:colOff>
      <xdr:row>12</xdr:row>
      <xdr:rowOff>113284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170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62992</xdr:rowOff>
    </xdr:from>
    <xdr:to>
      <xdr:col>82</xdr:col>
      <xdr:colOff>107950</xdr:colOff>
      <xdr:row>14</xdr:row>
      <xdr:rowOff>62992</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4632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105427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677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133858</xdr:rowOff>
    </xdr:from>
    <xdr:to>
      <xdr:col>78</xdr:col>
      <xdr:colOff>69850</xdr:colOff>
      <xdr:row>14</xdr:row>
      <xdr:rowOff>62992</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362708"/>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87630</xdr:rowOff>
    </xdr:from>
    <xdr:to>
      <xdr:col>78</xdr:col>
      <xdr:colOff>120650</xdr:colOff>
      <xdr:row>16</xdr:row>
      <xdr:rowOff>17780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2557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74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60706</xdr:rowOff>
    </xdr:from>
    <xdr:to>
      <xdr:col>73</xdr:col>
      <xdr:colOff>180975</xdr:colOff>
      <xdr:row>13</xdr:row>
      <xdr:rowOff>133858</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28955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96774</xdr:rowOff>
    </xdr:from>
    <xdr:to>
      <xdr:col>74</xdr:col>
      <xdr:colOff>31750</xdr:colOff>
      <xdr:row>16</xdr:row>
      <xdr:rowOff>26924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11701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5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12</xdr:row>
      <xdr:rowOff>140716</xdr:rowOff>
    </xdr:from>
    <xdr:to>
      <xdr:col>69</xdr:col>
      <xdr:colOff>92075</xdr:colOff>
      <xdr:row>13</xdr:row>
      <xdr:rowOff>60706</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19811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158496</xdr:rowOff>
    </xdr:from>
    <xdr:to>
      <xdr:col>69</xdr:col>
      <xdr:colOff>142875</xdr:colOff>
      <xdr:row>15</xdr:row>
      <xdr:rowOff>88646</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55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73423</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645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60198</xdr:rowOff>
    </xdr:from>
    <xdr:to>
      <xdr:col>65</xdr:col>
      <xdr:colOff>53975</xdr:colOff>
      <xdr:row>15</xdr:row>
      <xdr:rowOff>161798</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63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146575</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18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12192</xdr:rowOff>
    </xdr:from>
    <xdr:to>
      <xdr:col>82</xdr:col>
      <xdr:colOff>158750</xdr:colOff>
      <xdr:row>14</xdr:row>
      <xdr:rowOff>113792</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412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28719</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25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12192</xdr:rowOff>
    </xdr:from>
    <xdr:to>
      <xdr:col>78</xdr:col>
      <xdr:colOff>120650</xdr:colOff>
      <xdr:row>14</xdr:row>
      <xdr:rowOff>113792</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412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123969</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181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83058</xdr:rowOff>
    </xdr:from>
    <xdr:to>
      <xdr:col>74</xdr:col>
      <xdr:colOff>31750</xdr:colOff>
      <xdr:row>14</xdr:row>
      <xdr:rowOff>13208</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311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23385</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080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9906</xdr:rowOff>
    </xdr:from>
    <xdr:to>
      <xdr:col>69</xdr:col>
      <xdr:colOff>142875</xdr:colOff>
      <xdr:row>13</xdr:row>
      <xdr:rowOff>111506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23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121683</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007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12</xdr:row>
      <xdr:rowOff>89916</xdr:rowOff>
    </xdr:from>
    <xdr:to>
      <xdr:col>65</xdr:col>
      <xdr:colOff>53975</xdr:colOff>
      <xdr:row>13</xdr:row>
      <xdr:rowOff>20066</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147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30243</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1916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扶助費に係る経常収支比率は</a:t>
          </a:r>
          <a:r>
            <a:rPr kumimoji="1" lang="en-US" altLang="ja-JP" sz="1100">
              <a:latin typeface="ＭＳ Ｐゴシック" panose="020B0600070205080204" pitchFamily="50" charset="-128"/>
              <a:ea typeface="ＭＳ Ｐゴシック" panose="020B0600070205080204" pitchFamily="50" charset="-128"/>
            </a:rPr>
            <a:t>4.9%</a:t>
          </a:r>
          <a:r>
            <a:rPr kumimoji="1" lang="ja-JP" altLang="en-US" sz="1100">
              <a:latin typeface="ＭＳ Ｐゴシック" panose="020B0600070205080204" pitchFamily="50" charset="-128"/>
              <a:ea typeface="ＭＳ Ｐゴシック" panose="020B0600070205080204" pitchFamily="50" charset="-128"/>
            </a:rPr>
            <a:t>と、前年度（</a:t>
          </a:r>
          <a:r>
            <a:rPr kumimoji="1" lang="en-US" altLang="ja-JP" sz="1100">
              <a:latin typeface="ＭＳ Ｐゴシック" panose="020B0600070205080204" pitchFamily="50" charset="-128"/>
              <a:ea typeface="ＭＳ Ｐゴシック" panose="020B0600070205080204" pitchFamily="50" charset="-128"/>
            </a:rPr>
            <a:t>4.2%</a:t>
          </a:r>
          <a:r>
            <a:rPr kumimoji="1" lang="ja-JP" altLang="en-US" sz="1100">
              <a:latin typeface="ＭＳ Ｐゴシック" panose="020B0600070205080204" pitchFamily="50" charset="-128"/>
              <a:ea typeface="ＭＳ Ｐゴシック" panose="020B0600070205080204" pitchFamily="50" charset="-128"/>
            </a:rPr>
            <a:t>）から</a:t>
          </a:r>
          <a:r>
            <a:rPr kumimoji="1" lang="en-US" altLang="ja-JP" sz="1100">
              <a:latin typeface="ＭＳ Ｐゴシック" panose="020B0600070205080204" pitchFamily="50" charset="-128"/>
              <a:ea typeface="ＭＳ Ｐゴシック" panose="020B0600070205080204" pitchFamily="50" charset="-128"/>
            </a:rPr>
            <a:t>0.7</a:t>
          </a:r>
          <a:r>
            <a:rPr kumimoji="1" lang="ja-JP" altLang="en-US" sz="1100">
              <a:latin typeface="ＭＳ Ｐゴシック" panose="020B0600070205080204" pitchFamily="50" charset="-128"/>
              <a:ea typeface="ＭＳ Ｐゴシック" panose="020B0600070205080204" pitchFamily="50" charset="-128"/>
            </a:rPr>
            <a:t>ポイント増加した。増加の主な要因は、①報酬単価の改定や被災により一時的に減少した施設利用者が回復したことによる障害福祉サービス費等の増（</a:t>
          </a:r>
          <a:r>
            <a:rPr kumimoji="1" lang="en-US" altLang="ja-JP" sz="1100">
              <a:latin typeface="ＭＳ Ｐゴシック" panose="020B0600070205080204" pitchFamily="50" charset="-128"/>
              <a:ea typeface="ＭＳ Ｐゴシック" panose="020B0600070205080204" pitchFamily="50" charset="-128"/>
            </a:rPr>
            <a:t>37,816</a:t>
          </a:r>
          <a:r>
            <a:rPr kumimoji="1" lang="ja-JP" altLang="en-US" sz="1100">
              <a:latin typeface="ＭＳ Ｐゴシック" panose="020B0600070205080204" pitchFamily="50" charset="-128"/>
              <a:ea typeface="ＭＳ Ｐゴシック" panose="020B0600070205080204" pitchFamily="50" charset="-128"/>
            </a:rPr>
            <a:t>千円）、②被災した子育て世帯の負担軽減のための保育料減免（</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年間）に伴う充当特定財源の減（▲</a:t>
          </a:r>
          <a:r>
            <a:rPr kumimoji="1" lang="en-US" altLang="ja-JP" sz="1100">
              <a:latin typeface="ＭＳ Ｐゴシック" panose="020B0600070205080204" pitchFamily="50" charset="-128"/>
              <a:ea typeface="ＭＳ Ｐゴシック" panose="020B0600070205080204" pitchFamily="50" charset="-128"/>
            </a:rPr>
            <a:t>9,339</a:t>
          </a:r>
          <a:r>
            <a:rPr kumimoji="1" lang="ja-JP" altLang="en-US" sz="1100">
              <a:latin typeface="ＭＳ Ｐゴシック" panose="020B0600070205080204" pitchFamily="50" charset="-128"/>
              <a:ea typeface="ＭＳ Ｐゴシック" panose="020B0600070205080204" pitchFamily="50" charset="-128"/>
            </a:rPr>
            <a:t>千円）である。今後も少子高齢化の進行に伴い、介護・障害福祉サービス費等の増加が見込まれる。適切なサービス提供と財政負担のバランスを図りながら、介護予防・重度化防止の取組を推進し、扶助費の適正化に努めていく。</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78015</xdr:rowOff>
    </xdr:from>
    <xdr:to>
      <xdr:col>24</xdr:col>
      <xdr:colOff>25400</xdr:colOff>
      <xdr:row>60</xdr:row>
      <xdr:rowOff>132443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8993415"/>
          <a:ext cx="0" cy="1426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164392</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736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78015</xdr:rowOff>
    </xdr:from>
    <xdr:to>
      <xdr:col>24</xdr:col>
      <xdr:colOff>114300</xdr:colOff>
      <xdr:row>52</xdr:row>
      <xdr:rowOff>78015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899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69850</xdr:rowOff>
    </xdr:from>
    <xdr:to>
      <xdr:col>24</xdr:col>
      <xdr:colOff>25400</xdr:colOff>
      <xdr:row>53</xdr:row>
      <xdr:rowOff>146050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1567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146249</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404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69850</xdr:rowOff>
    </xdr:from>
    <xdr:to>
      <xdr:col>19</xdr:col>
      <xdr:colOff>187325</xdr:colOff>
      <xdr:row>53</xdr:row>
      <xdr:rowOff>102507</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91567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141515</xdr:rowOff>
    </xdr:from>
    <xdr:to>
      <xdr:col>20</xdr:col>
      <xdr:colOff>38100</xdr:colOff>
      <xdr:row>55</xdr:row>
      <xdr:rowOff>71665</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56442</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86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48078</xdr:rowOff>
    </xdr:from>
    <xdr:to>
      <xdr:col>15</xdr:col>
      <xdr:colOff>98425</xdr:colOff>
      <xdr:row>53</xdr:row>
      <xdr:rowOff>102507</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134928"/>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97972</xdr:rowOff>
    </xdr:from>
    <xdr:to>
      <xdr:col>15</xdr:col>
      <xdr:colOff>149225</xdr:colOff>
      <xdr:row>55</xdr:row>
      <xdr:rowOff>28122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35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12899</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442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48078</xdr:rowOff>
    </xdr:from>
    <xdr:to>
      <xdr:col>11</xdr:col>
      <xdr:colOff>9525</xdr:colOff>
      <xdr:row>53</xdr:row>
      <xdr:rowOff>102507</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134928"/>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54428</xdr:rowOff>
    </xdr:from>
    <xdr:to>
      <xdr:col>11</xdr:col>
      <xdr:colOff>60325</xdr:colOff>
      <xdr:row>54</xdr:row>
      <xdr:rowOff>156028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31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140805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399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162577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95250</xdr:rowOff>
    </xdr:from>
    <xdr:to>
      <xdr:col>24</xdr:col>
      <xdr:colOff>76200</xdr:colOff>
      <xdr:row>54</xdr:row>
      <xdr:rowOff>25400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111777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19050</xdr:rowOff>
    </xdr:from>
    <xdr:to>
      <xdr:col>20</xdr:col>
      <xdr:colOff>38100</xdr:colOff>
      <xdr:row>53</xdr:row>
      <xdr:rowOff>120650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130827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887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51707</xdr:rowOff>
    </xdr:from>
    <xdr:to>
      <xdr:col>15</xdr:col>
      <xdr:colOff>149225</xdr:colOff>
      <xdr:row>53</xdr:row>
      <xdr:rowOff>153307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163484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890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52</xdr:row>
      <xdr:rowOff>168728</xdr:rowOff>
    </xdr:from>
    <xdr:to>
      <xdr:col>11</xdr:col>
      <xdr:colOff>60325</xdr:colOff>
      <xdr:row>53</xdr:row>
      <xdr:rowOff>98878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08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109055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885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51707</xdr:rowOff>
    </xdr:from>
    <xdr:to>
      <xdr:col>6</xdr:col>
      <xdr:colOff>171450</xdr:colOff>
      <xdr:row>53</xdr:row>
      <xdr:rowOff>153307</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163484</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890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前年度比</a:t>
          </a:r>
          <a:r>
            <a:rPr kumimoji="1" lang="en-US" altLang="ja-JP" sz="1100">
              <a:latin typeface="ＭＳ Ｐゴシック" panose="020B0600070205080204" pitchFamily="50" charset="-128"/>
              <a:ea typeface="ＭＳ Ｐゴシック" panose="020B0600070205080204" pitchFamily="50" charset="-128"/>
            </a:rPr>
            <a:t>0.7</a:t>
          </a:r>
          <a:r>
            <a:rPr kumimoji="1" lang="ja-JP" altLang="en-US" sz="1100">
              <a:latin typeface="ＭＳ Ｐゴシック" panose="020B0600070205080204" pitchFamily="50" charset="-128"/>
              <a:ea typeface="ＭＳ Ｐゴシック" panose="020B0600070205080204" pitchFamily="50" charset="-128"/>
            </a:rPr>
            <a:t>ﾎﾟｲﾝﾄの増となった。増加の主な要因は、被災した施設の復旧に伴う介護サービス利用者の回復等による介護保険事業費の増に伴う繰出金の増や処遇改善等による人件費の増及び利用者の増による国民健康保険・後期高齢者医療事業への繰出金の増である。　今後も国保・後期高齢・介護の各特別会計への繰出金が増加していくことが想定される。経費の削減に加えて、保険料の適正化など収入面の対策も図る必要がある。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152400</xdr:rowOff>
    </xdr:from>
    <xdr:to>
      <xdr:col>82</xdr:col>
      <xdr:colOff>107950</xdr:colOff>
      <xdr:row>62</xdr:row>
      <xdr:rowOff>12700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67800"/>
          <a:ext cx="0" cy="1574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156227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12700</xdr:rowOff>
    </xdr:from>
    <xdr:to>
      <xdr:col>82</xdr:col>
      <xdr:colOff>196850</xdr:colOff>
      <xdr:row>62</xdr:row>
      <xdr:rowOff>12700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67327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1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152400</xdr:rowOff>
    </xdr:from>
    <xdr:to>
      <xdr:col>82</xdr:col>
      <xdr:colOff>196850</xdr:colOff>
      <xdr:row>52</xdr:row>
      <xdr:rowOff>152400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6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6350</xdr:rowOff>
    </xdr:from>
    <xdr:to>
      <xdr:col>82</xdr:col>
      <xdr:colOff>107950</xdr:colOff>
      <xdr:row>57</xdr:row>
      <xdr:rowOff>95250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7790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41927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14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69850</xdr:rowOff>
    </xdr:from>
    <xdr:to>
      <xdr:col>82</xdr:col>
      <xdr:colOff>158750</xdr:colOff>
      <xdr:row>58</xdr:row>
      <xdr:rowOff>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84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6350</xdr:rowOff>
    </xdr:from>
    <xdr:to>
      <xdr:col>78</xdr:col>
      <xdr:colOff>69850</xdr:colOff>
      <xdr:row>57</xdr:row>
      <xdr:rowOff>120650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7790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63500</xdr:rowOff>
    </xdr:from>
    <xdr:to>
      <xdr:col>78</xdr:col>
      <xdr:colOff>120650</xdr:colOff>
      <xdr:row>58</xdr:row>
      <xdr:rowOff>165100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149877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1009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107950</xdr:rowOff>
    </xdr:from>
    <xdr:to>
      <xdr:col>73</xdr:col>
      <xdr:colOff>180975</xdr:colOff>
      <xdr:row>57</xdr:row>
      <xdr:rowOff>120650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880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38100</xdr:rowOff>
    </xdr:from>
    <xdr:to>
      <xdr:col>74</xdr:col>
      <xdr:colOff>31750</xdr:colOff>
      <xdr:row>58</xdr:row>
      <xdr:rowOff>139700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124477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107950</xdr:rowOff>
    </xdr:from>
    <xdr:to>
      <xdr:col>69</xdr:col>
      <xdr:colOff>92075</xdr:colOff>
      <xdr:row>57</xdr:row>
      <xdr:rowOff>146050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880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38100</xdr:rowOff>
    </xdr:from>
    <xdr:to>
      <xdr:col>69</xdr:col>
      <xdr:colOff>142875</xdr:colOff>
      <xdr:row>58</xdr:row>
      <xdr:rowOff>139700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124477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152400</xdr:rowOff>
    </xdr:from>
    <xdr:to>
      <xdr:col>65</xdr:col>
      <xdr:colOff>53975</xdr:colOff>
      <xdr:row>59</xdr:row>
      <xdr:rowOff>82550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67327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44450</xdr:rowOff>
    </xdr:from>
    <xdr:to>
      <xdr:col>82</xdr:col>
      <xdr:colOff>158750</xdr:colOff>
      <xdr:row>57</xdr:row>
      <xdr:rowOff>146050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60977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127000</xdr:rowOff>
    </xdr:from>
    <xdr:to>
      <xdr:col>78</xdr:col>
      <xdr:colOff>120650</xdr:colOff>
      <xdr:row>57</xdr:row>
      <xdr:rowOff>57150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67327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49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69850</xdr:rowOff>
    </xdr:from>
    <xdr:to>
      <xdr:col>74</xdr:col>
      <xdr:colOff>31750</xdr:colOff>
      <xdr:row>58</xdr:row>
      <xdr:rowOff>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8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10177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57150</xdr:rowOff>
    </xdr:from>
    <xdr:to>
      <xdr:col>69</xdr:col>
      <xdr:colOff>142875</xdr:colOff>
      <xdr:row>57</xdr:row>
      <xdr:rowOff>158750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168927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95250</xdr:rowOff>
    </xdr:from>
    <xdr:to>
      <xdr:col>65</xdr:col>
      <xdr:colOff>53975</xdr:colOff>
      <xdr:row>58</xdr:row>
      <xdr:rowOff>25400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35577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補助費等に係る経常収支比率は</a:t>
          </a:r>
          <a:r>
            <a:rPr kumimoji="1" lang="en-US" altLang="ja-JP" sz="1100">
              <a:latin typeface="ＭＳ Ｐゴシック" panose="020B0600070205080204" pitchFamily="50" charset="-128"/>
              <a:ea typeface="ＭＳ Ｐゴシック" panose="020B0600070205080204" pitchFamily="50" charset="-128"/>
            </a:rPr>
            <a:t>16.9%</a:t>
          </a:r>
          <a:r>
            <a:rPr kumimoji="1" lang="ja-JP" altLang="en-US" sz="1100">
              <a:latin typeface="ＭＳ Ｐゴシック" panose="020B0600070205080204" pitchFamily="50" charset="-128"/>
              <a:ea typeface="ＭＳ Ｐゴシック" panose="020B0600070205080204" pitchFamily="50" charset="-128"/>
            </a:rPr>
            <a:t>と、前年度（</a:t>
          </a:r>
          <a:r>
            <a:rPr kumimoji="1" lang="en-US" altLang="ja-JP" sz="1100">
              <a:latin typeface="ＭＳ Ｐゴシック" panose="020B0600070205080204" pitchFamily="50" charset="-128"/>
              <a:ea typeface="ＭＳ Ｐゴシック" panose="020B0600070205080204" pitchFamily="50" charset="-128"/>
            </a:rPr>
            <a:t>18.2%</a:t>
          </a:r>
          <a:r>
            <a:rPr kumimoji="1" lang="ja-JP" altLang="en-US" sz="1100">
              <a:latin typeface="ＭＳ Ｐゴシック" panose="020B0600070205080204" pitchFamily="50" charset="-128"/>
              <a:ea typeface="ＭＳ Ｐゴシック" panose="020B0600070205080204" pitchFamily="50" charset="-128"/>
            </a:rPr>
            <a:t>）から</a:t>
          </a:r>
          <a:r>
            <a:rPr kumimoji="1" lang="en-US" altLang="ja-JP" sz="1100">
              <a:latin typeface="ＭＳ Ｐゴシック" panose="020B0600070205080204" pitchFamily="50" charset="-128"/>
              <a:ea typeface="ＭＳ Ｐゴシック" panose="020B0600070205080204" pitchFamily="50" charset="-128"/>
            </a:rPr>
            <a:t>1.3</a:t>
          </a:r>
          <a:r>
            <a:rPr kumimoji="1" lang="ja-JP" altLang="en-US" sz="1100">
              <a:latin typeface="ＭＳ Ｐゴシック" panose="020B0600070205080204" pitchFamily="50" charset="-128"/>
              <a:ea typeface="ＭＳ Ｐゴシック" panose="020B0600070205080204" pitchFamily="50" charset="-128"/>
            </a:rPr>
            <a:t>ポイント減少した。減少の主な要因は、一部事務組合負担金のうち、奥能登クリーン組合の焼却施設が令和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年能登半島地震により被災しゴミの受入れができなかったことによる管理費の減（▲</a:t>
          </a:r>
          <a:r>
            <a:rPr kumimoji="1" lang="en-US" altLang="ja-JP" sz="1100">
              <a:latin typeface="ＭＳ Ｐゴシック" panose="020B0600070205080204" pitchFamily="50" charset="-128"/>
              <a:ea typeface="ＭＳ Ｐゴシック" panose="020B0600070205080204" pitchFamily="50" charset="-128"/>
            </a:rPr>
            <a:t>89,536</a:t>
          </a:r>
          <a:r>
            <a:rPr kumimoji="1" lang="ja-JP" altLang="en-US" sz="1100">
              <a:latin typeface="ＭＳ Ｐゴシック" panose="020B0600070205080204" pitchFamily="50" charset="-128"/>
              <a:ea typeface="ＭＳ Ｐゴシック" panose="020B0600070205080204" pitchFamily="50" charset="-128"/>
            </a:rPr>
            <a:t>千円）である。</a:t>
          </a:r>
        </a:p>
        <a:p>
          <a:r>
            <a:rPr kumimoji="1" lang="ja-JP" altLang="en-US" sz="1100">
              <a:latin typeface="ＭＳ Ｐゴシック" panose="020B0600070205080204" pitchFamily="50" charset="-128"/>
              <a:ea typeface="ＭＳ Ｐゴシック" panose="020B0600070205080204" pitchFamily="50" charset="-128"/>
            </a:rPr>
            <a:t>　一方、令和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年度においては、下水道災害復旧や中長期派遣職員負担金等の震災関連補助費が大幅増（前年度比</a:t>
          </a:r>
          <a:r>
            <a:rPr kumimoji="1" lang="en-US" altLang="ja-JP" sz="1100">
              <a:latin typeface="ＭＳ Ｐゴシック" panose="020B0600070205080204" pitchFamily="50" charset="-128"/>
              <a:ea typeface="ＭＳ Ｐゴシック" panose="020B0600070205080204" pitchFamily="50" charset="-128"/>
            </a:rPr>
            <a:t>130.2%</a:t>
          </a:r>
          <a:r>
            <a:rPr kumimoji="1" lang="ja-JP" altLang="en-US" sz="1100">
              <a:latin typeface="ＭＳ Ｐゴシック" panose="020B0600070205080204" pitchFamily="50" charset="-128"/>
              <a:ea typeface="ＭＳ Ｐゴシック" panose="020B0600070205080204" pitchFamily="50" charset="-128"/>
            </a:rPr>
            <a:t>増、</a:t>
          </a:r>
          <a:r>
            <a:rPr kumimoji="1" lang="en-US" altLang="ja-JP" sz="1100">
              <a:latin typeface="ＭＳ Ｐゴシック" panose="020B0600070205080204" pitchFamily="50" charset="-128"/>
              <a:ea typeface="ＭＳ Ｐゴシック" panose="020B0600070205080204" pitchFamily="50" charset="-128"/>
            </a:rPr>
            <a:t>3,328,706</a:t>
          </a:r>
          <a:r>
            <a:rPr kumimoji="1" lang="ja-JP" altLang="en-US" sz="1100">
              <a:latin typeface="ＭＳ Ｐゴシック" panose="020B0600070205080204" pitchFamily="50" charset="-128"/>
              <a:ea typeface="ＭＳ Ｐゴシック" panose="020B0600070205080204" pitchFamily="50" charset="-128"/>
            </a:rPr>
            <a:t>千円増）となっているが、これらの多くは特定財源が充当されているため経常収支比率への影響は限定的となっている。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64135</xdr:rowOff>
    </xdr:from>
    <xdr:to>
      <xdr:col>82</xdr:col>
      <xdr:colOff>107950</xdr:colOff>
      <xdr:row>40</xdr:row>
      <xdr:rowOff>18415</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721985"/>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161942</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6848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18415</xdr:rowOff>
    </xdr:from>
    <xdr:to>
      <xdr:col>82</xdr:col>
      <xdr:colOff>196850</xdr:colOff>
      <xdr:row>40</xdr:row>
      <xdr:rowOff>18415</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6876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150512</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465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64135</xdr:rowOff>
    </xdr:from>
    <xdr:to>
      <xdr:col>82</xdr:col>
      <xdr:colOff>196850</xdr:colOff>
      <xdr:row>33</xdr:row>
      <xdr:rowOff>64135</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721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64135</xdr:rowOff>
    </xdr:from>
    <xdr:to>
      <xdr:col>82</xdr:col>
      <xdr:colOff>107950</xdr:colOff>
      <xdr:row>36</xdr:row>
      <xdr:rowOff>138430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5671800" y="6236335"/>
          <a:ext cx="8382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144162</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5973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127635</xdr:rowOff>
    </xdr:from>
    <xdr:to>
      <xdr:col>82</xdr:col>
      <xdr:colOff>158750</xdr:colOff>
      <xdr:row>36</xdr:row>
      <xdr:rowOff>57785</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1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121285</xdr:rowOff>
    </xdr:from>
    <xdr:to>
      <xdr:col>78</xdr:col>
      <xdr:colOff>69850</xdr:colOff>
      <xdr:row>36</xdr:row>
      <xdr:rowOff>138430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629348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93345</xdr:rowOff>
    </xdr:from>
    <xdr:to>
      <xdr:col>78</xdr:col>
      <xdr:colOff>120650</xdr:colOff>
      <xdr:row>36</xdr:row>
      <xdr:rowOff>23495</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09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33672</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5862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121285</xdr:rowOff>
    </xdr:from>
    <xdr:to>
      <xdr:col>73</xdr:col>
      <xdr:colOff>180975</xdr:colOff>
      <xdr:row>36</xdr:row>
      <xdr:rowOff>149860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893800" y="629348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64770</xdr:rowOff>
    </xdr:from>
    <xdr:to>
      <xdr:col>74</xdr:col>
      <xdr:colOff>31750</xdr:colOff>
      <xdr:row>35</xdr:row>
      <xdr:rowOff>166370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5097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149860</xdr:rowOff>
    </xdr:from>
    <xdr:to>
      <xdr:col>69</xdr:col>
      <xdr:colOff>92075</xdr:colOff>
      <xdr:row>37</xdr:row>
      <xdr:rowOff>92710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632206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1905</xdr:rowOff>
    </xdr:from>
    <xdr:to>
      <xdr:col>69</xdr:col>
      <xdr:colOff>142875</xdr:colOff>
      <xdr:row>35</xdr:row>
      <xdr:rowOff>103505</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002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113682</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5771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76200</xdr:rowOff>
    </xdr:from>
    <xdr:to>
      <xdr:col>65</xdr:col>
      <xdr:colOff>53975</xdr:colOff>
      <xdr:row>36</xdr:row>
      <xdr:rowOff>6350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16527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584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13335</xdr:rowOff>
    </xdr:from>
    <xdr:to>
      <xdr:col>82</xdr:col>
      <xdr:colOff>158750</xdr:colOff>
      <xdr:row>36</xdr:row>
      <xdr:rowOff>114935</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18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156862</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157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87630</xdr:rowOff>
    </xdr:from>
    <xdr:to>
      <xdr:col>78</xdr:col>
      <xdr:colOff>120650</xdr:colOff>
      <xdr:row>37</xdr:row>
      <xdr:rowOff>17780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25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2557</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6346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70485</xdr:rowOff>
    </xdr:from>
    <xdr:to>
      <xdr:col>74</xdr:col>
      <xdr:colOff>31750</xdr:colOff>
      <xdr:row>37</xdr:row>
      <xdr:rowOff>635</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24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156862</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632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99060</xdr:rowOff>
    </xdr:from>
    <xdr:to>
      <xdr:col>69</xdr:col>
      <xdr:colOff>142875</xdr:colOff>
      <xdr:row>37</xdr:row>
      <xdr:rowOff>29210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13987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41910</xdr:rowOff>
    </xdr:from>
    <xdr:to>
      <xdr:col>65</xdr:col>
      <xdr:colOff>53975</xdr:colOff>
      <xdr:row>37</xdr:row>
      <xdr:rowOff>143510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128287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a:t>
          </a:r>
          <a:r>
            <a:rPr kumimoji="1" lang="ja-JP" altLang="en-US" sz="900">
              <a:latin typeface="ＭＳ Ｐゴシック" panose="020B0600070205080204" pitchFamily="50" charset="-128"/>
              <a:ea typeface="ＭＳ Ｐゴシック" panose="020B0600070205080204" pitchFamily="50" charset="-128"/>
            </a:rPr>
            <a:t>公債費に係る経常収支比率は</a:t>
          </a:r>
          <a:r>
            <a:rPr kumimoji="1" lang="en-US" altLang="ja-JP" sz="900">
              <a:latin typeface="ＭＳ Ｐゴシック" panose="020B0600070205080204" pitchFamily="50" charset="-128"/>
              <a:ea typeface="ＭＳ Ｐゴシック" panose="020B0600070205080204" pitchFamily="50" charset="-128"/>
            </a:rPr>
            <a:t>22.3%</a:t>
          </a:r>
          <a:r>
            <a:rPr kumimoji="1" lang="ja-JP" altLang="en-US" sz="900">
              <a:latin typeface="ＭＳ Ｐゴシック" panose="020B0600070205080204" pitchFamily="50" charset="-128"/>
              <a:ea typeface="ＭＳ Ｐゴシック" panose="020B0600070205080204" pitchFamily="50" charset="-128"/>
            </a:rPr>
            <a:t>と、前年度（</a:t>
          </a:r>
          <a:r>
            <a:rPr kumimoji="1" lang="en-US" altLang="ja-JP" sz="900">
              <a:latin typeface="ＭＳ Ｐゴシック" panose="020B0600070205080204" pitchFamily="50" charset="-128"/>
              <a:ea typeface="ＭＳ Ｐゴシック" panose="020B0600070205080204" pitchFamily="50" charset="-128"/>
            </a:rPr>
            <a:t>20.0%</a:t>
          </a:r>
          <a:r>
            <a:rPr kumimoji="1" lang="ja-JP" altLang="en-US" sz="900">
              <a:latin typeface="ＭＳ Ｐゴシック" panose="020B0600070205080204" pitchFamily="50" charset="-128"/>
              <a:ea typeface="ＭＳ Ｐゴシック" panose="020B0600070205080204" pitchFamily="50" charset="-128"/>
            </a:rPr>
            <a:t>）から</a:t>
          </a:r>
          <a:r>
            <a:rPr kumimoji="1" lang="en-US" altLang="ja-JP" sz="900">
              <a:latin typeface="ＭＳ Ｐゴシック" panose="020B0600070205080204" pitchFamily="50" charset="-128"/>
              <a:ea typeface="ＭＳ Ｐゴシック" panose="020B0600070205080204" pitchFamily="50" charset="-128"/>
            </a:rPr>
            <a:t>2.3</a:t>
          </a:r>
          <a:r>
            <a:rPr kumimoji="1" lang="ja-JP" altLang="en-US" sz="900">
              <a:latin typeface="ＭＳ Ｐゴシック" panose="020B0600070205080204" pitchFamily="50" charset="-128"/>
              <a:ea typeface="ＭＳ Ｐゴシック" panose="020B0600070205080204" pitchFamily="50" charset="-128"/>
            </a:rPr>
            <a:t>ポイント増加した。増加の主な要因は、近年実施した大型事業（有線放送再整備、消防団詰所整備・内浦クリーンセンター解体等）に係る町債の定時償還が開始となったことである（</a:t>
          </a:r>
          <a:r>
            <a:rPr kumimoji="1" lang="en-US" altLang="ja-JP" sz="900">
              <a:latin typeface="ＭＳ Ｐゴシック" panose="020B0600070205080204" pitchFamily="50" charset="-128"/>
              <a:ea typeface="ＭＳ Ｐゴシック" panose="020B0600070205080204" pitchFamily="50" charset="-128"/>
            </a:rPr>
            <a:t>221,669</a:t>
          </a:r>
          <a:r>
            <a:rPr kumimoji="1" lang="ja-JP" altLang="en-US" sz="900">
              <a:latin typeface="ＭＳ Ｐゴシック" panose="020B0600070205080204" pitchFamily="50" charset="-128"/>
              <a:ea typeface="ＭＳ Ｐゴシック" panose="020B0600070205080204" pitchFamily="50" charset="-128"/>
            </a:rPr>
            <a:t>千円増）。</a:t>
          </a:r>
        </a:p>
        <a:p>
          <a:r>
            <a:rPr kumimoji="1" lang="ja-JP" altLang="en-US" sz="900">
              <a:latin typeface="ＭＳ Ｐゴシック" panose="020B0600070205080204" pitchFamily="50" charset="-128"/>
              <a:ea typeface="ＭＳ Ｐゴシック" panose="020B0600070205080204" pitchFamily="50" charset="-128"/>
            </a:rPr>
            <a:t>　令和</a:t>
          </a:r>
          <a:r>
            <a:rPr kumimoji="1" lang="en-US" altLang="ja-JP" sz="900">
              <a:latin typeface="ＭＳ Ｐゴシック" panose="020B0600070205080204" pitchFamily="50" charset="-128"/>
              <a:ea typeface="ＭＳ Ｐゴシック" panose="020B0600070205080204" pitchFamily="50" charset="-128"/>
            </a:rPr>
            <a:t>6</a:t>
          </a:r>
          <a:r>
            <a:rPr kumimoji="1" lang="ja-JP" altLang="en-US" sz="900">
              <a:latin typeface="ＭＳ Ｐゴシック" panose="020B0600070205080204" pitchFamily="50" charset="-128"/>
              <a:ea typeface="ＭＳ Ｐゴシック" panose="020B0600070205080204" pitchFamily="50" charset="-128"/>
            </a:rPr>
            <a:t>年度においては、令和</a:t>
          </a:r>
          <a:r>
            <a:rPr kumimoji="1" lang="en-US" altLang="ja-JP" sz="900">
              <a:latin typeface="ＭＳ Ｐゴシック" panose="020B0600070205080204" pitchFamily="50" charset="-128"/>
              <a:ea typeface="ＭＳ Ｐゴシック" panose="020B0600070205080204" pitchFamily="50" charset="-128"/>
            </a:rPr>
            <a:t>6</a:t>
          </a:r>
          <a:r>
            <a:rPr kumimoji="1" lang="ja-JP" altLang="en-US" sz="900">
              <a:latin typeface="ＭＳ Ｐゴシック" panose="020B0600070205080204" pitchFamily="50" charset="-128"/>
              <a:ea typeface="ＭＳ Ｐゴシック" panose="020B0600070205080204" pitchFamily="50" charset="-128"/>
            </a:rPr>
            <a:t>年能登半島地震・奥能登豪雨に係る災害復旧事業債を多額に発行したことにより、地方債現在高は前年度比約</a:t>
          </a:r>
          <a:r>
            <a:rPr kumimoji="1" lang="en-US" altLang="ja-JP" sz="900">
              <a:latin typeface="ＭＳ Ｐゴシック" panose="020B0600070205080204" pitchFamily="50" charset="-128"/>
              <a:ea typeface="ＭＳ Ｐゴシック" panose="020B0600070205080204" pitchFamily="50" charset="-128"/>
            </a:rPr>
            <a:t>95</a:t>
          </a:r>
          <a:r>
            <a:rPr kumimoji="1" lang="ja-JP" altLang="en-US" sz="900">
              <a:latin typeface="ＭＳ Ｐゴシック" panose="020B0600070205080204" pitchFamily="50" charset="-128"/>
              <a:ea typeface="ＭＳ Ｐゴシック" panose="020B0600070205080204" pitchFamily="50" charset="-128"/>
            </a:rPr>
            <a:t>億円増の</a:t>
          </a:r>
          <a:r>
            <a:rPr kumimoji="1" lang="en-US" altLang="ja-JP" sz="900">
              <a:latin typeface="ＭＳ Ｐゴシック" panose="020B0600070205080204" pitchFamily="50" charset="-128"/>
              <a:ea typeface="ＭＳ Ｐゴシック" panose="020B0600070205080204" pitchFamily="50" charset="-128"/>
            </a:rPr>
            <a:t>295</a:t>
          </a:r>
          <a:r>
            <a:rPr kumimoji="1" lang="ja-JP" altLang="en-US" sz="900">
              <a:latin typeface="ＭＳ Ｐゴシック" panose="020B0600070205080204" pitchFamily="50" charset="-128"/>
              <a:ea typeface="ＭＳ Ｐゴシック" panose="020B0600070205080204" pitchFamily="50" charset="-128"/>
            </a:rPr>
            <a:t>億</a:t>
          </a:r>
          <a:r>
            <a:rPr kumimoji="1" lang="en-US" altLang="ja-JP" sz="900">
              <a:latin typeface="ＭＳ Ｐゴシック" panose="020B0600070205080204" pitchFamily="50" charset="-128"/>
              <a:ea typeface="ＭＳ Ｐゴシック" panose="020B0600070205080204" pitchFamily="50" charset="-128"/>
            </a:rPr>
            <a:t>8,042</a:t>
          </a:r>
          <a:r>
            <a:rPr kumimoji="1" lang="ja-JP" altLang="en-US" sz="900">
              <a:latin typeface="ＭＳ Ｐゴシック" panose="020B0600070205080204" pitchFamily="50" charset="-128"/>
              <a:ea typeface="ＭＳ Ｐゴシック" panose="020B0600070205080204" pitchFamily="50" charset="-128"/>
            </a:rPr>
            <a:t>万円となった。これらの起債の多くは交付税措置率の高い有利な起債であるが、今後元利償還が本格化することから、公債費は増加傾向に転じることが見込まれる。復旧・復興に係る地方債の交付税算入を最大限活用しながら、新規発行の抑制と計画的な償還管理を行い、公債費負担の適正化に努めていく。</a:t>
          </a: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147574</xdr:rowOff>
    </xdr:from>
    <xdr:to>
      <xdr:col>24</xdr:col>
      <xdr:colOff>25400</xdr:colOff>
      <xdr:row>80</xdr:row>
      <xdr:rowOff>104139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663424"/>
          <a:ext cx="0" cy="1156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62501</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147574</xdr:rowOff>
    </xdr:from>
    <xdr:to>
      <xdr:col>24</xdr:col>
      <xdr:colOff>114300</xdr:colOff>
      <xdr:row>73</xdr:row>
      <xdr:rowOff>147574</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127000</xdr:rowOff>
    </xdr:from>
    <xdr:to>
      <xdr:col>24</xdr:col>
      <xdr:colOff>25400</xdr:colOff>
      <xdr:row>79</xdr:row>
      <xdr:rowOff>60706</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987800" y="13500100"/>
          <a:ext cx="8382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152164</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30109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135637</xdr:rowOff>
    </xdr:from>
    <xdr:to>
      <xdr:col>24</xdr:col>
      <xdr:colOff>76200</xdr:colOff>
      <xdr:row>77</xdr:row>
      <xdr:rowOff>65787</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127000</xdr:rowOff>
    </xdr:from>
    <xdr:to>
      <xdr:col>19</xdr:col>
      <xdr:colOff>187325</xdr:colOff>
      <xdr:row>79</xdr:row>
      <xdr:rowOff>14987</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098800" y="13500100"/>
          <a:ext cx="8890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163068</xdr:rowOff>
    </xdr:from>
    <xdr:to>
      <xdr:col>20</xdr:col>
      <xdr:colOff>38100</xdr:colOff>
      <xdr:row>77</xdr:row>
      <xdr:rowOff>93218</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103395</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2962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14987</xdr:rowOff>
    </xdr:from>
    <xdr:to>
      <xdr:col>15</xdr:col>
      <xdr:colOff>98425</xdr:colOff>
      <xdr:row>79</xdr:row>
      <xdr:rowOff>101854</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2209800" y="13559537"/>
          <a:ext cx="889000" cy="8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19050</xdr:rowOff>
    </xdr:from>
    <xdr:to>
      <xdr:col>15</xdr:col>
      <xdr:colOff>149225</xdr:colOff>
      <xdr:row>77</xdr:row>
      <xdr:rowOff>120650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130827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19558</xdr:rowOff>
    </xdr:from>
    <xdr:to>
      <xdr:col>11</xdr:col>
      <xdr:colOff>9525</xdr:colOff>
      <xdr:row>79</xdr:row>
      <xdr:rowOff>101854</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1320800" y="1356410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158496</xdr:rowOff>
    </xdr:from>
    <xdr:to>
      <xdr:col>11</xdr:col>
      <xdr:colOff>60325</xdr:colOff>
      <xdr:row>77</xdr:row>
      <xdr:rowOff>88646</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98823</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9906</xdr:rowOff>
    </xdr:from>
    <xdr:to>
      <xdr:col>6</xdr:col>
      <xdr:colOff>171450</xdr:colOff>
      <xdr:row>77</xdr:row>
      <xdr:rowOff>111506</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121683</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9906</xdr:rowOff>
    </xdr:from>
    <xdr:to>
      <xdr:col>24</xdr:col>
      <xdr:colOff>76200</xdr:colOff>
      <xdr:row>79</xdr:row>
      <xdr:rowOff>111506</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355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153433</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352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76200</xdr:rowOff>
    </xdr:from>
    <xdr:to>
      <xdr:col>20</xdr:col>
      <xdr:colOff>38100</xdr:colOff>
      <xdr:row>79</xdr:row>
      <xdr:rowOff>6350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162577</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353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135637</xdr:rowOff>
    </xdr:from>
    <xdr:to>
      <xdr:col>15</xdr:col>
      <xdr:colOff>149225</xdr:colOff>
      <xdr:row>79</xdr:row>
      <xdr:rowOff>65787</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350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50564</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3595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51054</xdr:rowOff>
    </xdr:from>
    <xdr:to>
      <xdr:col>11</xdr:col>
      <xdr:colOff>60325</xdr:colOff>
      <xdr:row>79</xdr:row>
      <xdr:rowOff>152654</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359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137431</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3681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140208</xdr:rowOff>
    </xdr:from>
    <xdr:to>
      <xdr:col>6</xdr:col>
      <xdr:colOff>171450</xdr:colOff>
      <xdr:row>79</xdr:row>
      <xdr:rowOff>70358</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351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55135</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3599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前年度比</a:t>
          </a:r>
          <a:r>
            <a:rPr kumimoji="1" lang="en-US" altLang="ja-JP" sz="1100">
              <a:latin typeface="ＭＳ Ｐゴシック" panose="020B0600070205080204" pitchFamily="50" charset="-128"/>
              <a:ea typeface="ＭＳ Ｐゴシック" panose="020B0600070205080204" pitchFamily="50" charset="-128"/>
            </a:rPr>
            <a:t>0.5</a:t>
          </a:r>
          <a:r>
            <a:rPr kumimoji="1" lang="ja-JP" altLang="en-US" sz="1100">
              <a:latin typeface="ＭＳ Ｐゴシック" panose="020B0600070205080204" pitchFamily="50" charset="-128"/>
              <a:ea typeface="ＭＳ Ｐゴシック" panose="020B0600070205080204" pitchFamily="50" charset="-128"/>
            </a:rPr>
            <a:t>ﾎﾟｲﾝﾄの増となったが、公債費以外では類似団体平均を下回っていることから、公債費が町財政を硬直化させる要因となっていることが見て取れる。</a:t>
          </a:r>
        </a:p>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能登半島地震に対する多額の起債発行により、更に公債費が増加し、町財政を圧迫することをおさえたうえで、それ以外の経費については、事業の選択・優先順位付けを徹底し、適切な事業展開を図る必要がある。</a:t>
          </a: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133858</xdr:rowOff>
    </xdr:from>
    <xdr:to>
      <xdr:col>82</xdr:col>
      <xdr:colOff>107950</xdr:colOff>
      <xdr:row>80</xdr:row>
      <xdr:rowOff>104139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649708"/>
          <a:ext cx="0" cy="117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76216</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104139</xdr:rowOff>
    </xdr:from>
    <xdr:to>
      <xdr:col>82</xdr:col>
      <xdr:colOff>196850</xdr:colOff>
      <xdr:row>80</xdr:row>
      <xdr:rowOff>104139</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48785</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39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133858</xdr:rowOff>
    </xdr:from>
    <xdr:to>
      <xdr:col>82</xdr:col>
      <xdr:colOff>196850</xdr:colOff>
      <xdr:row>73</xdr:row>
      <xdr:rowOff>133858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64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10414</xdr:rowOff>
    </xdr:from>
    <xdr:to>
      <xdr:col>82</xdr:col>
      <xdr:colOff>107950</xdr:colOff>
      <xdr:row>75</xdr:row>
      <xdr:rowOff>33274</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286916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13988</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215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41911</xdr:rowOff>
    </xdr:from>
    <xdr:to>
      <xdr:col>82</xdr:col>
      <xdr:colOff>158750</xdr:colOff>
      <xdr:row>77</xdr:row>
      <xdr:rowOff>143511</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140716</xdr:rowOff>
    </xdr:from>
    <xdr:to>
      <xdr:col>78</xdr:col>
      <xdr:colOff>69850</xdr:colOff>
      <xdr:row>75</xdr:row>
      <xdr:rowOff>10414</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282801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163068</xdr:rowOff>
    </xdr:from>
    <xdr:to>
      <xdr:col>78</xdr:col>
      <xdr:colOff>120650</xdr:colOff>
      <xdr:row>77</xdr:row>
      <xdr:rowOff>93218</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77995</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279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81280</xdr:rowOff>
    </xdr:from>
    <xdr:to>
      <xdr:col>73</xdr:col>
      <xdr:colOff>180975</xdr:colOff>
      <xdr:row>74</xdr:row>
      <xdr:rowOff>140716</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893800" y="1276858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108204</xdr:rowOff>
    </xdr:from>
    <xdr:to>
      <xdr:col>74</xdr:col>
      <xdr:colOff>31750</xdr:colOff>
      <xdr:row>77</xdr:row>
      <xdr:rowOff>38354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23131</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322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81280</xdr:rowOff>
    </xdr:from>
    <xdr:to>
      <xdr:col>69</xdr:col>
      <xdr:colOff>92075</xdr:colOff>
      <xdr:row>75</xdr:row>
      <xdr:rowOff>33274</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2768580"/>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48277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32765</xdr:rowOff>
    </xdr:from>
    <xdr:to>
      <xdr:col>65</xdr:col>
      <xdr:colOff>53975</xdr:colOff>
      <xdr:row>77</xdr:row>
      <xdr:rowOff>134365</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119142</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153924</xdr:rowOff>
    </xdr:from>
    <xdr:to>
      <xdr:col>82</xdr:col>
      <xdr:colOff>158750</xdr:colOff>
      <xdr:row>75</xdr:row>
      <xdr:rowOff>84074</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284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170451</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268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131064</xdr:rowOff>
    </xdr:from>
    <xdr:to>
      <xdr:col>78</xdr:col>
      <xdr:colOff>120650</xdr:colOff>
      <xdr:row>75</xdr:row>
      <xdr:rowOff>61214</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281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71391</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587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89916</xdr:rowOff>
    </xdr:from>
    <xdr:to>
      <xdr:col>74</xdr:col>
      <xdr:colOff>31750</xdr:colOff>
      <xdr:row>75</xdr:row>
      <xdr:rowOff>20066</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2777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30243</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54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30480</xdr:rowOff>
    </xdr:from>
    <xdr:to>
      <xdr:col>69</xdr:col>
      <xdr:colOff>142875</xdr:colOff>
      <xdr:row>74</xdr:row>
      <xdr:rowOff>132080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271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142257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248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153924</xdr:rowOff>
    </xdr:from>
    <xdr:to>
      <xdr:col>65</xdr:col>
      <xdr:colOff>53975</xdr:colOff>
      <xdr:row>75</xdr:row>
      <xdr:rowOff>84074</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284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94251</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2610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石川県能登町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2892</xdr:rowOff>
    </xdr:from>
    <xdr:to>
      <xdr:col>29</xdr:col>
      <xdr:colOff>127000</xdr:colOff>
      <xdr:row>20</xdr:row>
      <xdr:rowOff>107700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07917"/>
          <a:ext cx="0" cy="147640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79777</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56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107700</xdr:rowOff>
    </xdr:from>
    <xdr:to>
      <xdr:col>30</xdr:col>
      <xdr:colOff>25400</xdr:colOff>
      <xdr:row>20</xdr:row>
      <xdr:rowOff>107700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843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89269</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51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2892</xdr:rowOff>
    </xdr:from>
    <xdr:to>
      <xdr:col>30</xdr:col>
      <xdr:colOff>25400</xdr:colOff>
      <xdr:row>12</xdr:row>
      <xdr:rowOff>2892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079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76196</xdr:rowOff>
    </xdr:from>
    <xdr:to>
      <xdr:col>29</xdr:col>
      <xdr:colOff>127000</xdr:colOff>
      <xdr:row>14</xdr:row>
      <xdr:rowOff>35212</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352671"/>
          <a:ext cx="647700" cy="1304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128113</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18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156036</xdr:rowOff>
    </xdr:from>
    <xdr:to>
      <xdr:col>29</xdr:col>
      <xdr:colOff>177800</xdr:colOff>
      <xdr:row>17</xdr:row>
      <xdr:rowOff>86186</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468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35212</xdr:rowOff>
    </xdr:from>
    <xdr:to>
      <xdr:col>26</xdr:col>
      <xdr:colOff>50800</xdr:colOff>
      <xdr:row>15</xdr:row>
      <xdr:rowOff>38184</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483137"/>
          <a:ext cx="698500" cy="1744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84517</xdr:rowOff>
    </xdr:from>
    <xdr:to>
      <xdr:col>26</xdr:col>
      <xdr:colOff>101600</xdr:colOff>
      <xdr:row>18</xdr:row>
      <xdr:rowOff>14667</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467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170894</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1331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38184</xdr:rowOff>
    </xdr:from>
    <xdr:to>
      <xdr:col>22</xdr:col>
      <xdr:colOff>114300</xdr:colOff>
      <xdr:row>15</xdr:row>
      <xdr:rowOff>62535</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657559"/>
          <a:ext cx="698500" cy="243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119732</xdr:rowOff>
    </xdr:from>
    <xdr:to>
      <xdr:col>22</xdr:col>
      <xdr:colOff>165100</xdr:colOff>
      <xdr:row>18</xdr:row>
      <xdr:rowOff>49882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820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34659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168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62535</xdr:rowOff>
    </xdr:from>
    <xdr:to>
      <xdr:col>18</xdr:col>
      <xdr:colOff>177800</xdr:colOff>
      <xdr:row>15</xdr:row>
      <xdr:rowOff>78058</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681910"/>
          <a:ext cx="698500" cy="155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135680</xdr:rowOff>
    </xdr:from>
    <xdr:to>
      <xdr:col>19</xdr:col>
      <xdr:colOff>38100</xdr:colOff>
      <xdr:row>18</xdr:row>
      <xdr:rowOff>65830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979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50607</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184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146271</xdr:rowOff>
    </xdr:from>
    <xdr:to>
      <xdr:col>15</xdr:col>
      <xdr:colOff>101600</xdr:colOff>
      <xdr:row>18</xdr:row>
      <xdr:rowOff>76421</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085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61198</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9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25396</xdr:rowOff>
    </xdr:from>
    <xdr:to>
      <xdr:col>29</xdr:col>
      <xdr:colOff>177800</xdr:colOff>
      <xdr:row>13</xdr:row>
      <xdr:rowOff>126996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3018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41923</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146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155862</xdr:rowOff>
    </xdr:from>
    <xdr:to>
      <xdr:col>26</xdr:col>
      <xdr:colOff>101600</xdr:colOff>
      <xdr:row>14</xdr:row>
      <xdr:rowOff>86012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4323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96189</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2012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158834</xdr:rowOff>
    </xdr:from>
    <xdr:to>
      <xdr:col>22</xdr:col>
      <xdr:colOff>165100</xdr:colOff>
      <xdr:row>15</xdr:row>
      <xdr:rowOff>88984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6067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99161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375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11735</xdr:rowOff>
    </xdr:from>
    <xdr:to>
      <xdr:col>19</xdr:col>
      <xdr:colOff>38100</xdr:colOff>
      <xdr:row>15</xdr:row>
      <xdr:rowOff>113335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6311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123512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399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27258</xdr:rowOff>
    </xdr:from>
    <xdr:to>
      <xdr:col>15</xdr:col>
      <xdr:colOff>101600</xdr:colOff>
      <xdr:row>15</xdr:row>
      <xdr:rowOff>128858</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6466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139035</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415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125666</xdr:rowOff>
    </xdr:from>
    <xdr:to>
      <xdr:col>29</xdr:col>
      <xdr:colOff>127000</xdr:colOff>
      <xdr:row>37</xdr:row>
      <xdr:rowOff>279057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50216"/>
          <a:ext cx="0" cy="13535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251134</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75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279057</xdr:rowOff>
    </xdr:from>
    <xdr:to>
      <xdr:col>30</xdr:col>
      <xdr:colOff>25400</xdr:colOff>
      <xdr:row>37</xdr:row>
      <xdr:rowOff>279057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037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40593</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93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125666</xdr:rowOff>
    </xdr:from>
    <xdr:to>
      <xdr:col>30</xdr:col>
      <xdr:colOff>25400</xdr:colOff>
      <xdr:row>33</xdr:row>
      <xdr:rowOff>125666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502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159804</xdr:rowOff>
    </xdr:from>
    <xdr:to>
      <xdr:col>29</xdr:col>
      <xdr:colOff>127000</xdr:colOff>
      <xdr:row>35</xdr:row>
      <xdr:rowOff>318986</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770154"/>
          <a:ext cx="647700" cy="1591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144581</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7549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139541</xdr:rowOff>
    </xdr:from>
    <xdr:to>
      <xdr:col>29</xdr:col>
      <xdr:colOff>177800</xdr:colOff>
      <xdr:row>35</xdr:row>
      <xdr:rowOff>241141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498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255150</xdr:rowOff>
    </xdr:from>
    <xdr:to>
      <xdr:col>26</xdr:col>
      <xdr:colOff>50800</xdr:colOff>
      <xdr:row>35</xdr:row>
      <xdr:rowOff>318986</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865500"/>
          <a:ext cx="698500" cy="638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122015</xdr:rowOff>
    </xdr:from>
    <xdr:to>
      <xdr:col>26</xdr:col>
      <xdr:colOff>101600</xdr:colOff>
      <xdr:row>35</xdr:row>
      <xdr:rowOff>223615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323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233792</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501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129495</xdr:rowOff>
    </xdr:from>
    <xdr:to>
      <xdr:col>22</xdr:col>
      <xdr:colOff>114300</xdr:colOff>
      <xdr:row>35</xdr:row>
      <xdr:rowOff>255150</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739845"/>
          <a:ext cx="698500" cy="1256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112985</xdr:rowOff>
    </xdr:from>
    <xdr:to>
      <xdr:col>22</xdr:col>
      <xdr:colOff>165100</xdr:colOff>
      <xdr:row>35</xdr:row>
      <xdr:rowOff>214585</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233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224762</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492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129495</xdr:rowOff>
    </xdr:from>
    <xdr:to>
      <xdr:col>18</xdr:col>
      <xdr:colOff>177800</xdr:colOff>
      <xdr:row>35</xdr:row>
      <xdr:rowOff>299707</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739845"/>
          <a:ext cx="698500" cy="1702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136913</xdr:rowOff>
    </xdr:from>
    <xdr:to>
      <xdr:col>19</xdr:col>
      <xdr:colOff>38100</xdr:colOff>
      <xdr:row>35</xdr:row>
      <xdr:rowOff>238513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47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223290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833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158400</xdr:rowOff>
    </xdr:from>
    <xdr:to>
      <xdr:col>15</xdr:col>
      <xdr:colOff>101600</xdr:colOff>
      <xdr:row>35</xdr:row>
      <xdr:rowOff>260000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768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270177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53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109004</xdr:rowOff>
    </xdr:from>
    <xdr:to>
      <xdr:col>29</xdr:col>
      <xdr:colOff>177800</xdr:colOff>
      <xdr:row>35</xdr:row>
      <xdr:rowOff>210604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7193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296981</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564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268186</xdr:rowOff>
    </xdr:from>
    <xdr:to>
      <xdr:col>26</xdr:col>
      <xdr:colOff>101600</xdr:colOff>
      <xdr:row>36</xdr:row>
      <xdr:rowOff>26886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8785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11663</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9649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204350</xdr:rowOff>
    </xdr:from>
    <xdr:to>
      <xdr:col>22</xdr:col>
      <xdr:colOff>165100</xdr:colOff>
      <xdr:row>35</xdr:row>
      <xdr:rowOff>305950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814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290727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90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78695</xdr:rowOff>
    </xdr:from>
    <xdr:to>
      <xdr:col>19</xdr:col>
      <xdr:colOff>38100</xdr:colOff>
      <xdr:row>35</xdr:row>
      <xdr:rowOff>180295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6890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190472</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457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248907</xdr:rowOff>
    </xdr:from>
    <xdr:to>
      <xdr:col>15</xdr:col>
      <xdr:colOff>101600</xdr:colOff>
      <xdr:row>36</xdr:row>
      <xdr:rowOff>7607</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8592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335284</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94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石川県能登町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14,331
14,195
273.27
42,387,843
39,232,955
1,568,688
9,046,112
29,580,417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149644</xdr:rowOff>
    </xdr:from>
    <xdr:to>
      <xdr:col>24</xdr:col>
      <xdr:colOff>62865</xdr:colOff>
      <xdr:row>39</xdr:row>
      <xdr:rowOff>56541</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93144"/>
          <a:ext cx="1270" cy="1449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60368</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4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56541</xdr:rowOff>
    </xdr:from>
    <xdr:to>
      <xdr:col>24</xdr:col>
      <xdr:colOff>152400</xdr:colOff>
      <xdr:row>39</xdr:row>
      <xdr:rowOff>56541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3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96321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68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149644</xdr:rowOff>
    </xdr:from>
    <xdr:to>
      <xdr:col>24</xdr:col>
      <xdr:colOff>152400</xdr:colOff>
      <xdr:row>30</xdr:row>
      <xdr:rowOff>149644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93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86474</xdr:rowOff>
    </xdr:from>
    <xdr:to>
      <xdr:col>24</xdr:col>
      <xdr:colOff>63500</xdr:colOff>
      <xdr:row>33</xdr:row>
      <xdr:rowOff>72999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572874"/>
          <a:ext cx="838200" cy="157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118063</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188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139636</xdr:rowOff>
    </xdr:from>
    <xdr:to>
      <xdr:col>24</xdr:col>
      <xdr:colOff>114300</xdr:colOff>
      <xdr:row>36</xdr:row>
      <xdr:rowOff>69786</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4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72999</xdr:rowOff>
    </xdr:from>
    <xdr:to>
      <xdr:col>19</xdr:col>
      <xdr:colOff>177800</xdr:colOff>
      <xdr:row>34</xdr:row>
      <xdr:rowOff>80645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730849"/>
          <a:ext cx="889000" cy="179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76937</xdr:rowOff>
    </xdr:from>
    <xdr:to>
      <xdr:col>20</xdr:col>
      <xdr:colOff>38100</xdr:colOff>
      <xdr:row>37</xdr:row>
      <xdr:rowOff>7087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49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169664</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34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69659</xdr:rowOff>
    </xdr:from>
    <xdr:to>
      <xdr:col>15</xdr:col>
      <xdr:colOff>50800</xdr:colOff>
      <xdr:row>34</xdr:row>
      <xdr:rowOff>80645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5898959"/>
          <a:ext cx="889000" cy="10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101714</xdr:rowOff>
    </xdr:from>
    <xdr:to>
      <xdr:col>15</xdr:col>
      <xdr:colOff>101600</xdr:colOff>
      <xdr:row>37</xdr:row>
      <xdr:rowOff>31864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7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22991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366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14491</xdr:rowOff>
    </xdr:from>
    <xdr:to>
      <xdr:col>10</xdr:col>
      <xdr:colOff>114300</xdr:colOff>
      <xdr:row>34</xdr:row>
      <xdr:rowOff>69659</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5843791"/>
          <a:ext cx="889000" cy="55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102870</xdr:rowOff>
    </xdr:from>
    <xdr:to>
      <xdr:col>10</xdr:col>
      <xdr:colOff>165100</xdr:colOff>
      <xdr:row>37</xdr:row>
      <xdr:rowOff>33020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75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24147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67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121882</xdr:rowOff>
    </xdr:from>
    <xdr:to>
      <xdr:col>6</xdr:col>
      <xdr:colOff>38100</xdr:colOff>
      <xdr:row>37</xdr:row>
      <xdr:rowOff>52032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9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43159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386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35674</xdr:rowOff>
    </xdr:from>
    <xdr:to>
      <xdr:col>24</xdr:col>
      <xdr:colOff>114300</xdr:colOff>
      <xdr:row>32</xdr:row>
      <xdr:rowOff>137274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522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58551</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373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22199</xdr:rowOff>
    </xdr:from>
    <xdr:to>
      <xdr:col>20</xdr:col>
      <xdr:colOff>38100</xdr:colOff>
      <xdr:row>33</xdr:row>
      <xdr:rowOff>123799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680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140326</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455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29845</xdr:rowOff>
    </xdr:from>
    <xdr:to>
      <xdr:col>15</xdr:col>
      <xdr:colOff>101600</xdr:colOff>
      <xdr:row>34</xdr:row>
      <xdr:rowOff>131445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85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147972</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634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18859</xdr:rowOff>
    </xdr:from>
    <xdr:to>
      <xdr:col>10</xdr:col>
      <xdr:colOff>165100</xdr:colOff>
      <xdr:row>34</xdr:row>
      <xdr:rowOff>120459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848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136986</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623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135141</xdr:rowOff>
    </xdr:from>
    <xdr:to>
      <xdr:col>6</xdr:col>
      <xdr:colOff>38100</xdr:colOff>
      <xdr:row>34</xdr:row>
      <xdr:rowOff>65291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792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81818</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568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42574</xdr:rowOff>
    </xdr:from>
    <xdr:to>
      <xdr:col>24</xdr:col>
      <xdr:colOff>62865</xdr:colOff>
      <xdr:row>58</xdr:row>
      <xdr:rowOff>142149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615074"/>
          <a:ext cx="1270" cy="1471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145976</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90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142149</xdr:rowOff>
    </xdr:from>
    <xdr:to>
      <xdr:col>24</xdr:col>
      <xdr:colOff>152400</xdr:colOff>
      <xdr:row>58</xdr:row>
      <xdr:rowOff>142149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86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160701</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3903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1,216,477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42574</xdr:rowOff>
    </xdr:from>
    <xdr:to>
      <xdr:col>24</xdr:col>
      <xdr:colOff>152400</xdr:colOff>
      <xdr:row>50</xdr:row>
      <xdr:rowOff>42574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61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42574</xdr:rowOff>
    </xdr:from>
    <xdr:to>
      <xdr:col>24</xdr:col>
      <xdr:colOff>63500</xdr:colOff>
      <xdr:row>57</xdr:row>
      <xdr:rowOff>136607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8615074"/>
          <a:ext cx="838200" cy="1294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163548</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9361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13671</xdr:rowOff>
    </xdr:from>
    <xdr:to>
      <xdr:col>24</xdr:col>
      <xdr:colOff>114300</xdr:colOff>
      <xdr:row>58</xdr:row>
      <xdr:rowOff>115271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95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136607</xdr:rowOff>
    </xdr:from>
    <xdr:to>
      <xdr:col>19</xdr:col>
      <xdr:colOff>177800</xdr:colOff>
      <xdr:row>58</xdr:row>
      <xdr:rowOff>31811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909257"/>
          <a:ext cx="889000" cy="66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42854</xdr:rowOff>
    </xdr:from>
    <xdr:to>
      <xdr:col>20</xdr:col>
      <xdr:colOff>38100</xdr:colOff>
      <xdr:row>58</xdr:row>
      <xdr:rowOff>144454</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86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135581</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10079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31811</xdr:rowOff>
    </xdr:from>
    <xdr:to>
      <xdr:col>15</xdr:col>
      <xdr:colOff>50800</xdr:colOff>
      <xdr:row>58</xdr:row>
      <xdr:rowOff>37097</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975911"/>
          <a:ext cx="889000" cy="5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41933</xdr:rowOff>
    </xdr:from>
    <xdr:to>
      <xdr:col>15</xdr:col>
      <xdr:colOff>101600</xdr:colOff>
      <xdr:row>58</xdr:row>
      <xdr:rowOff>143533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86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134660</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10078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37097</xdr:rowOff>
    </xdr:from>
    <xdr:to>
      <xdr:col>10</xdr:col>
      <xdr:colOff>114300</xdr:colOff>
      <xdr:row>58</xdr:row>
      <xdr:rowOff>49692</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981197"/>
          <a:ext cx="889000" cy="12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51966</xdr:rowOff>
    </xdr:from>
    <xdr:to>
      <xdr:col>10</xdr:col>
      <xdr:colOff>165100</xdr:colOff>
      <xdr:row>58</xdr:row>
      <xdr:rowOff>153566</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996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144693</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10088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58855</xdr:rowOff>
    </xdr:from>
    <xdr:to>
      <xdr:col>6</xdr:col>
      <xdr:colOff>38100</xdr:colOff>
      <xdr:row>58</xdr:row>
      <xdr:rowOff>160455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151582</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10095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49</xdr:row>
      <xdr:rowOff>163224</xdr:rowOff>
    </xdr:from>
    <xdr:to>
      <xdr:col>24</xdr:col>
      <xdr:colOff>114300</xdr:colOff>
      <xdr:row>50</xdr:row>
      <xdr:rowOff>93374</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8564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49</xdr:row>
      <xdr:rowOff>116251</xdr:rowOff>
    </xdr:from>
    <xdr:ext cx="690189"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85173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1,216,477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85807</xdr:rowOff>
    </xdr:from>
    <xdr:to>
      <xdr:col>20</xdr:col>
      <xdr:colOff>38100</xdr:colOff>
      <xdr:row>58</xdr:row>
      <xdr:rowOff>15957</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85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32484</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633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152461</xdr:rowOff>
    </xdr:from>
    <xdr:to>
      <xdr:col>15</xdr:col>
      <xdr:colOff>101600</xdr:colOff>
      <xdr:row>58</xdr:row>
      <xdr:rowOff>82611</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925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99138</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700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157747</xdr:rowOff>
    </xdr:from>
    <xdr:to>
      <xdr:col>10</xdr:col>
      <xdr:colOff>165100</xdr:colOff>
      <xdr:row>58</xdr:row>
      <xdr:rowOff>87897</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930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104424</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705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170342</xdr:rowOff>
    </xdr:from>
    <xdr:to>
      <xdr:col>6</xdr:col>
      <xdr:colOff>38100</xdr:colOff>
      <xdr:row>58</xdr:row>
      <xdr:rowOff>100492</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94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117019</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718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63667</xdr:rowOff>
    </xdr:from>
    <xdr:to>
      <xdr:col>24</xdr:col>
      <xdr:colOff>62865</xdr:colOff>
      <xdr:row>78</xdr:row>
      <xdr:rowOff>136683</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065167"/>
          <a:ext cx="1270" cy="1444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140510</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136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136683</xdr:rowOff>
    </xdr:from>
    <xdr:to>
      <xdr:col>24</xdr:col>
      <xdr:colOff>152400</xdr:colOff>
      <xdr:row>78</xdr:row>
      <xdr:rowOff>136683</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09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10344</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840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63667</xdr:rowOff>
    </xdr:from>
    <xdr:to>
      <xdr:col>24</xdr:col>
      <xdr:colOff>152400</xdr:colOff>
      <xdr:row>70</xdr:row>
      <xdr:rowOff>63667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065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137757</xdr:rowOff>
    </xdr:from>
    <xdr:to>
      <xdr:col>24</xdr:col>
      <xdr:colOff>63500</xdr:colOff>
      <xdr:row>76</xdr:row>
      <xdr:rowOff>39298</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2996507"/>
          <a:ext cx="838200" cy="72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19116</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2207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40689</xdr:rowOff>
    </xdr:from>
    <xdr:to>
      <xdr:col>24</xdr:col>
      <xdr:colOff>114300</xdr:colOff>
      <xdr:row>77</xdr:row>
      <xdr:rowOff>142289</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42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121435</xdr:rowOff>
    </xdr:from>
    <xdr:to>
      <xdr:col>19</xdr:col>
      <xdr:colOff>177800</xdr:colOff>
      <xdr:row>76</xdr:row>
      <xdr:rowOff>39298</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908300" y="12980185"/>
          <a:ext cx="889000" cy="89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60714</xdr:rowOff>
    </xdr:from>
    <xdr:to>
      <xdr:col>20</xdr:col>
      <xdr:colOff>38100</xdr:colOff>
      <xdr:row>77</xdr:row>
      <xdr:rowOff>162314</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6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153441</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8" y="13355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121435</xdr:rowOff>
    </xdr:from>
    <xdr:to>
      <xdr:col>15</xdr:col>
      <xdr:colOff>50800</xdr:colOff>
      <xdr:row>75</xdr:row>
      <xdr:rowOff>146444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2980185"/>
          <a:ext cx="889000" cy="25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65080</xdr:rowOff>
    </xdr:from>
    <xdr:to>
      <xdr:col>15</xdr:col>
      <xdr:colOff>101600</xdr:colOff>
      <xdr:row>77</xdr:row>
      <xdr:rowOff>166680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26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157807</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35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146444</xdr:rowOff>
    </xdr:from>
    <xdr:to>
      <xdr:col>10</xdr:col>
      <xdr:colOff>114300</xdr:colOff>
      <xdr:row>75</xdr:row>
      <xdr:rowOff>156959</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3005194"/>
          <a:ext cx="889000" cy="1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63571</xdr:rowOff>
    </xdr:from>
    <xdr:to>
      <xdr:col>10</xdr:col>
      <xdr:colOff>165100</xdr:colOff>
      <xdr:row>77</xdr:row>
      <xdr:rowOff>165171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26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156298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3357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76716</xdr:rowOff>
    </xdr:from>
    <xdr:to>
      <xdr:col>6</xdr:col>
      <xdr:colOff>38100</xdr:colOff>
      <xdr:row>78</xdr:row>
      <xdr:rowOff>6866</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278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169443</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371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86957</xdr:rowOff>
    </xdr:from>
    <xdr:to>
      <xdr:col>24</xdr:col>
      <xdr:colOff>114300</xdr:colOff>
      <xdr:row>76</xdr:row>
      <xdr:rowOff>17106</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294570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109834</xdr:rowOff>
    </xdr:from>
    <xdr:ext cx="534377"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2797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159948</xdr:rowOff>
    </xdr:from>
    <xdr:to>
      <xdr:col>20</xdr:col>
      <xdr:colOff>38100</xdr:colOff>
      <xdr:row>76</xdr:row>
      <xdr:rowOff>90098</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018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106626</xdr:rowOff>
    </xdr:from>
    <xdr:ext cx="534377"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30111" y="12793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70635</xdr:rowOff>
    </xdr:from>
    <xdr:to>
      <xdr:col>15</xdr:col>
      <xdr:colOff>101600</xdr:colOff>
      <xdr:row>76</xdr:row>
      <xdr:rowOff>784</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292938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17312</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41111" y="12704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95644</xdr:rowOff>
    </xdr:from>
    <xdr:to>
      <xdr:col>10</xdr:col>
      <xdr:colOff>165100</xdr:colOff>
      <xdr:row>76</xdr:row>
      <xdr:rowOff>25794</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295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42321</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52111" y="12729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106159</xdr:rowOff>
    </xdr:from>
    <xdr:to>
      <xdr:col>6</xdr:col>
      <xdr:colOff>38100</xdr:colOff>
      <xdr:row>76</xdr:row>
      <xdr:rowOff>36309</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2964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52836</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63111" y="12740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44842</xdr:rowOff>
    </xdr:from>
    <xdr:to>
      <xdr:col>24</xdr:col>
      <xdr:colOff>62865</xdr:colOff>
      <xdr:row>98</xdr:row>
      <xdr:rowOff>133277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475342"/>
          <a:ext cx="1270" cy="1460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137104</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939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133277</xdr:rowOff>
    </xdr:from>
    <xdr:to>
      <xdr:col>24</xdr:col>
      <xdr:colOff>152400</xdr:colOff>
      <xdr:row>98</xdr:row>
      <xdr:rowOff>133277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935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162969</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50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44842</xdr:rowOff>
    </xdr:from>
    <xdr:to>
      <xdr:col>24</xdr:col>
      <xdr:colOff>152400</xdr:colOff>
      <xdr:row>90</xdr:row>
      <xdr:rowOff>44842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475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69476</xdr:rowOff>
    </xdr:from>
    <xdr:to>
      <xdr:col>24</xdr:col>
      <xdr:colOff>63500</xdr:colOff>
      <xdr:row>95</xdr:row>
      <xdr:rowOff>119507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185776"/>
          <a:ext cx="838200" cy="221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89033</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2053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110606</xdr:rowOff>
    </xdr:from>
    <xdr:to>
      <xdr:col>24</xdr:col>
      <xdr:colOff>114300</xdr:colOff>
      <xdr:row>95</xdr:row>
      <xdr:rowOff>40756</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226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119507</xdr:rowOff>
    </xdr:from>
    <xdr:to>
      <xdr:col>19</xdr:col>
      <xdr:colOff>177800</xdr:colOff>
      <xdr:row>96</xdr:row>
      <xdr:rowOff>46627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407257"/>
          <a:ext cx="889000" cy="98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27037</xdr:rowOff>
    </xdr:from>
    <xdr:to>
      <xdr:col>20</xdr:col>
      <xdr:colOff>38100</xdr:colOff>
      <xdr:row>95</xdr:row>
      <xdr:rowOff>128637</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314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145164</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090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103592</xdr:rowOff>
    </xdr:from>
    <xdr:to>
      <xdr:col>15</xdr:col>
      <xdr:colOff>50800</xdr:colOff>
      <xdr:row>96</xdr:row>
      <xdr:rowOff>46627</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391342"/>
          <a:ext cx="889000" cy="114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121514</xdr:rowOff>
    </xdr:from>
    <xdr:to>
      <xdr:col>15</xdr:col>
      <xdr:colOff>101600</xdr:colOff>
      <xdr:row>96</xdr:row>
      <xdr:rowOff>51664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09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68191</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184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103592</xdr:rowOff>
    </xdr:from>
    <xdr:to>
      <xdr:col>10</xdr:col>
      <xdr:colOff>114300</xdr:colOff>
      <xdr:row>97</xdr:row>
      <xdr:rowOff>21361</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391342"/>
          <a:ext cx="889000" cy="260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19134</xdr:rowOff>
    </xdr:from>
    <xdr:to>
      <xdr:col>10</xdr:col>
      <xdr:colOff>165100</xdr:colOff>
      <xdr:row>95</xdr:row>
      <xdr:rowOff>120734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0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137261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082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104380</xdr:rowOff>
    </xdr:from>
    <xdr:to>
      <xdr:col>6</xdr:col>
      <xdr:colOff>38100</xdr:colOff>
      <xdr:row>97</xdr:row>
      <xdr:rowOff>34530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6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51057</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33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18676</xdr:rowOff>
    </xdr:from>
    <xdr:to>
      <xdr:col>24</xdr:col>
      <xdr:colOff>114300</xdr:colOff>
      <xdr:row>94</xdr:row>
      <xdr:rowOff>120276</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13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41553</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5986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68707</xdr:rowOff>
    </xdr:from>
    <xdr:to>
      <xdr:col>20</xdr:col>
      <xdr:colOff>38100</xdr:colOff>
      <xdr:row>95</xdr:row>
      <xdr:rowOff>170307</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356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161434</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449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167277</xdr:rowOff>
    </xdr:from>
    <xdr:to>
      <xdr:col>15</xdr:col>
      <xdr:colOff>101600</xdr:colOff>
      <xdr:row>96</xdr:row>
      <xdr:rowOff>97427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455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88554</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547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52792</xdr:rowOff>
    </xdr:from>
    <xdr:to>
      <xdr:col>10</xdr:col>
      <xdr:colOff>165100</xdr:colOff>
      <xdr:row>95</xdr:row>
      <xdr:rowOff>154392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340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145519</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433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142011</xdr:rowOff>
    </xdr:from>
    <xdr:to>
      <xdr:col>6</xdr:col>
      <xdr:colOff>38100</xdr:colOff>
      <xdr:row>97</xdr:row>
      <xdr:rowOff>72161</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601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63288</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693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22821</xdr:rowOff>
    </xdr:from>
    <xdr:to>
      <xdr:col>54</xdr:col>
      <xdr:colOff>189865</xdr:colOff>
      <xdr:row>38</xdr:row>
      <xdr:rowOff>49509</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66321"/>
          <a:ext cx="1270" cy="1398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53336</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568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49509</xdr:rowOff>
    </xdr:from>
    <xdr:to>
      <xdr:col>55</xdr:col>
      <xdr:colOff>88900</xdr:colOff>
      <xdr:row>38</xdr:row>
      <xdr:rowOff>49509</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564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140948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41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22821</xdr:rowOff>
    </xdr:from>
    <xdr:to>
      <xdr:col>55</xdr:col>
      <xdr:colOff>88900</xdr:colOff>
      <xdr:row>30</xdr:row>
      <xdr:rowOff>22821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66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22821</xdr:rowOff>
    </xdr:from>
    <xdr:to>
      <xdr:col>55</xdr:col>
      <xdr:colOff>0</xdr:colOff>
      <xdr:row>35</xdr:row>
      <xdr:rowOff>88844</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5166321"/>
          <a:ext cx="838200" cy="923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82723</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2549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104296</xdr:rowOff>
    </xdr:from>
    <xdr:to>
      <xdr:col>55</xdr:col>
      <xdr:colOff>50800</xdr:colOff>
      <xdr:row>37</xdr:row>
      <xdr:rowOff>34446</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76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87907</xdr:rowOff>
    </xdr:from>
    <xdr:to>
      <xdr:col>50</xdr:col>
      <xdr:colOff>114300</xdr:colOff>
      <xdr:row>35</xdr:row>
      <xdr:rowOff>88844</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5917207"/>
          <a:ext cx="889000" cy="172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137885</xdr:rowOff>
    </xdr:from>
    <xdr:to>
      <xdr:col>50</xdr:col>
      <xdr:colOff>165100</xdr:colOff>
      <xdr:row>37</xdr:row>
      <xdr:rowOff>68035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310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59162</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6402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87907</xdr:rowOff>
    </xdr:from>
    <xdr:to>
      <xdr:col>45</xdr:col>
      <xdr:colOff>177800</xdr:colOff>
      <xdr:row>35</xdr:row>
      <xdr:rowOff>12336</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5917207"/>
          <a:ext cx="889000" cy="95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139760</xdr:rowOff>
    </xdr:from>
    <xdr:to>
      <xdr:col>46</xdr:col>
      <xdr:colOff>38100</xdr:colOff>
      <xdr:row>37</xdr:row>
      <xdr:rowOff>69910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1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61037</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6404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110675</xdr:rowOff>
    </xdr:from>
    <xdr:to>
      <xdr:col>41</xdr:col>
      <xdr:colOff>50800</xdr:colOff>
      <xdr:row>35</xdr:row>
      <xdr:rowOff>12336</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5768525"/>
          <a:ext cx="889000" cy="244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5541</xdr:rowOff>
    </xdr:from>
    <xdr:to>
      <xdr:col>41</xdr:col>
      <xdr:colOff>101600</xdr:colOff>
      <xdr:row>37</xdr:row>
      <xdr:rowOff>107141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4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98268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441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125503</xdr:rowOff>
    </xdr:from>
    <xdr:to>
      <xdr:col>36</xdr:col>
      <xdr:colOff>165100</xdr:colOff>
      <xdr:row>35</xdr:row>
      <xdr:rowOff>55653</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595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46780</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047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29</xdr:row>
      <xdr:rowOff>143471</xdr:rowOff>
    </xdr:from>
    <xdr:to>
      <xdr:col>55</xdr:col>
      <xdr:colOff>50800</xdr:colOff>
      <xdr:row>30</xdr:row>
      <xdr:rowOff>73621</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5115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29</xdr:row>
      <xdr:rowOff>96498</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5068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38044</xdr:rowOff>
    </xdr:from>
    <xdr:to>
      <xdr:col>50</xdr:col>
      <xdr:colOff>165100</xdr:colOff>
      <xdr:row>35</xdr:row>
      <xdr:rowOff>139644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038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156171</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5814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37107</xdr:rowOff>
    </xdr:from>
    <xdr:to>
      <xdr:col>46</xdr:col>
      <xdr:colOff>38100</xdr:colOff>
      <xdr:row>34</xdr:row>
      <xdr:rowOff>138707</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5866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155234</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5641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132986</xdr:rowOff>
    </xdr:from>
    <xdr:to>
      <xdr:col>41</xdr:col>
      <xdr:colOff>101600</xdr:colOff>
      <xdr:row>35</xdr:row>
      <xdr:rowOff>63136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596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79663</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5737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59875</xdr:rowOff>
    </xdr:from>
    <xdr:to>
      <xdr:col>36</xdr:col>
      <xdr:colOff>165100</xdr:colOff>
      <xdr:row>33</xdr:row>
      <xdr:rowOff>161475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571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6552</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5492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134982</xdr:rowOff>
    </xdr:from>
    <xdr:to>
      <xdr:col>54</xdr:col>
      <xdr:colOff>189865</xdr:colOff>
      <xdr:row>58</xdr:row>
      <xdr:rowOff>97871</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707482"/>
          <a:ext cx="1270" cy="1334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101698</xdr:rowOff>
    </xdr:from>
    <xdr:ext cx="469744"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4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97871</xdr:rowOff>
    </xdr:from>
    <xdr:to>
      <xdr:col>55</xdr:col>
      <xdr:colOff>88900</xdr:colOff>
      <xdr:row>58</xdr:row>
      <xdr:rowOff>97871</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41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81659</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482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134982</xdr:rowOff>
    </xdr:from>
    <xdr:to>
      <xdr:col>55</xdr:col>
      <xdr:colOff>88900</xdr:colOff>
      <xdr:row>50</xdr:row>
      <xdr:rowOff>134982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707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18848</xdr:rowOff>
    </xdr:from>
    <xdr:to>
      <xdr:col>55</xdr:col>
      <xdr:colOff>0</xdr:colOff>
      <xdr:row>56</xdr:row>
      <xdr:rowOff>56439</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9620048"/>
          <a:ext cx="838200" cy="37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39173</xdr:rowOff>
    </xdr:from>
    <xdr:ext cx="534377"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6403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60746</xdr:rowOff>
    </xdr:from>
    <xdr:to>
      <xdr:col>55</xdr:col>
      <xdr:colOff>50800</xdr:colOff>
      <xdr:row>56</xdr:row>
      <xdr:rowOff>162346</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661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154943</xdr:rowOff>
    </xdr:from>
    <xdr:to>
      <xdr:col>50</xdr:col>
      <xdr:colOff>114300</xdr:colOff>
      <xdr:row>56</xdr:row>
      <xdr:rowOff>18848</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9584693"/>
          <a:ext cx="889000" cy="35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121704</xdr:rowOff>
    </xdr:from>
    <xdr:to>
      <xdr:col>50</xdr:col>
      <xdr:colOff>165100</xdr:colOff>
      <xdr:row>57</xdr:row>
      <xdr:rowOff>51854</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72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42981</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72111" y="981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145762</xdr:rowOff>
    </xdr:from>
    <xdr:to>
      <xdr:col>45</xdr:col>
      <xdr:colOff>177800</xdr:colOff>
      <xdr:row>55</xdr:row>
      <xdr:rowOff>154943</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9575512"/>
          <a:ext cx="889000" cy="9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127849</xdr:rowOff>
    </xdr:from>
    <xdr:to>
      <xdr:col>46</xdr:col>
      <xdr:colOff>38100</xdr:colOff>
      <xdr:row>57</xdr:row>
      <xdr:rowOff>57999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729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49126</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83111" y="9821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44026</xdr:rowOff>
    </xdr:from>
    <xdr:to>
      <xdr:col>41</xdr:col>
      <xdr:colOff>50800</xdr:colOff>
      <xdr:row>55</xdr:row>
      <xdr:rowOff>145762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9130876"/>
          <a:ext cx="889000" cy="444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82440</xdr:rowOff>
    </xdr:from>
    <xdr:to>
      <xdr:col>41</xdr:col>
      <xdr:colOff>101600</xdr:colOff>
      <xdr:row>57</xdr:row>
      <xdr:rowOff>12590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68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3717</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94111" y="977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163204</xdr:rowOff>
    </xdr:from>
    <xdr:to>
      <xdr:col>36</xdr:col>
      <xdr:colOff>165100</xdr:colOff>
      <xdr:row>56</xdr:row>
      <xdr:rowOff>93354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5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84481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5111" y="9685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5639</xdr:rowOff>
    </xdr:from>
    <xdr:to>
      <xdr:col>55</xdr:col>
      <xdr:colOff>50800</xdr:colOff>
      <xdr:row>56</xdr:row>
      <xdr:rowOff>107239</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606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28516</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458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139498</xdr:rowOff>
    </xdr:from>
    <xdr:to>
      <xdr:col>50</xdr:col>
      <xdr:colOff>165100</xdr:colOff>
      <xdr:row>56</xdr:row>
      <xdr:rowOff>69648</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569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86175</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9344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104143</xdr:rowOff>
    </xdr:from>
    <xdr:to>
      <xdr:col>46</xdr:col>
      <xdr:colOff>38100</xdr:colOff>
      <xdr:row>56</xdr:row>
      <xdr:rowOff>34293</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533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50820</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9309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94962</xdr:rowOff>
    </xdr:from>
    <xdr:to>
      <xdr:col>41</xdr:col>
      <xdr:colOff>101600</xdr:colOff>
      <xdr:row>56</xdr:row>
      <xdr:rowOff>25112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52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41639</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9299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164676</xdr:rowOff>
    </xdr:from>
    <xdr:to>
      <xdr:col>36</xdr:col>
      <xdr:colOff>165100</xdr:colOff>
      <xdr:row>53</xdr:row>
      <xdr:rowOff>94826</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08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51</xdr:row>
      <xdr:rowOff>111353</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8855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93218</xdr:rowOff>
    </xdr:from>
    <xdr:to>
      <xdr:col>54</xdr:col>
      <xdr:colOff>189865</xdr:colOff>
      <xdr:row>79</xdr:row>
      <xdr:rowOff>98879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094718"/>
          <a:ext cx="1270" cy="1548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39895</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869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93218</xdr:rowOff>
    </xdr:from>
    <xdr:to>
      <xdr:col>55</xdr:col>
      <xdr:colOff>88900</xdr:colOff>
      <xdr:row>70</xdr:row>
      <xdr:rowOff>93218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094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139047</xdr:rowOff>
    </xdr:from>
    <xdr:to>
      <xdr:col>55</xdr:col>
      <xdr:colOff>0</xdr:colOff>
      <xdr:row>78</xdr:row>
      <xdr:rowOff>156474</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512147"/>
          <a:ext cx="838200" cy="17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39431</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41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16554</xdr:rowOff>
    </xdr:from>
    <xdr:to>
      <xdr:col>55</xdr:col>
      <xdr:colOff>50800</xdr:colOff>
      <xdr:row>78</xdr:row>
      <xdr:rowOff>118154</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8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156474</xdr:rowOff>
    </xdr:from>
    <xdr:to>
      <xdr:col>50</xdr:col>
      <xdr:colOff>114300</xdr:colOff>
      <xdr:row>79</xdr:row>
      <xdr:rowOff>75006</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529574"/>
          <a:ext cx="889000" cy="89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70221</xdr:rowOff>
    </xdr:from>
    <xdr:to>
      <xdr:col>50</xdr:col>
      <xdr:colOff>165100</xdr:colOff>
      <xdr:row>79</xdr:row>
      <xdr:rowOff>371</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4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16898</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21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44287</xdr:rowOff>
    </xdr:from>
    <xdr:to>
      <xdr:col>45</xdr:col>
      <xdr:colOff>177800</xdr:colOff>
      <xdr:row>79</xdr:row>
      <xdr:rowOff>75006</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588837"/>
          <a:ext cx="889000" cy="30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67249</xdr:rowOff>
    </xdr:from>
    <xdr:to>
      <xdr:col>46</xdr:col>
      <xdr:colOff>38100</xdr:colOff>
      <xdr:row>78</xdr:row>
      <xdr:rowOff>168849</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40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13926</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215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21949</xdr:rowOff>
    </xdr:from>
    <xdr:to>
      <xdr:col>41</xdr:col>
      <xdr:colOff>50800</xdr:colOff>
      <xdr:row>79</xdr:row>
      <xdr:rowOff>44287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566499"/>
          <a:ext cx="889000" cy="22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22409</xdr:rowOff>
    </xdr:from>
    <xdr:to>
      <xdr:col>41</xdr:col>
      <xdr:colOff>101600</xdr:colOff>
      <xdr:row>78</xdr:row>
      <xdr:rowOff>124009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95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140536</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170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65692</xdr:rowOff>
    </xdr:from>
    <xdr:to>
      <xdr:col>36</xdr:col>
      <xdr:colOff>165100</xdr:colOff>
      <xdr:row>77</xdr:row>
      <xdr:rowOff>167292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6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12369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042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88247</xdr:rowOff>
    </xdr:from>
    <xdr:to>
      <xdr:col>55</xdr:col>
      <xdr:colOff>50800</xdr:colOff>
      <xdr:row>79</xdr:row>
      <xdr:rowOff>18397</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61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66674</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39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105674</xdr:rowOff>
    </xdr:from>
    <xdr:to>
      <xdr:col>50</xdr:col>
      <xdr:colOff>165100</xdr:colOff>
      <xdr:row>79</xdr:row>
      <xdr:rowOff>35824</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78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26951</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571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24206</xdr:rowOff>
    </xdr:from>
    <xdr:to>
      <xdr:col>46</xdr:col>
      <xdr:colOff>38100</xdr:colOff>
      <xdr:row>79</xdr:row>
      <xdr:rowOff>125806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6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116933</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15428" y="13661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164937</xdr:rowOff>
    </xdr:from>
    <xdr:to>
      <xdr:col>41</xdr:col>
      <xdr:colOff>101600</xdr:colOff>
      <xdr:row>79</xdr:row>
      <xdr:rowOff>95087</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38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86214</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26428" y="13630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142599</xdr:rowOff>
    </xdr:from>
    <xdr:to>
      <xdr:col>36</xdr:col>
      <xdr:colOff>165100</xdr:colOff>
      <xdr:row>79</xdr:row>
      <xdr:rowOff>72749</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515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63876</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37428" y="13608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168584</xdr:rowOff>
    </xdr:from>
    <xdr:to>
      <xdr:col>54</xdr:col>
      <xdr:colOff>189865</xdr:colOff>
      <xdr:row>98</xdr:row>
      <xdr:rowOff>4637</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599084"/>
          <a:ext cx="1270" cy="1207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8464</xdr:rowOff>
    </xdr:from>
    <xdr:ext cx="469744"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810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4637</xdr:rowOff>
    </xdr:from>
    <xdr:to>
      <xdr:col>55</xdr:col>
      <xdr:colOff>88900</xdr:colOff>
      <xdr:row>98</xdr:row>
      <xdr:rowOff>4637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806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115261</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374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168584</xdr:rowOff>
    </xdr:from>
    <xdr:to>
      <xdr:col>55</xdr:col>
      <xdr:colOff>88900</xdr:colOff>
      <xdr:row>90</xdr:row>
      <xdr:rowOff>168584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59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102843</xdr:rowOff>
    </xdr:from>
    <xdr:to>
      <xdr:col>55</xdr:col>
      <xdr:colOff>0</xdr:colOff>
      <xdr:row>95</xdr:row>
      <xdr:rowOff>146193</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9639300" y="16390593"/>
          <a:ext cx="838200" cy="4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167916</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4556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18039</xdr:rowOff>
    </xdr:from>
    <xdr:to>
      <xdr:col>55</xdr:col>
      <xdr:colOff>50800</xdr:colOff>
      <xdr:row>96</xdr:row>
      <xdr:rowOff>119639</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47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41156</xdr:rowOff>
    </xdr:from>
    <xdr:to>
      <xdr:col>50</xdr:col>
      <xdr:colOff>114300</xdr:colOff>
      <xdr:row>95</xdr:row>
      <xdr:rowOff>102843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8750300" y="16328906"/>
          <a:ext cx="889000" cy="61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67194</xdr:rowOff>
    </xdr:from>
    <xdr:to>
      <xdr:col>50</xdr:col>
      <xdr:colOff>165100</xdr:colOff>
      <xdr:row>96</xdr:row>
      <xdr:rowOff>168794</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526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159921</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619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27155</xdr:rowOff>
    </xdr:from>
    <xdr:to>
      <xdr:col>45</xdr:col>
      <xdr:colOff>177800</xdr:colOff>
      <xdr:row>95</xdr:row>
      <xdr:rowOff>41156</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7861300" y="16314905"/>
          <a:ext cx="889000" cy="1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75185</xdr:rowOff>
    </xdr:from>
    <xdr:to>
      <xdr:col>46</xdr:col>
      <xdr:colOff>38100</xdr:colOff>
      <xdr:row>97</xdr:row>
      <xdr:rowOff>5335</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534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167912</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627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159531</xdr:rowOff>
    </xdr:from>
    <xdr:to>
      <xdr:col>41</xdr:col>
      <xdr:colOff>50800</xdr:colOff>
      <xdr:row>95</xdr:row>
      <xdr:rowOff>27155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6972300" y="15761481"/>
          <a:ext cx="889000" cy="553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47380</xdr:rowOff>
    </xdr:from>
    <xdr:to>
      <xdr:col>41</xdr:col>
      <xdr:colOff>101600</xdr:colOff>
      <xdr:row>96</xdr:row>
      <xdr:rowOff>148980</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50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140107</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599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7266</xdr:rowOff>
    </xdr:from>
    <xdr:to>
      <xdr:col>36</xdr:col>
      <xdr:colOff>165100</xdr:colOff>
      <xdr:row>96</xdr:row>
      <xdr:rowOff>108866</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466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99993</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55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95393</xdr:rowOff>
    </xdr:from>
    <xdr:to>
      <xdr:col>55</xdr:col>
      <xdr:colOff>50800</xdr:colOff>
      <xdr:row>96</xdr:row>
      <xdr:rowOff>25543</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38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118270</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234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52043</xdr:rowOff>
    </xdr:from>
    <xdr:to>
      <xdr:col>50</xdr:col>
      <xdr:colOff>165100</xdr:colOff>
      <xdr:row>95</xdr:row>
      <xdr:rowOff>153643</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33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170170</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115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161806</xdr:rowOff>
    </xdr:from>
    <xdr:to>
      <xdr:col>46</xdr:col>
      <xdr:colOff>38100</xdr:colOff>
      <xdr:row>95</xdr:row>
      <xdr:rowOff>91956</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27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108483</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053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147805</xdr:rowOff>
    </xdr:from>
    <xdr:to>
      <xdr:col>41</xdr:col>
      <xdr:colOff>101600</xdr:colOff>
      <xdr:row>95</xdr:row>
      <xdr:rowOff>77955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26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94482</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039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91</xdr:row>
      <xdr:rowOff>108731</xdr:rowOff>
    </xdr:from>
    <xdr:to>
      <xdr:col>36</xdr:col>
      <xdr:colOff>165100</xdr:colOff>
      <xdr:row>92</xdr:row>
      <xdr:rowOff>38881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5710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90</xdr:row>
      <xdr:rowOff>55408</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672795" y="15485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163833</xdr:rowOff>
    </xdr:from>
    <xdr:to>
      <xdr:col>85</xdr:col>
      <xdr:colOff>126364</xdr:colOff>
      <xdr:row>39</xdr:row>
      <xdr:rowOff>44450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307333"/>
          <a:ext cx="1269" cy="1423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59796</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7463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110510</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082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163833</xdr:rowOff>
    </xdr:from>
    <xdr:to>
      <xdr:col>86</xdr:col>
      <xdr:colOff>25400</xdr:colOff>
      <xdr:row>30</xdr:row>
      <xdr:rowOff>163833</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307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163833</xdr:rowOff>
    </xdr:from>
    <xdr:to>
      <xdr:col>85</xdr:col>
      <xdr:colOff>127000</xdr:colOff>
      <xdr:row>38</xdr:row>
      <xdr:rowOff>85922</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5481300" y="5307333"/>
          <a:ext cx="838200" cy="1293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104246</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619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125819</xdr:rowOff>
    </xdr:from>
    <xdr:to>
      <xdr:col>85</xdr:col>
      <xdr:colOff>177800</xdr:colOff>
      <xdr:row>39</xdr:row>
      <xdr:rowOff>55969</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640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85922</xdr:rowOff>
    </xdr:from>
    <xdr:to>
      <xdr:col>81</xdr:col>
      <xdr:colOff>50800</xdr:colOff>
      <xdr:row>39</xdr:row>
      <xdr:rowOff>39039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4592300" y="6601022"/>
          <a:ext cx="889000" cy="124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144473</xdr:rowOff>
    </xdr:from>
    <xdr:to>
      <xdr:col>81</xdr:col>
      <xdr:colOff>101600</xdr:colOff>
      <xdr:row>39</xdr:row>
      <xdr:rowOff>74623</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65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65750</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46428" y="6752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37264</xdr:rowOff>
    </xdr:from>
    <xdr:to>
      <xdr:col>76</xdr:col>
      <xdr:colOff>114300</xdr:colOff>
      <xdr:row>39</xdr:row>
      <xdr:rowOff>39039</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3703300" y="6723814"/>
          <a:ext cx="889000" cy="1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148195</xdr:rowOff>
    </xdr:from>
    <xdr:to>
      <xdr:col>76</xdr:col>
      <xdr:colOff>165100</xdr:colOff>
      <xdr:row>39</xdr:row>
      <xdr:rowOff>78345</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66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94872</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57428" y="6438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20855</xdr:rowOff>
    </xdr:from>
    <xdr:to>
      <xdr:col>71</xdr:col>
      <xdr:colOff>177800</xdr:colOff>
      <xdr:row>39</xdr:row>
      <xdr:rowOff>37264</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814300" y="6707405"/>
          <a:ext cx="889000" cy="16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151773</xdr:rowOff>
    </xdr:from>
    <xdr:to>
      <xdr:col>72</xdr:col>
      <xdr:colOff>38100</xdr:colOff>
      <xdr:row>39</xdr:row>
      <xdr:rowOff>81923</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666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98450</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68428" y="6442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146572</xdr:rowOff>
    </xdr:from>
    <xdr:to>
      <xdr:col>67</xdr:col>
      <xdr:colOff>101600</xdr:colOff>
      <xdr:row>39</xdr:row>
      <xdr:rowOff>76722</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66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67849</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79428" y="6754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30</xdr:row>
      <xdr:rowOff>113033</xdr:rowOff>
    </xdr:from>
    <xdr:to>
      <xdr:col>85</xdr:col>
      <xdr:colOff>177800</xdr:colOff>
      <xdr:row>31</xdr:row>
      <xdr:rowOff>43183</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5256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66060</xdr:rowOff>
    </xdr:from>
    <xdr:ext cx="599010"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5209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35122</xdr:rowOff>
    </xdr:from>
    <xdr:to>
      <xdr:col>81</xdr:col>
      <xdr:colOff>101600</xdr:colOff>
      <xdr:row>38</xdr:row>
      <xdr:rowOff>136722</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550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153249</xdr:rowOff>
    </xdr:from>
    <xdr:ext cx="534377"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14111" y="632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159689</xdr:rowOff>
    </xdr:from>
    <xdr:to>
      <xdr:col>76</xdr:col>
      <xdr:colOff>165100</xdr:colOff>
      <xdr:row>39</xdr:row>
      <xdr:rowOff>89839</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67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80966</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57428" y="6767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157914</xdr:rowOff>
    </xdr:from>
    <xdr:to>
      <xdr:col>72</xdr:col>
      <xdr:colOff>38100</xdr:colOff>
      <xdr:row>39</xdr:row>
      <xdr:rowOff>88064</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67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79191</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68428" y="676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141505</xdr:rowOff>
    </xdr:from>
    <xdr:to>
      <xdr:col>67</xdr:col>
      <xdr:colOff>101600</xdr:colOff>
      <xdr:row>39</xdr:row>
      <xdr:rowOff>71655</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65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88182</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79428" y="6431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74</xdr:row>
      <xdr:rowOff>71427</xdr:rowOff>
    </xdr:from>
    <xdr:to>
      <xdr:col>85</xdr:col>
      <xdr:colOff>126364</xdr:colOff>
      <xdr:row>78</xdr:row>
      <xdr:rowOff>97084</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758727"/>
          <a:ext cx="1269" cy="711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100911</xdr:rowOff>
    </xdr:from>
    <xdr:ext cx="469744"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474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97084</xdr:rowOff>
    </xdr:from>
    <xdr:to>
      <xdr:col>86</xdr:col>
      <xdr:colOff>25400</xdr:colOff>
      <xdr:row>78</xdr:row>
      <xdr:rowOff>97084</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470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18104</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2533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74</xdr:row>
      <xdr:rowOff>71427</xdr:rowOff>
    </xdr:from>
    <xdr:to>
      <xdr:col>86</xdr:col>
      <xdr:colOff>25400</xdr:colOff>
      <xdr:row>74</xdr:row>
      <xdr:rowOff>71427</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758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169180</xdr:rowOff>
    </xdr:from>
    <xdr:to>
      <xdr:col>85</xdr:col>
      <xdr:colOff>127000</xdr:colOff>
      <xdr:row>75</xdr:row>
      <xdr:rowOff>92092</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5481300" y="12856480"/>
          <a:ext cx="838200" cy="94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170297</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32004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20420</xdr:rowOff>
    </xdr:from>
    <xdr:to>
      <xdr:col>85</xdr:col>
      <xdr:colOff>177800</xdr:colOff>
      <xdr:row>77</xdr:row>
      <xdr:rowOff>122020</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322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31627</xdr:rowOff>
    </xdr:from>
    <xdr:to>
      <xdr:col>81</xdr:col>
      <xdr:colOff>50800</xdr:colOff>
      <xdr:row>75</xdr:row>
      <xdr:rowOff>92092</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4592300" y="12547477"/>
          <a:ext cx="889000" cy="403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18697</xdr:rowOff>
    </xdr:from>
    <xdr:to>
      <xdr:col>81</xdr:col>
      <xdr:colOff>101600</xdr:colOff>
      <xdr:row>77</xdr:row>
      <xdr:rowOff>120297</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3220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111424</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3313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101135</xdr:rowOff>
    </xdr:from>
    <xdr:to>
      <xdr:col>76</xdr:col>
      <xdr:colOff>114300</xdr:colOff>
      <xdr:row>73</xdr:row>
      <xdr:rowOff>31627</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3703300" y="12445535"/>
          <a:ext cx="889000" cy="101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482</xdr:rowOff>
    </xdr:from>
    <xdr:to>
      <xdr:col>76</xdr:col>
      <xdr:colOff>165100</xdr:colOff>
      <xdr:row>77</xdr:row>
      <xdr:rowOff>102082</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320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93209</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3294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101135</xdr:rowOff>
    </xdr:from>
    <xdr:to>
      <xdr:col>71</xdr:col>
      <xdr:colOff>177800</xdr:colOff>
      <xdr:row>73</xdr:row>
      <xdr:rowOff>82042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2814300" y="12445535"/>
          <a:ext cx="889000" cy="15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10847</xdr:rowOff>
    </xdr:from>
    <xdr:to>
      <xdr:col>72</xdr:col>
      <xdr:colOff>38100</xdr:colOff>
      <xdr:row>77</xdr:row>
      <xdr:rowOff>112447</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3212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103574</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3305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22180</xdr:rowOff>
    </xdr:from>
    <xdr:to>
      <xdr:col>67</xdr:col>
      <xdr:colOff>101600</xdr:colOff>
      <xdr:row>77</xdr:row>
      <xdr:rowOff>123780</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322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114907</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331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118380</xdr:rowOff>
    </xdr:from>
    <xdr:to>
      <xdr:col>85</xdr:col>
      <xdr:colOff>177800</xdr:colOff>
      <xdr:row>75</xdr:row>
      <xdr:rowOff>48530</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280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33307</xdr:rowOff>
    </xdr:from>
    <xdr:ext cx="599010"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2720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41292</xdr:rowOff>
    </xdr:from>
    <xdr:to>
      <xdr:col>81</xdr:col>
      <xdr:colOff>101600</xdr:colOff>
      <xdr:row>75</xdr:row>
      <xdr:rowOff>142892</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2900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159419</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181795" y="12675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152277</xdr:rowOff>
    </xdr:from>
    <xdr:to>
      <xdr:col>76</xdr:col>
      <xdr:colOff>165100</xdr:colOff>
      <xdr:row>73</xdr:row>
      <xdr:rowOff>82427</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2496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71</xdr:row>
      <xdr:rowOff>98954</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292795" y="12271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50335</xdr:rowOff>
    </xdr:from>
    <xdr:to>
      <xdr:col>72</xdr:col>
      <xdr:colOff>38100</xdr:colOff>
      <xdr:row>72</xdr:row>
      <xdr:rowOff>151935</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239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70</xdr:row>
      <xdr:rowOff>168462</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03795" y="12169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31242</xdr:rowOff>
    </xdr:from>
    <xdr:to>
      <xdr:col>67</xdr:col>
      <xdr:colOff>101600</xdr:colOff>
      <xdr:row>73</xdr:row>
      <xdr:rowOff>132842</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254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71</xdr:row>
      <xdr:rowOff>149369</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14795" y="12322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115736</xdr:rowOff>
    </xdr:from>
    <xdr:to>
      <xdr:col>85</xdr:col>
      <xdr:colOff>126364</xdr:colOff>
      <xdr:row>99</xdr:row>
      <xdr:rowOff>43870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717686"/>
          <a:ext cx="1269" cy="1299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47697</xdr:rowOff>
    </xdr:from>
    <xdr:ext cx="313932"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70212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43870</xdr:rowOff>
    </xdr:from>
    <xdr:to>
      <xdr:col>86</xdr:col>
      <xdr:colOff>25400</xdr:colOff>
      <xdr:row>99</xdr:row>
      <xdr:rowOff>43870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701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62413</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492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115736</xdr:rowOff>
    </xdr:from>
    <xdr:to>
      <xdr:col>86</xdr:col>
      <xdr:colOff>25400</xdr:colOff>
      <xdr:row>91</xdr:row>
      <xdr:rowOff>115736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71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43870</xdr:rowOff>
    </xdr:from>
    <xdr:to>
      <xdr:col>85</xdr:col>
      <xdr:colOff>127000</xdr:colOff>
      <xdr:row>93</xdr:row>
      <xdr:rowOff>78550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5481300" y="15988720"/>
          <a:ext cx="838200" cy="34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121832</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5810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143405</xdr:rowOff>
    </xdr:from>
    <xdr:to>
      <xdr:col>85</xdr:col>
      <xdr:colOff>177800</xdr:colOff>
      <xdr:row>97</xdr:row>
      <xdr:rowOff>73555</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602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78550</xdr:rowOff>
    </xdr:from>
    <xdr:to>
      <xdr:col>81</xdr:col>
      <xdr:colOff>50800</xdr:colOff>
      <xdr:row>98</xdr:row>
      <xdr:rowOff>149682</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4592300" y="16023400"/>
          <a:ext cx="889000" cy="92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122870</xdr:rowOff>
    </xdr:from>
    <xdr:to>
      <xdr:col>81</xdr:col>
      <xdr:colOff>101600</xdr:colOff>
      <xdr:row>97</xdr:row>
      <xdr:rowOff>53020</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58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44147</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674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39154</xdr:rowOff>
    </xdr:from>
    <xdr:to>
      <xdr:col>76</xdr:col>
      <xdr:colOff>114300</xdr:colOff>
      <xdr:row>98</xdr:row>
      <xdr:rowOff>149682</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3703300" y="16841254"/>
          <a:ext cx="889000" cy="110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30950</xdr:rowOff>
    </xdr:from>
    <xdr:to>
      <xdr:col>76</xdr:col>
      <xdr:colOff>165100</xdr:colOff>
      <xdr:row>97</xdr:row>
      <xdr:rowOff>132550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6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149077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436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84584</xdr:rowOff>
    </xdr:from>
    <xdr:to>
      <xdr:col>71</xdr:col>
      <xdr:colOff>177800</xdr:colOff>
      <xdr:row>98</xdr:row>
      <xdr:rowOff>39154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814300" y="16715234"/>
          <a:ext cx="889000" cy="126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153860</xdr:rowOff>
    </xdr:from>
    <xdr:to>
      <xdr:col>72</xdr:col>
      <xdr:colOff>38100</xdr:colOff>
      <xdr:row>97</xdr:row>
      <xdr:rowOff>84010</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61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100537</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38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93464</xdr:rowOff>
    </xdr:from>
    <xdr:to>
      <xdr:col>67</xdr:col>
      <xdr:colOff>101600</xdr:colOff>
      <xdr:row>98</xdr:row>
      <xdr:rowOff>23614</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724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14741</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81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164520</xdr:rowOff>
    </xdr:from>
    <xdr:to>
      <xdr:col>85</xdr:col>
      <xdr:colOff>177800</xdr:colOff>
      <xdr:row>93</xdr:row>
      <xdr:rowOff>94670</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593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15947</xdr:rowOff>
    </xdr:from>
    <xdr:ext cx="599010"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5789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27750</xdr:rowOff>
    </xdr:from>
    <xdr:to>
      <xdr:col>81</xdr:col>
      <xdr:colOff>101600</xdr:colOff>
      <xdr:row>93</xdr:row>
      <xdr:rowOff>129350</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59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91</xdr:row>
      <xdr:rowOff>145877</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181795" y="15747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98882</xdr:rowOff>
    </xdr:from>
    <xdr:to>
      <xdr:col>76</xdr:col>
      <xdr:colOff>165100</xdr:colOff>
      <xdr:row>99</xdr:row>
      <xdr:rowOff>29032</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900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20159</xdr:rowOff>
    </xdr:from>
    <xdr:ext cx="469744"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57428" y="16993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159804</xdr:rowOff>
    </xdr:from>
    <xdr:to>
      <xdr:col>72</xdr:col>
      <xdr:colOff>38100</xdr:colOff>
      <xdr:row>98</xdr:row>
      <xdr:rowOff>89954</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790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81081</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883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33784</xdr:rowOff>
    </xdr:from>
    <xdr:to>
      <xdr:col>67</xdr:col>
      <xdr:colOff>101600</xdr:colOff>
      <xdr:row>97</xdr:row>
      <xdr:rowOff>135384</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66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151911</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439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27996</xdr:rowOff>
    </xdr:from>
    <xdr:to>
      <xdr:col>116</xdr:col>
      <xdr:colOff>62864</xdr:colOff>
      <xdr:row>39</xdr:row>
      <xdr:rowOff>98878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2159595" y="5342946"/>
          <a:ext cx="1269" cy="1442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0" name="投資及び出資金最小値テキスト">
          <a:extLst>
            <a:ext uri="{FF2B5EF4-FFF2-40B4-BE49-F238E27FC236}">
              <a16:creationId xmlns:a16="http://schemas.microsoft.com/office/drawing/2014/main" id="{00000000-0008-0000-0600-0000DA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146123</xdr:rowOff>
    </xdr:from>
    <xdr:ext cx="534377" cy="259045"/>
    <xdr:sp macro="" textlink="">
      <xdr:nvSpPr>
        <xdr:cNvPr id="732" name="投資及び出資金最大値テキスト">
          <a:extLst>
            <a:ext uri="{FF2B5EF4-FFF2-40B4-BE49-F238E27FC236}">
              <a16:creationId xmlns:a16="http://schemas.microsoft.com/office/drawing/2014/main" id="{00000000-0008-0000-0600-0000DC020000}"/>
            </a:ext>
          </a:extLst>
        </xdr:cNvPr>
        <xdr:cNvSpPr txBox="1"/>
      </xdr:nvSpPr>
      <xdr:spPr>
        <a:xfrm>
          <a:off x="22212300" y="5118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27996</xdr:rowOff>
    </xdr:from>
    <xdr:to>
      <xdr:col>116</xdr:col>
      <xdr:colOff>152400</xdr:colOff>
      <xdr:row>31</xdr:row>
      <xdr:rowOff>27996</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5342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117395</xdr:rowOff>
    </xdr:from>
    <xdr:to>
      <xdr:col>116</xdr:col>
      <xdr:colOff>63500</xdr:colOff>
      <xdr:row>39</xdr:row>
      <xdr:rowOff>15015</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1323300" y="6461045"/>
          <a:ext cx="838200" cy="240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123579</xdr:rowOff>
    </xdr:from>
    <xdr:ext cx="469744" cy="259045"/>
    <xdr:sp macro="" textlink="">
      <xdr:nvSpPr>
        <xdr:cNvPr id="735" name="投資及び出資金平均値テキスト">
          <a:extLst>
            <a:ext uri="{FF2B5EF4-FFF2-40B4-BE49-F238E27FC236}">
              <a16:creationId xmlns:a16="http://schemas.microsoft.com/office/drawing/2014/main" id="{00000000-0008-0000-0600-0000DF020000}"/>
            </a:ext>
          </a:extLst>
        </xdr:cNvPr>
        <xdr:cNvSpPr txBox="1"/>
      </xdr:nvSpPr>
      <xdr:spPr>
        <a:xfrm>
          <a:off x="22212300" y="66386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145152</xdr:rowOff>
    </xdr:from>
    <xdr:to>
      <xdr:col>116</xdr:col>
      <xdr:colOff>114300</xdr:colOff>
      <xdr:row>39</xdr:row>
      <xdr:rowOff>75302</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2110700" y="6660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117395</xdr:rowOff>
    </xdr:from>
    <xdr:to>
      <xdr:col>111</xdr:col>
      <xdr:colOff>177800</xdr:colOff>
      <xdr:row>37</xdr:row>
      <xdr:rowOff>144484</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0434300" y="6461045"/>
          <a:ext cx="889000" cy="27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162052</xdr:rowOff>
    </xdr:from>
    <xdr:to>
      <xdr:col>112</xdr:col>
      <xdr:colOff>38100</xdr:colOff>
      <xdr:row>39</xdr:row>
      <xdr:rowOff>92202</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1272500" y="6677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83329</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088428" y="6769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144484</xdr:rowOff>
    </xdr:from>
    <xdr:to>
      <xdr:col>107</xdr:col>
      <xdr:colOff>50800</xdr:colOff>
      <xdr:row>38</xdr:row>
      <xdr:rowOff>35818</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19545300" y="6488134"/>
          <a:ext cx="889000" cy="62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8825</xdr:rowOff>
    </xdr:from>
    <xdr:to>
      <xdr:col>107</xdr:col>
      <xdr:colOff>101600</xdr:colOff>
      <xdr:row>39</xdr:row>
      <xdr:rowOff>110425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0383500" y="669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101552</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199428" y="6788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32029</xdr:rowOff>
    </xdr:from>
    <xdr:to>
      <xdr:col>102</xdr:col>
      <xdr:colOff>114300</xdr:colOff>
      <xdr:row>38</xdr:row>
      <xdr:rowOff>35818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656300" y="6547129"/>
          <a:ext cx="889000" cy="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17087</xdr:rowOff>
    </xdr:from>
    <xdr:to>
      <xdr:col>102</xdr:col>
      <xdr:colOff>165100</xdr:colOff>
      <xdr:row>39</xdr:row>
      <xdr:rowOff>118687</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9494500" y="670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109814</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10428" y="6796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19291</xdr:rowOff>
    </xdr:from>
    <xdr:to>
      <xdr:col>98</xdr:col>
      <xdr:colOff>38100</xdr:colOff>
      <xdr:row>39</xdr:row>
      <xdr:rowOff>120891</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8605500" y="6705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112018</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21428" y="6798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135665</xdr:rowOff>
    </xdr:from>
    <xdr:to>
      <xdr:col>116</xdr:col>
      <xdr:colOff>114300</xdr:colOff>
      <xdr:row>39</xdr:row>
      <xdr:rowOff>65815</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2110700" y="6650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95042</xdr:rowOff>
    </xdr:from>
    <xdr:ext cx="469744" cy="259045"/>
    <xdr:sp macro="" textlink="">
      <xdr:nvSpPr>
        <xdr:cNvPr id="754" name="投資及び出資金該当値テキスト">
          <a:extLst>
            <a:ext uri="{FF2B5EF4-FFF2-40B4-BE49-F238E27FC236}">
              <a16:creationId xmlns:a16="http://schemas.microsoft.com/office/drawing/2014/main" id="{00000000-0008-0000-0600-0000F2020000}"/>
            </a:ext>
          </a:extLst>
        </xdr:cNvPr>
        <xdr:cNvSpPr txBox="1"/>
      </xdr:nvSpPr>
      <xdr:spPr>
        <a:xfrm>
          <a:off x="22212300" y="6438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66595</xdr:rowOff>
    </xdr:from>
    <xdr:to>
      <xdr:col>112</xdr:col>
      <xdr:colOff>38100</xdr:colOff>
      <xdr:row>37</xdr:row>
      <xdr:rowOff>168195</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1272500" y="6410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36</xdr:row>
      <xdr:rowOff>13272</xdr:rowOff>
    </xdr:from>
    <xdr:ext cx="534377"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056111" y="6185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93684</xdr:rowOff>
    </xdr:from>
    <xdr:to>
      <xdr:col>107</xdr:col>
      <xdr:colOff>101600</xdr:colOff>
      <xdr:row>38</xdr:row>
      <xdr:rowOff>23834</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0383500" y="6437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36</xdr:row>
      <xdr:rowOff>40361</xdr:rowOff>
    </xdr:from>
    <xdr:ext cx="534377"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167111" y="621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156468</xdr:rowOff>
    </xdr:from>
    <xdr:to>
      <xdr:col>102</xdr:col>
      <xdr:colOff>165100</xdr:colOff>
      <xdr:row>38</xdr:row>
      <xdr:rowOff>86618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9494500" y="650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36</xdr:row>
      <xdr:rowOff>103145</xdr:rowOff>
    </xdr:from>
    <xdr:ext cx="534377"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278111" y="6275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152679</xdr:rowOff>
    </xdr:from>
    <xdr:to>
      <xdr:col>98</xdr:col>
      <xdr:colOff>38100</xdr:colOff>
      <xdr:row>38</xdr:row>
      <xdr:rowOff>82829</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8605500" y="6496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36</xdr:row>
      <xdr:rowOff>99356</xdr:rowOff>
    </xdr:from>
    <xdr:ext cx="534377"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389111" y="6271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103353</xdr:rowOff>
    </xdr:from>
    <xdr:to>
      <xdr:col>116</xdr:col>
      <xdr:colOff>62864</xdr:colOff>
      <xdr:row>58</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675853"/>
          <a:ext cx="1269" cy="1293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50030</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51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103353</xdr:rowOff>
    </xdr:from>
    <xdr:to>
      <xdr:col>116</xdr:col>
      <xdr:colOff>152400</xdr:colOff>
      <xdr:row>50</xdr:row>
      <xdr:rowOff>103353</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675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12770</xdr:rowOff>
    </xdr:from>
    <xdr:to>
      <xdr:col>116</xdr:col>
      <xdr:colOff>63500</xdr:colOff>
      <xdr:row>58</xdr:row>
      <xdr:rowOff>16313</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1323300" y="9956870"/>
          <a:ext cx="838200" cy="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61885</xdr:rowOff>
    </xdr:from>
    <xdr:ext cx="469744"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6630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39008</xdr:rowOff>
    </xdr:from>
    <xdr:to>
      <xdr:col>116</xdr:col>
      <xdr:colOff>114300</xdr:colOff>
      <xdr:row>57</xdr:row>
      <xdr:rowOff>140608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81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12770</xdr:rowOff>
    </xdr:from>
    <xdr:to>
      <xdr:col>111</xdr:col>
      <xdr:colOff>177800</xdr:colOff>
      <xdr:row>58</xdr:row>
      <xdr:rowOff>15742</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0434300" y="9956870"/>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47981</xdr:rowOff>
    </xdr:from>
    <xdr:to>
      <xdr:col>112</xdr:col>
      <xdr:colOff>38100</xdr:colOff>
      <xdr:row>57</xdr:row>
      <xdr:rowOff>149581</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82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166108</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088428" y="9595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142101</xdr:rowOff>
    </xdr:from>
    <xdr:to>
      <xdr:col>107</xdr:col>
      <xdr:colOff>50800</xdr:colOff>
      <xdr:row>58</xdr:row>
      <xdr:rowOff>15742</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9545300" y="9571851"/>
          <a:ext cx="889000" cy="387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48209</xdr:rowOff>
    </xdr:from>
    <xdr:to>
      <xdr:col>107</xdr:col>
      <xdr:colOff>101600</xdr:colOff>
      <xdr:row>57</xdr:row>
      <xdr:rowOff>149809</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82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166336</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99428" y="9596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142101</xdr:rowOff>
    </xdr:from>
    <xdr:to>
      <xdr:col>102</xdr:col>
      <xdr:colOff>114300</xdr:colOff>
      <xdr:row>58</xdr:row>
      <xdr:rowOff>18771</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18656300" y="9571851"/>
          <a:ext cx="889000" cy="391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74726</xdr:rowOff>
    </xdr:from>
    <xdr:to>
      <xdr:col>102</xdr:col>
      <xdr:colOff>165100</xdr:colOff>
      <xdr:row>57</xdr:row>
      <xdr:rowOff>4876</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675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167453</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768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112846</xdr:rowOff>
    </xdr:from>
    <xdr:to>
      <xdr:col>98</xdr:col>
      <xdr:colOff>38100</xdr:colOff>
      <xdr:row>57</xdr:row>
      <xdr:rowOff>42996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71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59523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489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136963</xdr:rowOff>
    </xdr:from>
    <xdr:to>
      <xdr:col>116</xdr:col>
      <xdr:colOff>114300</xdr:colOff>
      <xdr:row>58</xdr:row>
      <xdr:rowOff>67113</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990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51890</xdr:rowOff>
    </xdr:from>
    <xdr:ext cx="378565"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8245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133420</xdr:rowOff>
    </xdr:from>
    <xdr:to>
      <xdr:col>112</xdr:col>
      <xdr:colOff>38100</xdr:colOff>
      <xdr:row>58</xdr:row>
      <xdr:rowOff>63570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990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54697</xdr:rowOff>
    </xdr:from>
    <xdr:ext cx="378565"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4017" y="99987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136392</xdr:rowOff>
    </xdr:from>
    <xdr:to>
      <xdr:col>107</xdr:col>
      <xdr:colOff>101600</xdr:colOff>
      <xdr:row>58</xdr:row>
      <xdr:rowOff>66542</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9909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57669</xdr:rowOff>
    </xdr:from>
    <xdr:ext cx="378565"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5017" y="100017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91301</xdr:rowOff>
    </xdr:from>
    <xdr:to>
      <xdr:col>102</xdr:col>
      <xdr:colOff>165100</xdr:colOff>
      <xdr:row>56</xdr:row>
      <xdr:rowOff>21451</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9521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37978</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296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139421</xdr:rowOff>
    </xdr:from>
    <xdr:to>
      <xdr:col>98</xdr:col>
      <xdr:colOff>38100</xdr:colOff>
      <xdr:row>58</xdr:row>
      <xdr:rowOff>69571</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991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60698</xdr:rowOff>
    </xdr:from>
    <xdr:ext cx="378565"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67017" y="100047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7" name="繰出金グラフ枠">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97729</xdr:rowOff>
    </xdr:from>
    <xdr:to>
      <xdr:col>116</xdr:col>
      <xdr:colOff>62864</xdr:colOff>
      <xdr:row>77</xdr:row>
      <xdr:rowOff>97867</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flipV="1">
          <a:off x="22159595" y="12099229"/>
          <a:ext cx="1269" cy="1200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101694</xdr:rowOff>
    </xdr:from>
    <xdr:ext cx="534377" cy="259045"/>
    <xdr:sp macro="" textlink="">
      <xdr:nvSpPr>
        <xdr:cNvPr id="839" name="繰出金最小値テキスト">
          <a:extLst>
            <a:ext uri="{FF2B5EF4-FFF2-40B4-BE49-F238E27FC236}">
              <a16:creationId xmlns:a16="http://schemas.microsoft.com/office/drawing/2014/main" id="{00000000-0008-0000-0600-000047030000}"/>
            </a:ext>
          </a:extLst>
        </xdr:cNvPr>
        <xdr:cNvSpPr txBox="1"/>
      </xdr:nvSpPr>
      <xdr:spPr>
        <a:xfrm>
          <a:off x="22212300" y="13303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97867</xdr:rowOff>
    </xdr:from>
    <xdr:to>
      <xdr:col>116</xdr:col>
      <xdr:colOff>152400</xdr:colOff>
      <xdr:row>77</xdr:row>
      <xdr:rowOff>97867</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3299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44406</xdr:rowOff>
    </xdr:from>
    <xdr:ext cx="534377" cy="259045"/>
    <xdr:sp macro="" textlink="">
      <xdr:nvSpPr>
        <xdr:cNvPr id="841" name="繰出金最大値テキスト">
          <a:extLst>
            <a:ext uri="{FF2B5EF4-FFF2-40B4-BE49-F238E27FC236}">
              <a16:creationId xmlns:a16="http://schemas.microsoft.com/office/drawing/2014/main" id="{00000000-0008-0000-0600-000049030000}"/>
            </a:ext>
          </a:extLst>
        </xdr:cNvPr>
        <xdr:cNvSpPr txBox="1"/>
      </xdr:nvSpPr>
      <xdr:spPr>
        <a:xfrm>
          <a:off x="22212300" y="11874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97729</xdr:rowOff>
    </xdr:from>
    <xdr:to>
      <xdr:col>116</xdr:col>
      <xdr:colOff>152400</xdr:colOff>
      <xdr:row>70</xdr:row>
      <xdr:rowOff>97729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2099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95169</xdr:rowOff>
    </xdr:from>
    <xdr:to>
      <xdr:col>116</xdr:col>
      <xdr:colOff>63500</xdr:colOff>
      <xdr:row>72</xdr:row>
      <xdr:rowOff>135288</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1323300" y="12268119"/>
          <a:ext cx="838200" cy="211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112224</xdr:rowOff>
    </xdr:from>
    <xdr:ext cx="534377" cy="259045"/>
    <xdr:sp macro="" textlink="">
      <xdr:nvSpPr>
        <xdr:cNvPr id="844" name="繰出金平均値テキスト">
          <a:extLst>
            <a:ext uri="{FF2B5EF4-FFF2-40B4-BE49-F238E27FC236}">
              <a16:creationId xmlns:a16="http://schemas.microsoft.com/office/drawing/2014/main" id="{00000000-0008-0000-0600-00004C030000}"/>
            </a:ext>
          </a:extLst>
        </xdr:cNvPr>
        <xdr:cNvSpPr txBox="1"/>
      </xdr:nvSpPr>
      <xdr:spPr>
        <a:xfrm>
          <a:off x="22212300" y="127995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133797</xdr:rowOff>
    </xdr:from>
    <xdr:to>
      <xdr:col>116</xdr:col>
      <xdr:colOff>114300</xdr:colOff>
      <xdr:row>75</xdr:row>
      <xdr:rowOff>63947</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2110700" y="12821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107102</xdr:rowOff>
    </xdr:from>
    <xdr:to>
      <xdr:col>111</xdr:col>
      <xdr:colOff>177800</xdr:colOff>
      <xdr:row>72</xdr:row>
      <xdr:rowOff>135288</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0434300" y="12451502"/>
          <a:ext cx="889000" cy="28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152816</xdr:rowOff>
    </xdr:from>
    <xdr:to>
      <xdr:col>112</xdr:col>
      <xdr:colOff>38100</xdr:colOff>
      <xdr:row>74</xdr:row>
      <xdr:rowOff>82966</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1272500" y="12668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74093</xdr:rowOff>
    </xdr:from>
    <xdr:ext cx="534377"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1056111" y="12761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107102</xdr:rowOff>
    </xdr:from>
    <xdr:to>
      <xdr:col>107</xdr:col>
      <xdr:colOff>50800</xdr:colOff>
      <xdr:row>72</xdr:row>
      <xdr:rowOff>137848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19545300" y="12451502"/>
          <a:ext cx="889000" cy="30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2832</xdr:rowOff>
    </xdr:from>
    <xdr:to>
      <xdr:col>107</xdr:col>
      <xdr:colOff>101600</xdr:colOff>
      <xdr:row>74</xdr:row>
      <xdr:rowOff>104432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0383500" y="126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95559</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0167111" y="1278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137848</xdr:rowOff>
    </xdr:from>
    <xdr:to>
      <xdr:col>102</xdr:col>
      <xdr:colOff>114300</xdr:colOff>
      <xdr:row>72</xdr:row>
      <xdr:rowOff>169738</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8656300" y="12482248"/>
          <a:ext cx="889000" cy="31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11862</xdr:rowOff>
    </xdr:from>
    <xdr:to>
      <xdr:col>102</xdr:col>
      <xdr:colOff>165100</xdr:colOff>
      <xdr:row>74</xdr:row>
      <xdr:rowOff>113462</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9494500" y="12699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104589</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9278111" y="12791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7313</xdr:rowOff>
    </xdr:from>
    <xdr:to>
      <xdr:col>98</xdr:col>
      <xdr:colOff>38100</xdr:colOff>
      <xdr:row>74</xdr:row>
      <xdr:rowOff>108913</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8605500" y="1269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100040</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389111" y="12787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44369</xdr:rowOff>
    </xdr:from>
    <xdr:to>
      <xdr:col>116</xdr:col>
      <xdr:colOff>114300</xdr:colOff>
      <xdr:row>71</xdr:row>
      <xdr:rowOff>145969</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2110700" y="12217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67246</xdr:rowOff>
    </xdr:from>
    <xdr:ext cx="534377" cy="259045"/>
    <xdr:sp macro="" textlink="">
      <xdr:nvSpPr>
        <xdr:cNvPr id="863" name="繰出金該当値テキスト">
          <a:extLst>
            <a:ext uri="{FF2B5EF4-FFF2-40B4-BE49-F238E27FC236}">
              <a16:creationId xmlns:a16="http://schemas.microsoft.com/office/drawing/2014/main" id="{00000000-0008-0000-0600-00005F030000}"/>
            </a:ext>
          </a:extLst>
        </xdr:cNvPr>
        <xdr:cNvSpPr txBox="1"/>
      </xdr:nvSpPr>
      <xdr:spPr>
        <a:xfrm>
          <a:off x="22212300" y="12068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84488</xdr:rowOff>
    </xdr:from>
    <xdr:to>
      <xdr:col>112</xdr:col>
      <xdr:colOff>38100</xdr:colOff>
      <xdr:row>73</xdr:row>
      <xdr:rowOff>14638</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1272500" y="1242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31165</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2204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56302</xdr:rowOff>
    </xdr:from>
    <xdr:to>
      <xdr:col>107</xdr:col>
      <xdr:colOff>101600</xdr:colOff>
      <xdr:row>72</xdr:row>
      <xdr:rowOff>157902</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0383500" y="1240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2979</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175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87048</xdr:rowOff>
    </xdr:from>
    <xdr:to>
      <xdr:col>102</xdr:col>
      <xdr:colOff>165100</xdr:colOff>
      <xdr:row>73</xdr:row>
      <xdr:rowOff>17198</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9494500" y="12431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33725</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2206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118938</xdr:rowOff>
    </xdr:from>
    <xdr:to>
      <xdr:col>98</xdr:col>
      <xdr:colOff>38100</xdr:colOff>
      <xdr:row>73</xdr:row>
      <xdr:rowOff>49088</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8605500" y="12463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65615</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2238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6" name="前年度繰上充用金グラフ枠">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8" name="前年度繰上充用金最小値テキスト">
          <a:extLst>
            <a:ext uri="{FF2B5EF4-FFF2-40B4-BE49-F238E27FC236}">
              <a16:creationId xmlns:a16="http://schemas.microsoft.com/office/drawing/2014/main" id="{00000000-0008-0000-0600-00007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0" name="前年度繰上充用金最大値テキスト">
          <a:extLst>
            <a:ext uri="{FF2B5EF4-FFF2-40B4-BE49-F238E27FC236}">
              <a16:creationId xmlns:a16="http://schemas.microsoft.com/office/drawing/2014/main" id="{00000000-0008-0000-0600-00007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3" name="前年度繰上充用金平均値テキスト">
          <a:extLst>
            <a:ext uri="{FF2B5EF4-FFF2-40B4-BE49-F238E27FC236}">
              <a16:creationId xmlns:a16="http://schemas.microsoft.com/office/drawing/2014/main" id="{00000000-0008-0000-0600-00007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2" name="前年度繰上充用金該当値テキスト">
          <a:extLst>
            <a:ext uri="{FF2B5EF4-FFF2-40B4-BE49-F238E27FC236}">
              <a16:creationId xmlns:a16="http://schemas.microsoft.com/office/drawing/2014/main" id="{00000000-0008-0000-0600-00009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1" name="正方形/長方形 920">
          <a:extLst>
            <a:ext uri="{FF2B5EF4-FFF2-40B4-BE49-F238E27FC236}">
              <a16:creationId xmlns:a16="http://schemas.microsoft.com/office/drawing/2014/main" id="{00000000-0008-0000-0600-00009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令和</a:t>
          </a:r>
          <a:r>
            <a:rPr kumimoji="1" lang="en-US" altLang="ja-JP" sz="1000">
              <a:latin typeface="ＭＳ Ｐゴシック" panose="020B0600070205080204" pitchFamily="50" charset="-128"/>
              <a:ea typeface="ＭＳ Ｐゴシック" panose="020B0600070205080204" pitchFamily="50" charset="-128"/>
            </a:rPr>
            <a:t>6</a:t>
          </a:r>
          <a:r>
            <a:rPr kumimoji="1" lang="ja-JP" altLang="en-US" sz="1000">
              <a:latin typeface="ＭＳ Ｐゴシック" panose="020B0600070205080204" pitchFamily="50" charset="-128"/>
              <a:ea typeface="ＭＳ Ｐゴシック" panose="020B0600070205080204" pitchFamily="50" charset="-128"/>
            </a:rPr>
            <a:t>年度の歳出決算額は</a:t>
          </a:r>
          <a:r>
            <a:rPr kumimoji="1" lang="en-US" altLang="ja-JP" sz="1000">
              <a:latin typeface="ＭＳ Ｐゴシック" panose="020B0600070205080204" pitchFamily="50" charset="-128"/>
              <a:ea typeface="ＭＳ Ｐゴシック" panose="020B0600070205080204" pitchFamily="50" charset="-128"/>
            </a:rPr>
            <a:t>392</a:t>
          </a:r>
          <a:r>
            <a:rPr kumimoji="1" lang="ja-JP" altLang="en-US" sz="1000">
              <a:latin typeface="ＭＳ Ｐゴシック" panose="020B0600070205080204" pitchFamily="50" charset="-128"/>
              <a:ea typeface="ＭＳ Ｐゴシック" panose="020B0600070205080204" pitchFamily="50" charset="-128"/>
            </a:rPr>
            <a:t>億</a:t>
          </a:r>
          <a:r>
            <a:rPr kumimoji="1" lang="en-US" altLang="ja-JP" sz="1000">
              <a:latin typeface="ＭＳ Ｐゴシック" panose="020B0600070205080204" pitchFamily="50" charset="-128"/>
              <a:ea typeface="ＭＳ Ｐゴシック" panose="020B0600070205080204" pitchFamily="50" charset="-128"/>
            </a:rPr>
            <a:t>3,296</a:t>
          </a:r>
          <a:r>
            <a:rPr kumimoji="1" lang="ja-JP" altLang="en-US" sz="1000">
              <a:latin typeface="ＭＳ Ｐゴシック" panose="020B0600070205080204" pitchFamily="50" charset="-128"/>
              <a:ea typeface="ＭＳ Ｐゴシック" panose="020B0600070205080204" pitchFamily="50" charset="-128"/>
            </a:rPr>
            <a:t>万円と、前年度（</a:t>
          </a:r>
          <a:r>
            <a:rPr kumimoji="1" lang="en-US" altLang="ja-JP" sz="1000">
              <a:latin typeface="ＭＳ Ｐゴシック" panose="020B0600070205080204" pitchFamily="50" charset="-128"/>
              <a:ea typeface="ＭＳ Ｐゴシック" panose="020B0600070205080204" pitchFamily="50" charset="-128"/>
            </a:rPr>
            <a:t>165</a:t>
          </a:r>
          <a:r>
            <a:rPr kumimoji="1" lang="ja-JP" altLang="en-US" sz="1000">
              <a:latin typeface="ＭＳ Ｐゴシック" panose="020B0600070205080204" pitchFamily="50" charset="-128"/>
              <a:ea typeface="ＭＳ Ｐゴシック" panose="020B0600070205080204" pitchFamily="50" charset="-128"/>
            </a:rPr>
            <a:t>億</a:t>
          </a:r>
          <a:r>
            <a:rPr kumimoji="1" lang="en-US" altLang="ja-JP" sz="1000">
              <a:latin typeface="ＭＳ Ｐゴシック" panose="020B0600070205080204" pitchFamily="50" charset="-128"/>
              <a:ea typeface="ＭＳ Ｐゴシック" panose="020B0600070205080204" pitchFamily="50" charset="-128"/>
            </a:rPr>
            <a:t>4,320</a:t>
          </a:r>
          <a:r>
            <a:rPr kumimoji="1" lang="ja-JP" altLang="en-US" sz="1000">
              <a:latin typeface="ＭＳ Ｐゴシック" panose="020B0600070205080204" pitchFamily="50" charset="-128"/>
              <a:ea typeface="ＭＳ Ｐゴシック" panose="020B0600070205080204" pitchFamily="50" charset="-128"/>
            </a:rPr>
            <a:t>万円）から</a:t>
          </a:r>
          <a:r>
            <a:rPr kumimoji="1" lang="en-US" altLang="ja-JP" sz="1000">
              <a:latin typeface="ＭＳ Ｐゴシック" panose="020B0600070205080204" pitchFamily="50" charset="-128"/>
              <a:ea typeface="ＭＳ Ｐゴシック" panose="020B0600070205080204" pitchFamily="50" charset="-128"/>
            </a:rPr>
            <a:t>137.2%</a:t>
          </a:r>
          <a:r>
            <a:rPr kumimoji="1" lang="ja-JP" altLang="en-US" sz="1000">
              <a:latin typeface="ＭＳ Ｐゴシック" panose="020B0600070205080204" pitchFamily="50" charset="-128"/>
              <a:ea typeface="ＭＳ Ｐゴシック" panose="020B0600070205080204" pitchFamily="50" charset="-128"/>
            </a:rPr>
            <a:t>（</a:t>
          </a:r>
          <a:r>
            <a:rPr kumimoji="1" lang="en-US" altLang="ja-JP" sz="1000">
              <a:latin typeface="ＭＳ Ｐゴシック" panose="020B0600070205080204" pitchFamily="50" charset="-128"/>
              <a:ea typeface="ＭＳ Ｐゴシック" panose="020B0600070205080204" pitchFamily="50" charset="-128"/>
            </a:rPr>
            <a:t>226</a:t>
          </a:r>
          <a:r>
            <a:rPr kumimoji="1" lang="ja-JP" altLang="en-US" sz="1000">
              <a:latin typeface="ＭＳ Ｐゴシック" panose="020B0600070205080204" pitchFamily="50" charset="-128"/>
              <a:ea typeface="ＭＳ Ｐゴシック" panose="020B0600070205080204" pitchFamily="50" charset="-128"/>
            </a:rPr>
            <a:t>億</a:t>
          </a:r>
          <a:r>
            <a:rPr kumimoji="1" lang="en-US" altLang="ja-JP" sz="1000">
              <a:latin typeface="ＭＳ Ｐゴシック" panose="020B0600070205080204" pitchFamily="50" charset="-128"/>
              <a:ea typeface="ＭＳ Ｐゴシック" panose="020B0600070205080204" pitchFamily="50" charset="-128"/>
            </a:rPr>
            <a:t>8,976</a:t>
          </a:r>
          <a:r>
            <a:rPr kumimoji="1" lang="ja-JP" altLang="en-US" sz="1000">
              <a:latin typeface="ＭＳ Ｐゴシック" panose="020B0600070205080204" pitchFamily="50" charset="-128"/>
              <a:ea typeface="ＭＳ Ｐゴシック" panose="020B0600070205080204" pitchFamily="50" charset="-128"/>
            </a:rPr>
            <a:t>万円）の大幅増となった。これは、令和</a:t>
          </a:r>
          <a:r>
            <a:rPr kumimoji="1" lang="en-US" altLang="ja-JP" sz="1000">
              <a:latin typeface="ＭＳ Ｐゴシック" panose="020B0600070205080204" pitchFamily="50" charset="-128"/>
              <a:ea typeface="ＭＳ Ｐゴシック" panose="020B0600070205080204" pitchFamily="50" charset="-128"/>
            </a:rPr>
            <a:t>6</a:t>
          </a:r>
          <a:r>
            <a:rPr kumimoji="1" lang="ja-JP" altLang="en-US" sz="1000">
              <a:latin typeface="ＭＳ Ｐゴシック" panose="020B0600070205080204" pitchFamily="50" charset="-128"/>
              <a:ea typeface="ＭＳ Ｐゴシック" panose="020B0600070205080204" pitchFamily="50" charset="-128"/>
            </a:rPr>
            <a:t>年能登半島地震（以下「震災」という）及び令和</a:t>
          </a:r>
          <a:r>
            <a:rPr kumimoji="1" lang="en-US" altLang="ja-JP" sz="1000">
              <a:latin typeface="ＭＳ Ｐゴシック" panose="020B0600070205080204" pitchFamily="50" charset="-128"/>
              <a:ea typeface="ＭＳ Ｐゴシック" panose="020B0600070205080204" pitchFamily="50" charset="-128"/>
            </a:rPr>
            <a:t>6</a:t>
          </a:r>
          <a:r>
            <a:rPr kumimoji="1" lang="ja-JP" altLang="en-US" sz="1000">
              <a:latin typeface="ＭＳ Ｐゴシック" panose="020B0600070205080204" pitchFamily="50" charset="-128"/>
              <a:ea typeface="ＭＳ Ｐゴシック" panose="020B0600070205080204" pitchFamily="50" charset="-128"/>
            </a:rPr>
            <a:t>年奥能登豪雨（以下「豪雨」という）に伴う災害廃棄物処理・被災家屋の公費解体・災害復旧事業等の経費が大幅に増加したことが主な要因である。令和</a:t>
          </a:r>
          <a:r>
            <a:rPr kumimoji="1" lang="en-US" altLang="ja-JP" sz="1000">
              <a:latin typeface="ＭＳ Ｐゴシック" panose="020B0600070205080204" pitchFamily="50" charset="-128"/>
              <a:ea typeface="ＭＳ Ｐゴシック" panose="020B0600070205080204" pitchFamily="50" charset="-128"/>
            </a:rPr>
            <a:t>6</a:t>
          </a:r>
          <a:r>
            <a:rPr kumimoji="1" lang="ja-JP" altLang="en-US" sz="1000">
              <a:latin typeface="ＭＳ Ｐゴシック" panose="020B0600070205080204" pitchFamily="50" charset="-128"/>
              <a:ea typeface="ＭＳ Ｐゴシック" panose="020B0600070205080204" pitchFamily="50" charset="-128"/>
            </a:rPr>
            <a:t>年度においては、震災・豪雨の影響が全費目にわたって現れており、単純な過年度比較・類似団体比較は困難な状況にある。人件費の増加の主な要因は、令和</a:t>
          </a:r>
          <a:r>
            <a:rPr kumimoji="1" lang="en-US" altLang="ja-JP" sz="1000">
              <a:latin typeface="ＭＳ Ｐゴシック" panose="020B0600070205080204" pitchFamily="50" charset="-128"/>
              <a:ea typeface="ＭＳ Ｐゴシック" panose="020B0600070205080204" pitchFamily="50" charset="-128"/>
            </a:rPr>
            <a:t>6</a:t>
          </a:r>
          <a:r>
            <a:rPr kumimoji="1" lang="ja-JP" altLang="en-US" sz="1000">
              <a:latin typeface="ＭＳ Ｐゴシック" panose="020B0600070205080204" pitchFamily="50" charset="-128"/>
              <a:ea typeface="ＭＳ Ｐゴシック" panose="020B0600070205080204" pitchFamily="50" charset="-128"/>
            </a:rPr>
            <a:t>年度から会計年度任用職員に勤勉手当が支給されることとなったことや、震災・豪雨対応に伴い通常業務との区分が困難な多様な業務が増加したことによる時間外勤務手当の増加である。物件費は前年度比</a:t>
          </a:r>
          <a:r>
            <a:rPr kumimoji="1" lang="en-US" altLang="ja-JP" sz="1000">
              <a:latin typeface="ＭＳ Ｐゴシック" panose="020B0600070205080204" pitchFamily="50" charset="-128"/>
              <a:ea typeface="ＭＳ Ｐゴシック" panose="020B0600070205080204" pitchFamily="50" charset="-128"/>
            </a:rPr>
            <a:t>+481.4%</a:t>
          </a:r>
          <a:r>
            <a:rPr kumimoji="1" lang="ja-JP" altLang="en-US" sz="1000">
              <a:latin typeface="ＭＳ Ｐゴシック" panose="020B0600070205080204" pitchFamily="50" charset="-128"/>
              <a:ea typeface="ＭＳ Ｐゴシック" panose="020B0600070205080204" pitchFamily="50" charset="-128"/>
            </a:rPr>
            <a:t>と突出した増加となった。これは、震災・豪雨に伴う災害廃棄物処理及び被災家屋の公費解体業務等の委託費が大幅に増加したことが特殊要因である。維持補修費は前年度比</a:t>
          </a:r>
          <a:r>
            <a:rPr kumimoji="1" lang="en-US" altLang="ja-JP" sz="1000">
              <a:latin typeface="ＭＳ Ｐゴシック" panose="020B0600070205080204" pitchFamily="50" charset="-128"/>
              <a:ea typeface="ＭＳ Ｐゴシック" panose="020B0600070205080204" pitchFamily="50" charset="-128"/>
            </a:rPr>
            <a:t>+38.4%</a:t>
          </a:r>
          <a:r>
            <a:rPr kumimoji="1" lang="ja-JP" altLang="en-US" sz="1000">
              <a:latin typeface="ＭＳ Ｐゴシック" panose="020B0600070205080204" pitchFamily="50" charset="-128"/>
              <a:ea typeface="ＭＳ Ｐゴシック" panose="020B0600070205080204" pitchFamily="50" charset="-128"/>
            </a:rPr>
            <a:t>と増加した。増加の主な要因は、除雪費の増加（</a:t>
          </a:r>
          <a:r>
            <a:rPr kumimoji="1" lang="en-US" altLang="ja-JP" sz="1000">
              <a:latin typeface="ＭＳ Ｐゴシック" panose="020B0600070205080204" pitchFamily="50" charset="-128"/>
              <a:ea typeface="ＭＳ Ｐゴシック" panose="020B0600070205080204" pitchFamily="50" charset="-128"/>
            </a:rPr>
            <a:t>+78,530</a:t>
          </a:r>
          <a:r>
            <a:rPr kumimoji="1" lang="ja-JP" altLang="en-US" sz="1000">
              <a:latin typeface="ＭＳ Ｐゴシック" panose="020B0600070205080204" pitchFamily="50" charset="-128"/>
              <a:ea typeface="ＭＳ Ｐゴシック" panose="020B0600070205080204" pitchFamily="50" charset="-128"/>
            </a:rPr>
            <a:t>千円）である。扶助費は前年度比</a:t>
          </a:r>
          <a:r>
            <a:rPr kumimoji="1" lang="en-US" altLang="ja-JP" sz="1000">
              <a:latin typeface="ＭＳ Ｐゴシック" panose="020B0600070205080204" pitchFamily="50" charset="-128"/>
              <a:ea typeface="ＭＳ Ｐゴシック" panose="020B0600070205080204" pitchFamily="50" charset="-128"/>
            </a:rPr>
            <a:t>+15.4%</a:t>
          </a:r>
          <a:r>
            <a:rPr kumimoji="1" lang="ja-JP" altLang="en-US" sz="1000">
              <a:latin typeface="ＭＳ Ｐゴシック" panose="020B0600070205080204" pitchFamily="50" charset="-128"/>
              <a:ea typeface="ＭＳ Ｐゴシック" panose="020B0600070205080204" pitchFamily="50" charset="-128"/>
            </a:rPr>
            <a:t>と増加した。増加の主な要因は、震災による災害弔慰金の大幅増、報酬単価の改定や被災により一時的に減少した施設利用者が回復したことによる障害福祉サービス費等の増、被災した子育て世帯の負担軽減のための保育料減免（</a:t>
          </a:r>
          <a:r>
            <a:rPr kumimoji="1" lang="en-US" altLang="ja-JP" sz="1000">
              <a:latin typeface="ＭＳ Ｐゴシック" panose="020B0600070205080204" pitchFamily="50" charset="-128"/>
              <a:ea typeface="ＭＳ Ｐゴシック" panose="020B0600070205080204" pitchFamily="50" charset="-128"/>
            </a:rPr>
            <a:t>1</a:t>
          </a:r>
          <a:r>
            <a:rPr kumimoji="1" lang="ja-JP" altLang="en-US" sz="1000">
              <a:latin typeface="ＭＳ Ｐゴシック" panose="020B0600070205080204" pitchFamily="50" charset="-128"/>
              <a:ea typeface="ＭＳ Ｐゴシック" panose="020B0600070205080204" pitchFamily="50" charset="-128"/>
            </a:rPr>
            <a:t>年間）に伴う充当特定財源の減である。補助費等は前年度比</a:t>
          </a:r>
          <a:r>
            <a:rPr kumimoji="1" lang="en-US" altLang="ja-JP" sz="1000">
              <a:latin typeface="ＭＳ Ｐゴシック" panose="020B0600070205080204" pitchFamily="50" charset="-128"/>
              <a:ea typeface="ＭＳ Ｐゴシック" panose="020B0600070205080204" pitchFamily="50" charset="-128"/>
            </a:rPr>
            <a:t>+130.2%</a:t>
          </a:r>
          <a:r>
            <a:rPr kumimoji="1" lang="ja-JP" altLang="en-US" sz="1000">
              <a:latin typeface="ＭＳ Ｐゴシック" panose="020B0600070205080204" pitchFamily="50" charset="-128"/>
              <a:ea typeface="ＭＳ Ｐゴシック" panose="020B0600070205080204" pitchFamily="50" charset="-128"/>
            </a:rPr>
            <a:t>と大幅増となった。増加の主な要因は、震災・豪雨に伴う下水道災害復旧補助や中長期派遣職員負担金等の震災関連補助費の大幅増であり、これらの多くは特定財源が充当されている。公債費は前年度比</a:t>
          </a:r>
          <a:r>
            <a:rPr kumimoji="1" lang="en-US" altLang="ja-JP" sz="1000">
              <a:latin typeface="ＭＳ Ｐゴシック" panose="020B0600070205080204" pitchFamily="50" charset="-128"/>
              <a:ea typeface="ＭＳ Ｐゴシック" panose="020B0600070205080204" pitchFamily="50" charset="-128"/>
            </a:rPr>
            <a:t>+10.2%</a:t>
          </a:r>
          <a:r>
            <a:rPr kumimoji="1" lang="ja-JP" altLang="en-US" sz="1000">
              <a:latin typeface="ＭＳ Ｐゴシック" panose="020B0600070205080204" pitchFamily="50" charset="-128"/>
              <a:ea typeface="ＭＳ Ｐゴシック" panose="020B0600070205080204" pitchFamily="50" charset="-128"/>
            </a:rPr>
            <a:t>と増加した。増加の主な要因は、近年実施した大型事業（有線放送再整備、消防団詰所整備・内浦クリーンセンター解体等）に係る町債の定時償還が開始となったことである。積立金は前年度比▲</a:t>
          </a:r>
          <a:r>
            <a:rPr kumimoji="1" lang="en-US" altLang="ja-JP" sz="1000">
              <a:latin typeface="ＭＳ Ｐゴシック" panose="020B0600070205080204" pitchFamily="50" charset="-128"/>
              <a:ea typeface="ＭＳ Ｐゴシック" panose="020B0600070205080204" pitchFamily="50" charset="-128"/>
            </a:rPr>
            <a:t>2.3%</a:t>
          </a:r>
          <a:r>
            <a:rPr kumimoji="1" lang="ja-JP" altLang="en-US" sz="1000">
              <a:latin typeface="ＭＳ Ｐゴシック" panose="020B0600070205080204" pitchFamily="50" charset="-128"/>
              <a:ea typeface="ＭＳ Ｐゴシック" panose="020B0600070205080204" pitchFamily="50" charset="-128"/>
            </a:rPr>
            <a:t>と微減となった。令和</a:t>
          </a:r>
          <a:r>
            <a:rPr kumimoji="1" lang="en-US" altLang="ja-JP" sz="1000">
              <a:latin typeface="ＭＳ Ｐゴシック" panose="020B0600070205080204" pitchFamily="50" charset="-128"/>
              <a:ea typeface="ＭＳ Ｐゴシック" panose="020B0600070205080204" pitchFamily="50" charset="-128"/>
            </a:rPr>
            <a:t>6</a:t>
          </a:r>
          <a:r>
            <a:rPr kumimoji="1" lang="ja-JP" altLang="en-US" sz="1000">
              <a:latin typeface="ＭＳ Ｐゴシック" panose="020B0600070205080204" pitchFamily="50" charset="-128"/>
              <a:ea typeface="ＭＳ Ｐゴシック" panose="020B0600070205080204" pitchFamily="50" charset="-128"/>
            </a:rPr>
            <a:t>年能登半島地震復興基金（町独自基金）への積立ては増加したものの、財政調整基金及び減債基金への積立ての減により全体では微減となった。投資及び出資金は前年度比▲</a:t>
          </a:r>
          <a:r>
            <a:rPr kumimoji="1" lang="en-US" altLang="ja-JP" sz="1000">
              <a:latin typeface="ＭＳ Ｐゴシック" panose="020B0600070205080204" pitchFamily="50" charset="-128"/>
              <a:ea typeface="ＭＳ Ｐゴシック" panose="020B0600070205080204" pitchFamily="50" charset="-128"/>
            </a:rPr>
            <a:t>75.6%</a:t>
          </a:r>
          <a:r>
            <a:rPr kumimoji="1" lang="ja-JP" altLang="en-US" sz="1000">
              <a:latin typeface="ＭＳ Ｐゴシック" panose="020B0600070205080204" pitchFamily="50" charset="-128"/>
              <a:ea typeface="ＭＳ Ｐゴシック" panose="020B0600070205080204" pitchFamily="50" charset="-128"/>
            </a:rPr>
            <a:t>と大幅減となった。減少の主な要因は、企業会計への資本費に対する出資金の減である。繰出金は前年度比</a:t>
          </a:r>
          <a:r>
            <a:rPr kumimoji="1" lang="en-US" altLang="ja-JP" sz="1000">
              <a:latin typeface="ＭＳ Ｐゴシック" panose="020B0600070205080204" pitchFamily="50" charset="-128"/>
              <a:ea typeface="ＭＳ Ｐゴシック" panose="020B0600070205080204" pitchFamily="50" charset="-128"/>
            </a:rPr>
            <a:t>+23.0%</a:t>
          </a:r>
          <a:r>
            <a:rPr kumimoji="1" lang="ja-JP" altLang="en-US" sz="1000">
              <a:latin typeface="ＭＳ Ｐゴシック" panose="020B0600070205080204" pitchFamily="50" charset="-128"/>
              <a:ea typeface="ＭＳ Ｐゴシック" panose="020B0600070205080204" pitchFamily="50" charset="-128"/>
            </a:rPr>
            <a:t>と増加した。増加の主な要因は、被災した施設の復旧に伴う介護サービス利用者の回復等による介護保険事業費の増に伴う繰出金の増、処遇改善等による人件費の増及び利用者の増による国民健康保険・後期高齢者医療事業への繰出金の増である。普通建設事業費は前年度比▲</a:t>
          </a:r>
          <a:r>
            <a:rPr kumimoji="1" lang="en-US" altLang="ja-JP" sz="1000">
              <a:latin typeface="ＭＳ Ｐゴシック" panose="020B0600070205080204" pitchFamily="50" charset="-128"/>
              <a:ea typeface="ＭＳ Ｐゴシック" panose="020B0600070205080204" pitchFamily="50" charset="-128"/>
            </a:rPr>
            <a:t>13.3</a:t>
          </a:r>
          <a:r>
            <a:rPr kumimoji="1" lang="ja-JP" altLang="en-US" sz="1000">
              <a:latin typeface="ＭＳ Ｐゴシック" panose="020B0600070205080204" pitchFamily="50" charset="-128"/>
              <a:ea typeface="ＭＳ Ｐゴシック" panose="020B0600070205080204" pitchFamily="50" charset="-128"/>
            </a:rPr>
            <a:t>と減少した。震災・豪雨の影響により道路新設改良事業の先送りや事業の中止が生じたことが主な要因である。災害復旧事業費は前年度比</a:t>
          </a:r>
          <a:r>
            <a:rPr kumimoji="1" lang="en-US" altLang="ja-JP" sz="1000">
              <a:latin typeface="ＭＳ Ｐゴシック" panose="020B0600070205080204" pitchFamily="50" charset="-128"/>
              <a:ea typeface="ＭＳ Ｐゴシック" panose="020B0600070205080204" pitchFamily="50" charset="-128"/>
            </a:rPr>
            <a:t>+641.3%</a:t>
          </a:r>
          <a:r>
            <a:rPr kumimoji="1" lang="ja-JP" altLang="en-US" sz="1000">
              <a:latin typeface="ＭＳ Ｐゴシック" panose="020B0600070205080204" pitchFamily="50" charset="-128"/>
              <a:ea typeface="ＭＳ Ｐゴシック" panose="020B0600070205080204" pitchFamily="50" charset="-128"/>
            </a:rPr>
            <a:t>と急増した。令和</a:t>
          </a:r>
          <a:r>
            <a:rPr kumimoji="1" lang="en-US" altLang="ja-JP" sz="1000">
              <a:latin typeface="ＭＳ Ｐゴシック" panose="020B0600070205080204" pitchFamily="50" charset="-128"/>
              <a:ea typeface="ＭＳ Ｐゴシック" panose="020B0600070205080204" pitchFamily="50" charset="-128"/>
            </a:rPr>
            <a:t>6</a:t>
          </a:r>
          <a:r>
            <a:rPr kumimoji="1" lang="ja-JP" altLang="en-US" sz="1000">
              <a:latin typeface="ＭＳ Ｐゴシック" panose="020B0600070205080204" pitchFamily="50" charset="-128"/>
              <a:ea typeface="ＭＳ Ｐゴシック" panose="020B0600070205080204" pitchFamily="50" charset="-128"/>
            </a:rPr>
            <a:t>年能登半島地震及び令和</a:t>
          </a:r>
          <a:r>
            <a:rPr kumimoji="1" lang="en-US" altLang="ja-JP" sz="1000">
              <a:latin typeface="ＭＳ Ｐゴシック" panose="020B0600070205080204" pitchFamily="50" charset="-128"/>
              <a:ea typeface="ＭＳ Ｐゴシック" panose="020B0600070205080204" pitchFamily="50" charset="-128"/>
            </a:rPr>
            <a:t>6</a:t>
          </a:r>
          <a:r>
            <a:rPr kumimoji="1" lang="ja-JP" altLang="en-US" sz="1000">
              <a:latin typeface="ＭＳ Ｐゴシック" panose="020B0600070205080204" pitchFamily="50" charset="-128"/>
              <a:ea typeface="ＭＳ Ｐゴシック" panose="020B0600070205080204" pitchFamily="50" charset="-128"/>
            </a:rPr>
            <a:t>年奥能登豪雨に伴う道路・河川・農地・農業用施設等の復旧工事が本格化したことが要因である。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石川県能登町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14,331
14,195
273.27
42,387,843
39,232,955
1,568,688
9,046,112
29,580,417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18999</xdr:rowOff>
    </xdr:from>
    <xdr:to>
      <xdr:col>24</xdr:col>
      <xdr:colOff>62865</xdr:colOff>
      <xdr:row>37</xdr:row>
      <xdr:rowOff>9398</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162499"/>
          <a:ext cx="1270" cy="1190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13225</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35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9398</xdr:rowOff>
    </xdr:from>
    <xdr:to>
      <xdr:col>24</xdr:col>
      <xdr:colOff>152400</xdr:colOff>
      <xdr:row>37</xdr:row>
      <xdr:rowOff>9398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353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137126</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37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18999</xdr:rowOff>
    </xdr:from>
    <xdr:to>
      <xdr:col>24</xdr:col>
      <xdr:colOff>152400</xdr:colOff>
      <xdr:row>30</xdr:row>
      <xdr:rowOff>18999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16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86436</xdr:rowOff>
    </xdr:from>
    <xdr:to>
      <xdr:col>24</xdr:col>
      <xdr:colOff>63500</xdr:colOff>
      <xdr:row>32</xdr:row>
      <xdr:rowOff>169647</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572836"/>
          <a:ext cx="838200" cy="83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42181</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7000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63754</xdr:rowOff>
    </xdr:from>
    <xdr:to>
      <xdr:col>24</xdr:col>
      <xdr:colOff>114300</xdr:colOff>
      <xdr:row>33</xdr:row>
      <xdr:rowOff>165354</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721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155931</xdr:rowOff>
    </xdr:from>
    <xdr:to>
      <xdr:col>19</xdr:col>
      <xdr:colOff>177800</xdr:colOff>
      <xdr:row>32</xdr:row>
      <xdr:rowOff>169647</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5642331"/>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82728</xdr:rowOff>
    </xdr:from>
    <xdr:to>
      <xdr:col>20</xdr:col>
      <xdr:colOff>38100</xdr:colOff>
      <xdr:row>34</xdr:row>
      <xdr:rowOff>12878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574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4005</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33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155931</xdr:rowOff>
    </xdr:from>
    <xdr:to>
      <xdr:col>15</xdr:col>
      <xdr:colOff>50800</xdr:colOff>
      <xdr:row>33</xdr:row>
      <xdr:rowOff>27686</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642331"/>
          <a:ext cx="889000" cy="43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123418</xdr:rowOff>
    </xdr:from>
    <xdr:to>
      <xdr:col>15</xdr:col>
      <xdr:colOff>101600</xdr:colOff>
      <xdr:row>34</xdr:row>
      <xdr:rowOff>53568</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781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44695</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73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27686</xdr:rowOff>
    </xdr:from>
    <xdr:to>
      <xdr:col>10</xdr:col>
      <xdr:colOff>114300</xdr:colOff>
      <xdr:row>33</xdr:row>
      <xdr:rowOff>94894</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5685536"/>
          <a:ext cx="889000" cy="67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138963</xdr:rowOff>
    </xdr:from>
    <xdr:to>
      <xdr:col>10</xdr:col>
      <xdr:colOff>165100</xdr:colOff>
      <xdr:row>34</xdr:row>
      <xdr:rowOff>69113</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79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60240</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889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107874</xdr:rowOff>
    </xdr:from>
    <xdr:to>
      <xdr:col>6</xdr:col>
      <xdr:colOff>38100</xdr:colOff>
      <xdr:row>34</xdr:row>
      <xdr:rowOff>38024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76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29151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58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35636</xdr:rowOff>
    </xdr:from>
    <xdr:to>
      <xdr:col>24</xdr:col>
      <xdr:colOff>114300</xdr:colOff>
      <xdr:row>32</xdr:row>
      <xdr:rowOff>137236</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522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58513</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373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118847</xdr:rowOff>
    </xdr:from>
    <xdr:to>
      <xdr:col>20</xdr:col>
      <xdr:colOff>38100</xdr:colOff>
      <xdr:row>33</xdr:row>
      <xdr:rowOff>48997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605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65524</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380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105131</xdr:rowOff>
    </xdr:from>
    <xdr:to>
      <xdr:col>15</xdr:col>
      <xdr:colOff>101600</xdr:colOff>
      <xdr:row>33</xdr:row>
      <xdr:rowOff>35281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591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51808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366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148336</xdr:rowOff>
    </xdr:from>
    <xdr:to>
      <xdr:col>10</xdr:col>
      <xdr:colOff>165100</xdr:colOff>
      <xdr:row>33</xdr:row>
      <xdr:rowOff>78486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634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95013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409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44094</xdr:rowOff>
    </xdr:from>
    <xdr:to>
      <xdr:col>6</xdr:col>
      <xdr:colOff>38100</xdr:colOff>
      <xdr:row>33</xdr:row>
      <xdr:rowOff>145694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701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162221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477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26208</xdr:rowOff>
    </xdr:from>
    <xdr:to>
      <xdr:col>24</xdr:col>
      <xdr:colOff>62865</xdr:colOff>
      <xdr:row>58</xdr:row>
      <xdr:rowOff>51388</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70158"/>
          <a:ext cx="1270" cy="1225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55215</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99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51388</xdr:rowOff>
    </xdr:from>
    <xdr:to>
      <xdr:col>24</xdr:col>
      <xdr:colOff>152400</xdr:colOff>
      <xdr:row>58</xdr:row>
      <xdr:rowOff>51388</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95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144335</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545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364,788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26208</xdr:rowOff>
    </xdr:from>
    <xdr:to>
      <xdr:col>24</xdr:col>
      <xdr:colOff>152400</xdr:colOff>
      <xdr:row>51</xdr:row>
      <xdr:rowOff>26208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70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26208</xdr:rowOff>
    </xdr:from>
    <xdr:to>
      <xdr:col>24</xdr:col>
      <xdr:colOff>63500</xdr:colOff>
      <xdr:row>53</xdr:row>
      <xdr:rowOff>136968</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8770158"/>
          <a:ext cx="838200" cy="453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121185</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5509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142758</xdr:rowOff>
    </xdr:from>
    <xdr:to>
      <xdr:col>24</xdr:col>
      <xdr:colOff>114300</xdr:colOff>
      <xdr:row>56</xdr:row>
      <xdr:rowOff>72908</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57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136968</xdr:rowOff>
    </xdr:from>
    <xdr:to>
      <xdr:col>19</xdr:col>
      <xdr:colOff>177800</xdr:colOff>
      <xdr:row>56</xdr:row>
      <xdr:rowOff>102667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223818"/>
          <a:ext cx="889000" cy="480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17897</xdr:rowOff>
    </xdr:from>
    <xdr:to>
      <xdr:col>20</xdr:col>
      <xdr:colOff>38100</xdr:colOff>
      <xdr:row>56</xdr:row>
      <xdr:rowOff>119497</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19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110624</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711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72076</xdr:rowOff>
    </xdr:from>
    <xdr:to>
      <xdr:col>15</xdr:col>
      <xdr:colOff>50800</xdr:colOff>
      <xdr:row>56</xdr:row>
      <xdr:rowOff>102667</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673276"/>
          <a:ext cx="889000" cy="30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52903</xdr:rowOff>
    </xdr:from>
    <xdr:to>
      <xdr:col>15</xdr:col>
      <xdr:colOff>101600</xdr:colOff>
      <xdr:row>56</xdr:row>
      <xdr:rowOff>154503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65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145630</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746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114653</xdr:rowOff>
    </xdr:from>
    <xdr:to>
      <xdr:col>10</xdr:col>
      <xdr:colOff>114300</xdr:colOff>
      <xdr:row>56</xdr:row>
      <xdr:rowOff>72076</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030053"/>
          <a:ext cx="889000" cy="643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43294</xdr:rowOff>
    </xdr:from>
    <xdr:to>
      <xdr:col>10</xdr:col>
      <xdr:colOff>165100</xdr:colOff>
      <xdr:row>56</xdr:row>
      <xdr:rowOff>144894</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644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136021</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737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23402</xdr:rowOff>
    </xdr:from>
    <xdr:to>
      <xdr:col>6</xdr:col>
      <xdr:colOff>38100</xdr:colOff>
      <xdr:row>54</xdr:row>
      <xdr:rowOff>125002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28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116129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374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50</xdr:row>
      <xdr:rowOff>146858</xdr:rowOff>
    </xdr:from>
    <xdr:to>
      <xdr:col>24</xdr:col>
      <xdr:colOff>114300</xdr:colOff>
      <xdr:row>51</xdr:row>
      <xdr:rowOff>77008</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8719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99885</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8672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86168</xdr:rowOff>
    </xdr:from>
    <xdr:to>
      <xdr:col>20</xdr:col>
      <xdr:colOff>38100</xdr:colOff>
      <xdr:row>54</xdr:row>
      <xdr:rowOff>16318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17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32845</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8948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51867</xdr:rowOff>
    </xdr:from>
    <xdr:to>
      <xdr:col>15</xdr:col>
      <xdr:colOff>101600</xdr:colOff>
      <xdr:row>56</xdr:row>
      <xdr:rowOff>153467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653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169994</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428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21276</xdr:rowOff>
    </xdr:from>
    <xdr:to>
      <xdr:col>10</xdr:col>
      <xdr:colOff>165100</xdr:colOff>
      <xdr:row>56</xdr:row>
      <xdr:rowOff>122876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622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139403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397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63853</xdr:rowOff>
    </xdr:from>
    <xdr:to>
      <xdr:col>6</xdr:col>
      <xdr:colOff>38100</xdr:colOff>
      <xdr:row>52</xdr:row>
      <xdr:rowOff>165453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897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10530</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8754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129573</xdr:rowOff>
    </xdr:from>
    <xdr:to>
      <xdr:col>24</xdr:col>
      <xdr:colOff>62865</xdr:colOff>
      <xdr:row>78</xdr:row>
      <xdr:rowOff>84599</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31073"/>
          <a:ext cx="1270" cy="1326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88426</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461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84599</xdr:rowOff>
    </xdr:from>
    <xdr:to>
      <xdr:col>24</xdr:col>
      <xdr:colOff>152400</xdr:colOff>
      <xdr:row>78</xdr:row>
      <xdr:rowOff>84599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45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76250</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06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482,658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129573</xdr:rowOff>
    </xdr:from>
    <xdr:to>
      <xdr:col>24</xdr:col>
      <xdr:colOff>152400</xdr:colOff>
      <xdr:row>70</xdr:row>
      <xdr:rowOff>129573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3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58821</xdr:rowOff>
    </xdr:from>
    <xdr:to>
      <xdr:col>24</xdr:col>
      <xdr:colOff>63500</xdr:colOff>
      <xdr:row>76</xdr:row>
      <xdr:rowOff>13813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574671"/>
          <a:ext cx="838200" cy="469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114464</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31446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136037</xdr:rowOff>
    </xdr:from>
    <xdr:to>
      <xdr:col>24</xdr:col>
      <xdr:colOff>114300</xdr:colOff>
      <xdr:row>77</xdr:row>
      <xdr:rowOff>66187</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166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13813</xdr:rowOff>
    </xdr:from>
    <xdr:to>
      <xdr:col>19</xdr:col>
      <xdr:colOff>177800</xdr:colOff>
      <xdr:row>77</xdr:row>
      <xdr:rowOff>17090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044013"/>
          <a:ext cx="889000" cy="174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18064</xdr:rowOff>
    </xdr:from>
    <xdr:to>
      <xdr:col>20</xdr:col>
      <xdr:colOff>38100</xdr:colOff>
      <xdr:row>77</xdr:row>
      <xdr:rowOff>119664</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219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110791</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312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17090</xdr:rowOff>
    </xdr:from>
    <xdr:to>
      <xdr:col>15</xdr:col>
      <xdr:colOff>50800</xdr:colOff>
      <xdr:row>77</xdr:row>
      <xdr:rowOff>22535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218740"/>
          <a:ext cx="889000" cy="5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69839</xdr:rowOff>
    </xdr:from>
    <xdr:to>
      <xdr:col>15</xdr:col>
      <xdr:colOff>101600</xdr:colOff>
      <xdr:row>77</xdr:row>
      <xdr:rowOff>171439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27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162566</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364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22535</xdr:rowOff>
    </xdr:from>
    <xdr:to>
      <xdr:col>10</xdr:col>
      <xdr:colOff>114300</xdr:colOff>
      <xdr:row>77</xdr:row>
      <xdr:rowOff>131333</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224185"/>
          <a:ext cx="889000" cy="108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41785</xdr:rowOff>
    </xdr:from>
    <xdr:to>
      <xdr:col>10</xdr:col>
      <xdr:colOff>165100</xdr:colOff>
      <xdr:row>77</xdr:row>
      <xdr:rowOff>143385</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4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134512</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336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132090</xdr:rowOff>
    </xdr:from>
    <xdr:to>
      <xdr:col>6</xdr:col>
      <xdr:colOff>38100</xdr:colOff>
      <xdr:row>78</xdr:row>
      <xdr:rowOff>62240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33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53367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426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8021</xdr:rowOff>
    </xdr:from>
    <xdr:to>
      <xdr:col>24</xdr:col>
      <xdr:colOff>114300</xdr:colOff>
      <xdr:row>73</xdr:row>
      <xdr:rowOff>109621</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523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30898</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375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134464</xdr:rowOff>
    </xdr:from>
    <xdr:to>
      <xdr:col>20</xdr:col>
      <xdr:colOff>38100</xdr:colOff>
      <xdr:row>76</xdr:row>
      <xdr:rowOff>64613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99321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81141</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768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137740</xdr:rowOff>
    </xdr:from>
    <xdr:to>
      <xdr:col>15</xdr:col>
      <xdr:colOff>101600</xdr:colOff>
      <xdr:row>77</xdr:row>
      <xdr:rowOff>67890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1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84417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943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143185</xdr:rowOff>
    </xdr:from>
    <xdr:to>
      <xdr:col>10</xdr:col>
      <xdr:colOff>165100</xdr:colOff>
      <xdr:row>77</xdr:row>
      <xdr:rowOff>73335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17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89862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948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80533</xdr:rowOff>
    </xdr:from>
    <xdr:to>
      <xdr:col>6</xdr:col>
      <xdr:colOff>38100</xdr:colOff>
      <xdr:row>78</xdr:row>
      <xdr:rowOff>10683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28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27210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057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92727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134400</xdr:rowOff>
    </xdr:from>
    <xdr:to>
      <xdr:col>24</xdr:col>
      <xdr:colOff>62865</xdr:colOff>
      <xdr:row>99</xdr:row>
      <xdr:rowOff>10054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64900"/>
          <a:ext cx="1270" cy="1418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13881</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87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10054</xdr:rowOff>
    </xdr:from>
    <xdr:to>
      <xdr:col>24</xdr:col>
      <xdr:colOff>152400</xdr:colOff>
      <xdr:row>99</xdr:row>
      <xdr:rowOff>10054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83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81077</xdr:rowOff>
    </xdr:from>
    <xdr:ext cx="690189"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3401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1,144,173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134400</xdr:rowOff>
    </xdr:from>
    <xdr:to>
      <xdr:col>24</xdr:col>
      <xdr:colOff>152400</xdr:colOff>
      <xdr:row>90</xdr:row>
      <xdr:rowOff>134400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6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134400</xdr:rowOff>
    </xdr:from>
    <xdr:to>
      <xdr:col>24</xdr:col>
      <xdr:colOff>63500</xdr:colOff>
      <xdr:row>98</xdr:row>
      <xdr:rowOff>47050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5564900"/>
          <a:ext cx="838200" cy="1284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47958</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8500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69531</xdr:rowOff>
    </xdr:from>
    <xdr:to>
      <xdr:col>24</xdr:col>
      <xdr:colOff>114300</xdr:colOff>
      <xdr:row>98</xdr:row>
      <xdr:rowOff>171131</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871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26129</xdr:rowOff>
    </xdr:from>
    <xdr:to>
      <xdr:col>19</xdr:col>
      <xdr:colOff>177800</xdr:colOff>
      <xdr:row>98</xdr:row>
      <xdr:rowOff>47050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828229"/>
          <a:ext cx="889000" cy="20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91940</xdr:rowOff>
    </xdr:from>
    <xdr:to>
      <xdr:col>20</xdr:col>
      <xdr:colOff>38100</xdr:colOff>
      <xdr:row>99</xdr:row>
      <xdr:rowOff>22090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9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13217</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986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26129</xdr:rowOff>
    </xdr:from>
    <xdr:to>
      <xdr:col>15</xdr:col>
      <xdr:colOff>50800</xdr:colOff>
      <xdr:row>98</xdr:row>
      <xdr:rowOff>47639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828229"/>
          <a:ext cx="889000" cy="21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90270</xdr:rowOff>
    </xdr:from>
    <xdr:to>
      <xdr:col>15</xdr:col>
      <xdr:colOff>101600</xdr:colOff>
      <xdr:row>99</xdr:row>
      <xdr:rowOff>20420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89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11547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985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47639</xdr:rowOff>
    </xdr:from>
    <xdr:to>
      <xdr:col>10</xdr:col>
      <xdr:colOff>114300</xdr:colOff>
      <xdr:row>98</xdr:row>
      <xdr:rowOff>105608</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849739"/>
          <a:ext cx="889000" cy="57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89373</xdr:rowOff>
    </xdr:from>
    <xdr:to>
      <xdr:col>10</xdr:col>
      <xdr:colOff>165100</xdr:colOff>
      <xdr:row>99</xdr:row>
      <xdr:rowOff>19523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9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10650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984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99682</xdr:rowOff>
    </xdr:from>
    <xdr:to>
      <xdr:col>6</xdr:col>
      <xdr:colOff>38100</xdr:colOff>
      <xdr:row>99</xdr:row>
      <xdr:rowOff>29832</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90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20959</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994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83600</xdr:rowOff>
    </xdr:from>
    <xdr:to>
      <xdr:col>24</xdr:col>
      <xdr:colOff>114300</xdr:colOff>
      <xdr:row>91</xdr:row>
      <xdr:rowOff>13750</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551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36627</xdr:rowOff>
    </xdr:from>
    <xdr:ext cx="690189"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54671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1,144,173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167700</xdr:rowOff>
    </xdr:from>
    <xdr:to>
      <xdr:col>20</xdr:col>
      <xdr:colOff>38100</xdr:colOff>
      <xdr:row>98</xdr:row>
      <xdr:rowOff>97850</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79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114377</xdr:rowOff>
    </xdr:from>
    <xdr:ext cx="59901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497795" y="16573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146779</xdr:rowOff>
    </xdr:from>
    <xdr:to>
      <xdr:col>15</xdr:col>
      <xdr:colOff>101600</xdr:colOff>
      <xdr:row>98</xdr:row>
      <xdr:rowOff>76929</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777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93456</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08795" y="16552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168289</xdr:rowOff>
    </xdr:from>
    <xdr:to>
      <xdr:col>10</xdr:col>
      <xdr:colOff>165100</xdr:colOff>
      <xdr:row>98</xdr:row>
      <xdr:rowOff>98439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798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114966</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19795" y="16574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54808</xdr:rowOff>
    </xdr:from>
    <xdr:to>
      <xdr:col>6</xdr:col>
      <xdr:colOff>38100</xdr:colOff>
      <xdr:row>98</xdr:row>
      <xdr:rowOff>156408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5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1485</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632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93980</xdr:rowOff>
    </xdr:from>
    <xdr:to>
      <xdr:col>54</xdr:col>
      <xdr:colOff>189865</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237480"/>
          <a:ext cx="127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40657</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012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93980</xdr:rowOff>
    </xdr:from>
    <xdr:to>
      <xdr:col>55</xdr:col>
      <xdr:colOff>88900</xdr:colOff>
      <xdr:row>30</xdr:row>
      <xdr:rowOff>93980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237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130556</xdr:rowOff>
    </xdr:from>
    <xdr:to>
      <xdr:col>55</xdr:col>
      <xdr:colOff>0</xdr:colOff>
      <xdr:row>36</xdr:row>
      <xdr:rowOff>5806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39300" y="6131306"/>
          <a:ext cx="838200" cy="4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3319</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51841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24892</xdr:rowOff>
    </xdr:from>
    <xdr:to>
      <xdr:col>55</xdr:col>
      <xdr:colOff>50800</xdr:colOff>
      <xdr:row>38</xdr:row>
      <xdr:rowOff>126492</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3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5806</xdr:rowOff>
    </xdr:from>
    <xdr:to>
      <xdr:col>50</xdr:col>
      <xdr:colOff>114300</xdr:colOff>
      <xdr:row>36</xdr:row>
      <xdr:rowOff>6132</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8750300" y="6178006"/>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43507</xdr:rowOff>
    </xdr:from>
    <xdr:to>
      <xdr:col>50</xdr:col>
      <xdr:colOff>165100</xdr:colOff>
      <xdr:row>38</xdr:row>
      <xdr:rowOff>145107</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58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136234</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6513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53812</xdr:rowOff>
    </xdr:from>
    <xdr:to>
      <xdr:col>45</xdr:col>
      <xdr:colOff>177800</xdr:colOff>
      <xdr:row>36</xdr:row>
      <xdr:rowOff>6132</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054562"/>
          <a:ext cx="889000" cy="123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44160</xdr:rowOff>
    </xdr:from>
    <xdr:to>
      <xdr:col>46</xdr:col>
      <xdr:colOff>38100</xdr:colOff>
      <xdr:row>38</xdr:row>
      <xdr:rowOff>145760</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55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136887</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651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53812</xdr:rowOff>
    </xdr:from>
    <xdr:to>
      <xdr:col>41</xdr:col>
      <xdr:colOff>50800</xdr:colOff>
      <xdr:row>35</xdr:row>
      <xdr:rowOff>102798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6972300" y="6054562"/>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34362</xdr:rowOff>
    </xdr:from>
    <xdr:to>
      <xdr:col>41</xdr:col>
      <xdr:colOff>101600</xdr:colOff>
      <xdr:row>38</xdr:row>
      <xdr:rowOff>135962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549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127089</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6421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17054</xdr:rowOff>
    </xdr:from>
    <xdr:to>
      <xdr:col>36</xdr:col>
      <xdr:colOff>165100</xdr:colOff>
      <xdr:row>38</xdr:row>
      <xdr:rowOff>118654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32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109781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624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79756</xdr:rowOff>
    </xdr:from>
    <xdr:to>
      <xdr:col>55</xdr:col>
      <xdr:colOff>50800</xdr:colOff>
      <xdr:row>36</xdr:row>
      <xdr:rowOff>9906</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080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102633</xdr:rowOff>
    </xdr:from>
    <xdr:ext cx="469744"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5931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126456</xdr:rowOff>
    </xdr:from>
    <xdr:to>
      <xdr:col>50</xdr:col>
      <xdr:colOff>165100</xdr:colOff>
      <xdr:row>36</xdr:row>
      <xdr:rowOff>56606</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127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73133</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04428" y="5902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126782</xdr:rowOff>
    </xdr:from>
    <xdr:to>
      <xdr:col>46</xdr:col>
      <xdr:colOff>38100</xdr:colOff>
      <xdr:row>36</xdr:row>
      <xdr:rowOff>56932</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127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73459</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15428" y="5902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3012</xdr:rowOff>
    </xdr:from>
    <xdr:to>
      <xdr:col>41</xdr:col>
      <xdr:colOff>101600</xdr:colOff>
      <xdr:row>35</xdr:row>
      <xdr:rowOff>104612</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003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121139</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26428" y="5778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51998</xdr:rowOff>
    </xdr:from>
    <xdr:to>
      <xdr:col>36</xdr:col>
      <xdr:colOff>165100</xdr:colOff>
      <xdr:row>35</xdr:row>
      <xdr:rowOff>153598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052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170125</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37428" y="5827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12381</xdr:rowOff>
    </xdr:from>
    <xdr:to>
      <xdr:col>54</xdr:col>
      <xdr:colOff>189865</xdr:colOff>
      <xdr:row>59</xdr:row>
      <xdr:rowOff>88591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584881"/>
          <a:ext cx="1270" cy="1619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92418</xdr:rowOff>
    </xdr:from>
    <xdr:ext cx="378565"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2079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88591</xdr:rowOff>
    </xdr:from>
    <xdr:to>
      <xdr:col>55</xdr:col>
      <xdr:colOff>88900</xdr:colOff>
      <xdr:row>59</xdr:row>
      <xdr:rowOff>88591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204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130508</xdr:rowOff>
    </xdr:from>
    <xdr:ext cx="599010"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360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149,696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12381</xdr:rowOff>
    </xdr:from>
    <xdr:to>
      <xdr:col>55</xdr:col>
      <xdr:colOff>88900</xdr:colOff>
      <xdr:row>50</xdr:row>
      <xdr:rowOff>12381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584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50731</xdr:rowOff>
    </xdr:from>
    <xdr:to>
      <xdr:col>55</xdr:col>
      <xdr:colOff>0</xdr:colOff>
      <xdr:row>55</xdr:row>
      <xdr:rowOff>37995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9309031"/>
          <a:ext cx="838200" cy="158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90514</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8631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112087</xdr:rowOff>
    </xdr:from>
    <xdr:to>
      <xdr:col>55</xdr:col>
      <xdr:colOff>50800</xdr:colOff>
      <xdr:row>58</xdr:row>
      <xdr:rowOff>42237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884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37995</xdr:rowOff>
    </xdr:from>
    <xdr:to>
      <xdr:col>50</xdr:col>
      <xdr:colOff>114300</xdr:colOff>
      <xdr:row>55</xdr:row>
      <xdr:rowOff>54073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9467745"/>
          <a:ext cx="889000" cy="16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103258</xdr:rowOff>
    </xdr:from>
    <xdr:to>
      <xdr:col>50</xdr:col>
      <xdr:colOff>165100</xdr:colOff>
      <xdr:row>58</xdr:row>
      <xdr:rowOff>33408</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8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24535</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96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54073</xdr:rowOff>
    </xdr:from>
    <xdr:to>
      <xdr:col>45</xdr:col>
      <xdr:colOff>177800</xdr:colOff>
      <xdr:row>55</xdr:row>
      <xdr:rowOff>129249</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9483823"/>
          <a:ext cx="889000" cy="7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132672</xdr:rowOff>
    </xdr:from>
    <xdr:to>
      <xdr:col>46</xdr:col>
      <xdr:colOff>38100</xdr:colOff>
      <xdr:row>58</xdr:row>
      <xdr:rowOff>62822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90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53949</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998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129249</xdr:rowOff>
    </xdr:from>
    <xdr:to>
      <xdr:col>41</xdr:col>
      <xdr:colOff>50800</xdr:colOff>
      <xdr:row>56</xdr:row>
      <xdr:rowOff>30701</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9558999"/>
          <a:ext cx="889000" cy="72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160909</xdr:rowOff>
    </xdr:from>
    <xdr:to>
      <xdr:col>41</xdr:col>
      <xdr:colOff>101600</xdr:colOff>
      <xdr:row>58</xdr:row>
      <xdr:rowOff>91059</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933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82186</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10026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164958</xdr:rowOff>
    </xdr:from>
    <xdr:to>
      <xdr:col>36</xdr:col>
      <xdr:colOff>165100</xdr:colOff>
      <xdr:row>58</xdr:row>
      <xdr:rowOff>95108</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937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86235</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10030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171381</xdr:rowOff>
    </xdr:from>
    <xdr:to>
      <xdr:col>55</xdr:col>
      <xdr:colOff>50800</xdr:colOff>
      <xdr:row>54</xdr:row>
      <xdr:rowOff>101531</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258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22808</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109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158645</xdr:rowOff>
    </xdr:from>
    <xdr:to>
      <xdr:col>50</xdr:col>
      <xdr:colOff>165100</xdr:colOff>
      <xdr:row>55</xdr:row>
      <xdr:rowOff>88795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416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105322</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9192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3273</xdr:rowOff>
    </xdr:from>
    <xdr:to>
      <xdr:col>46</xdr:col>
      <xdr:colOff>38100</xdr:colOff>
      <xdr:row>55</xdr:row>
      <xdr:rowOff>104873</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433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121400</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9208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78449</xdr:rowOff>
    </xdr:from>
    <xdr:to>
      <xdr:col>41</xdr:col>
      <xdr:colOff>101600</xdr:colOff>
      <xdr:row>56</xdr:row>
      <xdr:rowOff>8599</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50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25126</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9283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151351</xdr:rowOff>
    </xdr:from>
    <xdr:to>
      <xdr:col>36</xdr:col>
      <xdr:colOff>165100</xdr:colOff>
      <xdr:row>56</xdr:row>
      <xdr:rowOff>81501</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581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98028</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9356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18052</xdr:rowOff>
    </xdr:from>
    <xdr:to>
      <xdr:col>54</xdr:col>
      <xdr:colOff>189865</xdr:colOff>
      <xdr:row>79</xdr:row>
      <xdr:rowOff>88297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191002"/>
          <a:ext cx="1270" cy="1441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92124</xdr:rowOff>
    </xdr:from>
    <xdr:ext cx="378565"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6366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88297</xdr:rowOff>
    </xdr:from>
    <xdr:to>
      <xdr:col>55</xdr:col>
      <xdr:colOff>88900</xdr:colOff>
      <xdr:row>79</xdr:row>
      <xdr:rowOff>88297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632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136179</xdr:rowOff>
    </xdr:from>
    <xdr:ext cx="534377"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966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88,950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18052</xdr:rowOff>
    </xdr:from>
    <xdr:to>
      <xdr:col>55</xdr:col>
      <xdr:colOff>88900</xdr:colOff>
      <xdr:row>71</xdr:row>
      <xdr:rowOff>18052</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191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36765</xdr:rowOff>
    </xdr:from>
    <xdr:to>
      <xdr:col>55</xdr:col>
      <xdr:colOff>0</xdr:colOff>
      <xdr:row>76</xdr:row>
      <xdr:rowOff>87514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9639300" y="13066965"/>
          <a:ext cx="838200" cy="50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70104</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2717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91677</xdr:rowOff>
    </xdr:from>
    <xdr:to>
      <xdr:col>55</xdr:col>
      <xdr:colOff>50800</xdr:colOff>
      <xdr:row>78</xdr:row>
      <xdr:rowOff>21827</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29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40520</xdr:rowOff>
    </xdr:from>
    <xdr:to>
      <xdr:col>50</xdr:col>
      <xdr:colOff>114300</xdr:colOff>
      <xdr:row>76</xdr:row>
      <xdr:rowOff>87514</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070720"/>
          <a:ext cx="889000" cy="46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96493</xdr:rowOff>
    </xdr:from>
    <xdr:to>
      <xdr:col>50</xdr:col>
      <xdr:colOff>165100</xdr:colOff>
      <xdr:row>78</xdr:row>
      <xdr:rowOff>26643</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298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17770</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390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8124</xdr:rowOff>
    </xdr:from>
    <xdr:to>
      <xdr:col>45</xdr:col>
      <xdr:colOff>177800</xdr:colOff>
      <xdr:row>76</xdr:row>
      <xdr:rowOff>40520</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7861300" y="12866874"/>
          <a:ext cx="889000" cy="203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41939</xdr:rowOff>
    </xdr:from>
    <xdr:to>
      <xdr:col>46</xdr:col>
      <xdr:colOff>38100</xdr:colOff>
      <xdr:row>77</xdr:row>
      <xdr:rowOff>143539</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2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134666</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33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64491</xdr:rowOff>
    </xdr:from>
    <xdr:to>
      <xdr:col>41</xdr:col>
      <xdr:colOff>50800</xdr:colOff>
      <xdr:row>75</xdr:row>
      <xdr:rowOff>8124</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972300" y="12580341"/>
          <a:ext cx="889000" cy="286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73665</xdr:rowOff>
    </xdr:from>
    <xdr:to>
      <xdr:col>41</xdr:col>
      <xdr:colOff>101600</xdr:colOff>
      <xdr:row>78</xdr:row>
      <xdr:rowOff>3815</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275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166392</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368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16990</xdr:rowOff>
    </xdr:from>
    <xdr:to>
      <xdr:col>36</xdr:col>
      <xdr:colOff>165100</xdr:colOff>
      <xdr:row>77</xdr:row>
      <xdr:rowOff>118590</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21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109717</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311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157415</xdr:rowOff>
    </xdr:from>
    <xdr:to>
      <xdr:col>55</xdr:col>
      <xdr:colOff>50800</xdr:colOff>
      <xdr:row>76</xdr:row>
      <xdr:rowOff>87565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01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8841</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2867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36714</xdr:rowOff>
    </xdr:from>
    <xdr:to>
      <xdr:col>50</xdr:col>
      <xdr:colOff>165100</xdr:colOff>
      <xdr:row>76</xdr:row>
      <xdr:rowOff>138314</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066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154841</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2842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161170</xdr:rowOff>
    </xdr:from>
    <xdr:to>
      <xdr:col>46</xdr:col>
      <xdr:colOff>38100</xdr:colOff>
      <xdr:row>76</xdr:row>
      <xdr:rowOff>91320</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01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107847</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2795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128774</xdr:rowOff>
    </xdr:from>
    <xdr:to>
      <xdr:col>41</xdr:col>
      <xdr:colOff>101600</xdr:colOff>
      <xdr:row>75</xdr:row>
      <xdr:rowOff>58924</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2816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75451</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2591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13691</xdr:rowOff>
    </xdr:from>
    <xdr:to>
      <xdr:col>36</xdr:col>
      <xdr:colOff>165100</xdr:colOff>
      <xdr:row>73</xdr:row>
      <xdr:rowOff>115291</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2529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131818</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2304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131656</xdr:rowOff>
    </xdr:from>
    <xdr:to>
      <xdr:col>54</xdr:col>
      <xdr:colOff>189865</xdr:colOff>
      <xdr:row>98</xdr:row>
      <xdr:rowOff>28710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562156"/>
          <a:ext cx="1270" cy="1268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32537</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6834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28710</xdr:rowOff>
    </xdr:from>
    <xdr:to>
      <xdr:col>55</xdr:col>
      <xdr:colOff>88900</xdr:colOff>
      <xdr:row>98</xdr:row>
      <xdr:rowOff>28710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6830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78333</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337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138,739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131656</xdr:rowOff>
    </xdr:from>
    <xdr:to>
      <xdr:col>55</xdr:col>
      <xdr:colOff>88900</xdr:colOff>
      <xdr:row>90</xdr:row>
      <xdr:rowOff>131656</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562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91672</xdr:rowOff>
    </xdr:from>
    <xdr:to>
      <xdr:col>55</xdr:col>
      <xdr:colOff>0</xdr:colOff>
      <xdr:row>94</xdr:row>
      <xdr:rowOff>60485</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9639300" y="16036522"/>
          <a:ext cx="838200" cy="140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29032</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316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50605</xdr:rowOff>
    </xdr:from>
    <xdr:to>
      <xdr:col>55</xdr:col>
      <xdr:colOff>50800</xdr:colOff>
      <xdr:row>95</xdr:row>
      <xdr:rowOff>152205</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33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141887</xdr:rowOff>
    </xdr:from>
    <xdr:to>
      <xdr:col>50</xdr:col>
      <xdr:colOff>114300</xdr:colOff>
      <xdr:row>94</xdr:row>
      <xdr:rowOff>60485</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8750300" y="16086737"/>
          <a:ext cx="889000" cy="90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67552</xdr:rowOff>
    </xdr:from>
    <xdr:to>
      <xdr:col>50</xdr:col>
      <xdr:colOff>165100</xdr:colOff>
      <xdr:row>95</xdr:row>
      <xdr:rowOff>169152</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35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160279</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448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162962</xdr:rowOff>
    </xdr:from>
    <xdr:to>
      <xdr:col>45</xdr:col>
      <xdr:colOff>177800</xdr:colOff>
      <xdr:row>93</xdr:row>
      <xdr:rowOff>141887</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7861300" y="15936362"/>
          <a:ext cx="889000" cy="150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94614</xdr:rowOff>
    </xdr:from>
    <xdr:to>
      <xdr:col>46</xdr:col>
      <xdr:colOff>38100</xdr:colOff>
      <xdr:row>96</xdr:row>
      <xdr:rowOff>24764</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38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15891</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475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81897</xdr:rowOff>
    </xdr:from>
    <xdr:to>
      <xdr:col>41</xdr:col>
      <xdr:colOff>50800</xdr:colOff>
      <xdr:row>92</xdr:row>
      <xdr:rowOff>162962</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a:off x="6972300" y="15855297"/>
          <a:ext cx="889000" cy="81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81215</xdr:rowOff>
    </xdr:from>
    <xdr:to>
      <xdr:col>41</xdr:col>
      <xdr:colOff>101600</xdr:colOff>
      <xdr:row>96</xdr:row>
      <xdr:rowOff>11365</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36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2492</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461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65714</xdr:rowOff>
    </xdr:from>
    <xdr:to>
      <xdr:col>36</xdr:col>
      <xdr:colOff>165100</xdr:colOff>
      <xdr:row>95</xdr:row>
      <xdr:rowOff>167314</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35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158441</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44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40872</xdr:rowOff>
    </xdr:from>
    <xdr:to>
      <xdr:col>55</xdr:col>
      <xdr:colOff>50800</xdr:colOff>
      <xdr:row>93</xdr:row>
      <xdr:rowOff>142472</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5985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63749</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5837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9685</xdr:rowOff>
    </xdr:from>
    <xdr:to>
      <xdr:col>50</xdr:col>
      <xdr:colOff>165100</xdr:colOff>
      <xdr:row>94</xdr:row>
      <xdr:rowOff>111285</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12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127812</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5901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91087</xdr:rowOff>
    </xdr:from>
    <xdr:to>
      <xdr:col>46</xdr:col>
      <xdr:colOff>38100</xdr:colOff>
      <xdr:row>94</xdr:row>
      <xdr:rowOff>21237</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035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37764</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581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112162</xdr:rowOff>
    </xdr:from>
    <xdr:to>
      <xdr:col>41</xdr:col>
      <xdr:colOff>101600</xdr:colOff>
      <xdr:row>93</xdr:row>
      <xdr:rowOff>42312</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588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91</xdr:row>
      <xdr:rowOff>58839</xdr:rowOff>
    </xdr:from>
    <xdr:ext cx="599010"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61795" y="15660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31097</xdr:rowOff>
    </xdr:from>
    <xdr:to>
      <xdr:col>36</xdr:col>
      <xdr:colOff>165100</xdr:colOff>
      <xdr:row>92</xdr:row>
      <xdr:rowOff>132697</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5804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90</xdr:row>
      <xdr:rowOff>149224</xdr:rowOff>
    </xdr:from>
    <xdr:ext cx="599010"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672795" y="15579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141839</xdr:rowOff>
    </xdr:from>
    <xdr:to>
      <xdr:col>85</xdr:col>
      <xdr:colOff>126364</xdr:colOff>
      <xdr:row>38</xdr:row>
      <xdr:rowOff>83905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113889"/>
          <a:ext cx="1269" cy="1485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87732</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0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83905</xdr:rowOff>
    </xdr:from>
    <xdr:to>
      <xdr:col>86</xdr:col>
      <xdr:colOff>25400</xdr:colOff>
      <xdr:row>38</xdr:row>
      <xdr:rowOff>83905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599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88516</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4889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102,369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141839</xdr:rowOff>
    </xdr:from>
    <xdr:to>
      <xdr:col>86</xdr:col>
      <xdr:colOff>25400</xdr:colOff>
      <xdr:row>29</xdr:row>
      <xdr:rowOff>141839</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113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4238</xdr:rowOff>
    </xdr:from>
    <xdr:to>
      <xdr:col>85</xdr:col>
      <xdr:colOff>127000</xdr:colOff>
      <xdr:row>35</xdr:row>
      <xdr:rowOff>131487</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5481300" y="6004988"/>
          <a:ext cx="838200" cy="127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113276</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2854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134849</xdr:rowOff>
    </xdr:from>
    <xdr:to>
      <xdr:col>85</xdr:col>
      <xdr:colOff>177800</xdr:colOff>
      <xdr:row>37</xdr:row>
      <xdr:rowOff>64999</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30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169875</xdr:rowOff>
    </xdr:from>
    <xdr:to>
      <xdr:col>81</xdr:col>
      <xdr:colOff>50800</xdr:colOff>
      <xdr:row>35</xdr:row>
      <xdr:rowOff>4238</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4592300" y="5999175"/>
          <a:ext cx="889000" cy="5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169726</xdr:rowOff>
    </xdr:from>
    <xdr:to>
      <xdr:col>81</xdr:col>
      <xdr:colOff>101600</xdr:colOff>
      <xdr:row>37</xdr:row>
      <xdr:rowOff>99876</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341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91003</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434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131144</xdr:rowOff>
    </xdr:from>
    <xdr:to>
      <xdr:col>76</xdr:col>
      <xdr:colOff>114300</xdr:colOff>
      <xdr:row>34</xdr:row>
      <xdr:rowOff>169875</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3703300" y="5960444"/>
          <a:ext cx="889000" cy="38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19585</xdr:rowOff>
    </xdr:from>
    <xdr:to>
      <xdr:col>76</xdr:col>
      <xdr:colOff>165100</xdr:colOff>
      <xdr:row>37</xdr:row>
      <xdr:rowOff>121185</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363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112312</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455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131144</xdr:rowOff>
    </xdr:from>
    <xdr:to>
      <xdr:col>71</xdr:col>
      <xdr:colOff>177800</xdr:colOff>
      <xdr:row>35</xdr:row>
      <xdr:rowOff>47950</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flipV="1">
          <a:off x="12814300" y="5960444"/>
          <a:ext cx="889000" cy="88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158427</xdr:rowOff>
    </xdr:from>
    <xdr:to>
      <xdr:col>72</xdr:col>
      <xdr:colOff>38100</xdr:colOff>
      <xdr:row>37</xdr:row>
      <xdr:rowOff>88577</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33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79704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423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117818</xdr:rowOff>
    </xdr:from>
    <xdr:to>
      <xdr:col>67</xdr:col>
      <xdr:colOff>101600</xdr:colOff>
      <xdr:row>37</xdr:row>
      <xdr:rowOff>47968</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29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39095</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382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80687</xdr:rowOff>
    </xdr:from>
    <xdr:to>
      <xdr:col>85</xdr:col>
      <xdr:colOff>177800</xdr:colOff>
      <xdr:row>36</xdr:row>
      <xdr:rowOff>10837</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08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103564</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5932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124888</xdr:rowOff>
    </xdr:from>
    <xdr:to>
      <xdr:col>81</xdr:col>
      <xdr:colOff>101600</xdr:colOff>
      <xdr:row>35</xdr:row>
      <xdr:rowOff>55038</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595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71565</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572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119075</xdr:rowOff>
    </xdr:from>
    <xdr:to>
      <xdr:col>76</xdr:col>
      <xdr:colOff>165100</xdr:colOff>
      <xdr:row>35</xdr:row>
      <xdr:rowOff>49225</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594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65752</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5723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80344</xdr:rowOff>
    </xdr:from>
    <xdr:to>
      <xdr:col>72</xdr:col>
      <xdr:colOff>38100</xdr:colOff>
      <xdr:row>35</xdr:row>
      <xdr:rowOff>10494</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590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27021</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5684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168600</xdr:rowOff>
    </xdr:from>
    <xdr:to>
      <xdr:col>67</xdr:col>
      <xdr:colOff>101600</xdr:colOff>
      <xdr:row>35</xdr:row>
      <xdr:rowOff>98750</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599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115277</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5773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a:extLst>
            <a:ext uri="{FF2B5EF4-FFF2-40B4-BE49-F238E27FC236}">
              <a16:creationId xmlns:a16="http://schemas.microsoft.com/office/drawing/2014/main" id="{00000000-0008-0000-0700-00004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113052</xdr:rowOff>
    </xdr:from>
    <xdr:to>
      <xdr:col>85</xdr:col>
      <xdr:colOff>126364</xdr:colOff>
      <xdr:row>59</xdr:row>
      <xdr:rowOff>30766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6317595" y="8514102"/>
          <a:ext cx="1269" cy="1632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34593</xdr:rowOff>
    </xdr:from>
    <xdr:ext cx="534377" cy="259045"/>
    <xdr:sp macro="" textlink="">
      <xdr:nvSpPr>
        <xdr:cNvPr id="582" name="教育費最小値テキスト">
          <a:extLst>
            <a:ext uri="{FF2B5EF4-FFF2-40B4-BE49-F238E27FC236}">
              <a16:creationId xmlns:a16="http://schemas.microsoft.com/office/drawing/2014/main" id="{00000000-0008-0000-0700-000046020000}"/>
            </a:ext>
          </a:extLst>
        </xdr:cNvPr>
        <xdr:cNvSpPr txBox="1"/>
      </xdr:nvSpPr>
      <xdr:spPr>
        <a:xfrm>
          <a:off x="16370300" y="10150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30766</xdr:rowOff>
    </xdr:from>
    <xdr:to>
      <xdr:col>86</xdr:col>
      <xdr:colOff>25400</xdr:colOff>
      <xdr:row>59</xdr:row>
      <xdr:rowOff>30766</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10146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59729</xdr:rowOff>
    </xdr:from>
    <xdr:ext cx="599010" cy="259045"/>
    <xdr:sp macro="" textlink="">
      <xdr:nvSpPr>
        <xdr:cNvPr id="584" name="教育費最大値テキスト">
          <a:extLst>
            <a:ext uri="{FF2B5EF4-FFF2-40B4-BE49-F238E27FC236}">
              <a16:creationId xmlns:a16="http://schemas.microsoft.com/office/drawing/2014/main" id="{00000000-0008-0000-0700-000048020000}"/>
            </a:ext>
          </a:extLst>
        </xdr:cNvPr>
        <xdr:cNvSpPr txBox="1"/>
      </xdr:nvSpPr>
      <xdr:spPr>
        <a:xfrm>
          <a:off x="16370300" y="8289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186,198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113052</xdr:rowOff>
    </xdr:from>
    <xdr:to>
      <xdr:col>86</xdr:col>
      <xdr:colOff>25400</xdr:colOff>
      <xdr:row>49</xdr:row>
      <xdr:rowOff>113052</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8514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37995</xdr:rowOff>
    </xdr:from>
    <xdr:to>
      <xdr:col>85</xdr:col>
      <xdr:colOff>127000</xdr:colOff>
      <xdr:row>56</xdr:row>
      <xdr:rowOff>161809</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5481300" y="9639195"/>
          <a:ext cx="838200" cy="12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98438</xdr:rowOff>
    </xdr:from>
    <xdr:ext cx="534377" cy="259045"/>
    <xdr:sp macro="" textlink="">
      <xdr:nvSpPr>
        <xdr:cNvPr id="587" name="教育費平均値テキスト">
          <a:extLst>
            <a:ext uri="{FF2B5EF4-FFF2-40B4-BE49-F238E27FC236}">
              <a16:creationId xmlns:a16="http://schemas.microsoft.com/office/drawing/2014/main" id="{00000000-0008-0000-0700-00004B020000}"/>
            </a:ext>
          </a:extLst>
        </xdr:cNvPr>
        <xdr:cNvSpPr txBox="1"/>
      </xdr:nvSpPr>
      <xdr:spPr>
        <a:xfrm>
          <a:off x="16370300" y="96996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120011</xdr:rowOff>
    </xdr:from>
    <xdr:to>
      <xdr:col>85</xdr:col>
      <xdr:colOff>177800</xdr:colOff>
      <xdr:row>57</xdr:row>
      <xdr:rowOff>50161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6268700" y="972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115806</xdr:rowOff>
    </xdr:from>
    <xdr:to>
      <xdr:col>81</xdr:col>
      <xdr:colOff>50800</xdr:colOff>
      <xdr:row>56</xdr:row>
      <xdr:rowOff>161809</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4592300" y="9717006"/>
          <a:ext cx="889000" cy="46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27189</xdr:rowOff>
    </xdr:from>
    <xdr:to>
      <xdr:col>81</xdr:col>
      <xdr:colOff>101600</xdr:colOff>
      <xdr:row>57</xdr:row>
      <xdr:rowOff>128789</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5430500" y="9799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119916</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892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115806</xdr:rowOff>
    </xdr:from>
    <xdr:to>
      <xdr:col>76</xdr:col>
      <xdr:colOff>114300</xdr:colOff>
      <xdr:row>57</xdr:row>
      <xdr:rowOff>81624</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3703300" y="9717006"/>
          <a:ext cx="889000" cy="137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23716</xdr:rowOff>
    </xdr:from>
    <xdr:to>
      <xdr:col>76</xdr:col>
      <xdr:colOff>165100</xdr:colOff>
      <xdr:row>57</xdr:row>
      <xdr:rowOff>125316</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4541500" y="979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116443</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88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65416</xdr:rowOff>
    </xdr:from>
    <xdr:to>
      <xdr:col>71</xdr:col>
      <xdr:colOff>177800</xdr:colOff>
      <xdr:row>57</xdr:row>
      <xdr:rowOff>81624</xdr:rowOff>
    </xdr:to>
    <xdr:cxnSp macro="">
      <xdr:nvCxnSpPr>
        <xdr:cNvPr id="595" name="直線コネクタ 594">
          <a:extLst>
            <a:ext uri="{FF2B5EF4-FFF2-40B4-BE49-F238E27FC236}">
              <a16:creationId xmlns:a16="http://schemas.microsoft.com/office/drawing/2014/main" id="{00000000-0008-0000-0700-000053020000}"/>
            </a:ext>
          </a:extLst>
        </xdr:cNvPr>
        <xdr:cNvCxnSpPr/>
      </xdr:nvCxnSpPr>
      <xdr:spPr>
        <a:xfrm>
          <a:off x="12814300" y="9495166"/>
          <a:ext cx="889000" cy="359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18894</xdr:rowOff>
    </xdr:from>
    <xdr:to>
      <xdr:col>72</xdr:col>
      <xdr:colOff>38100</xdr:colOff>
      <xdr:row>57</xdr:row>
      <xdr:rowOff>120494</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3652500" y="979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137021</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566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119402</xdr:rowOff>
    </xdr:from>
    <xdr:to>
      <xdr:col>67</xdr:col>
      <xdr:colOff>101600</xdr:colOff>
      <xdr:row>57</xdr:row>
      <xdr:rowOff>49552</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2763500" y="972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40679</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813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158645</xdr:rowOff>
    </xdr:from>
    <xdr:to>
      <xdr:col>85</xdr:col>
      <xdr:colOff>177800</xdr:colOff>
      <xdr:row>56</xdr:row>
      <xdr:rowOff>88795</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6268700" y="958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10072</xdr:rowOff>
    </xdr:from>
    <xdr:ext cx="534377" cy="259045"/>
    <xdr:sp macro="" textlink="">
      <xdr:nvSpPr>
        <xdr:cNvPr id="606" name="教育費該当値テキスト">
          <a:extLst>
            <a:ext uri="{FF2B5EF4-FFF2-40B4-BE49-F238E27FC236}">
              <a16:creationId xmlns:a16="http://schemas.microsoft.com/office/drawing/2014/main" id="{00000000-0008-0000-0700-00005E020000}"/>
            </a:ext>
          </a:extLst>
        </xdr:cNvPr>
        <xdr:cNvSpPr txBox="1"/>
      </xdr:nvSpPr>
      <xdr:spPr>
        <a:xfrm>
          <a:off x="16370300" y="9439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111009</xdr:rowOff>
    </xdr:from>
    <xdr:to>
      <xdr:col>81</xdr:col>
      <xdr:colOff>101600</xdr:colOff>
      <xdr:row>57</xdr:row>
      <xdr:rowOff>41159</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5430500" y="9712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57686</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5214111" y="9487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65006</xdr:rowOff>
    </xdr:from>
    <xdr:to>
      <xdr:col>76</xdr:col>
      <xdr:colOff>165100</xdr:colOff>
      <xdr:row>56</xdr:row>
      <xdr:rowOff>166606</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4541500" y="9666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11683</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4325111" y="944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30824</xdr:rowOff>
    </xdr:from>
    <xdr:to>
      <xdr:col>72</xdr:col>
      <xdr:colOff>38100</xdr:colOff>
      <xdr:row>57</xdr:row>
      <xdr:rowOff>132424</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3652500" y="9803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123551</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3436111" y="9896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14616</xdr:rowOff>
    </xdr:from>
    <xdr:to>
      <xdr:col>67</xdr:col>
      <xdr:colOff>101600</xdr:colOff>
      <xdr:row>55</xdr:row>
      <xdr:rowOff>116216</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2763500" y="9444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132743</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547111" y="9219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163833</xdr:rowOff>
    </xdr:from>
    <xdr:to>
      <xdr:col>85</xdr:col>
      <xdr:colOff>126364</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165333"/>
          <a:ext cx="1269" cy="1423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59796</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6043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110510</xdr:rowOff>
    </xdr:from>
    <xdr:ext cx="599010"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1940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373,666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163833</xdr:rowOff>
    </xdr:from>
    <xdr:to>
      <xdr:col>86</xdr:col>
      <xdr:colOff>25400</xdr:colOff>
      <xdr:row>70</xdr:row>
      <xdr:rowOff>163833</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165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163833</xdr:rowOff>
    </xdr:from>
    <xdr:to>
      <xdr:col>85</xdr:col>
      <xdr:colOff>127000</xdr:colOff>
      <xdr:row>78</xdr:row>
      <xdr:rowOff>85922</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5481300" y="12165333"/>
          <a:ext cx="838200" cy="1293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104246</xdr:rowOff>
    </xdr:from>
    <xdr:ext cx="534377"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477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125819</xdr:rowOff>
    </xdr:from>
    <xdr:to>
      <xdr:col>85</xdr:col>
      <xdr:colOff>177800</xdr:colOff>
      <xdr:row>79</xdr:row>
      <xdr:rowOff>55969</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498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85922</xdr:rowOff>
    </xdr:from>
    <xdr:to>
      <xdr:col>81</xdr:col>
      <xdr:colOff>50800</xdr:colOff>
      <xdr:row>79</xdr:row>
      <xdr:rowOff>39039</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4592300" y="13459022"/>
          <a:ext cx="889000" cy="124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144469</xdr:rowOff>
    </xdr:from>
    <xdr:to>
      <xdr:col>81</xdr:col>
      <xdr:colOff>101600</xdr:colOff>
      <xdr:row>79</xdr:row>
      <xdr:rowOff>74619</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51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65746</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8" y="13610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37264</xdr:rowOff>
    </xdr:from>
    <xdr:to>
      <xdr:col>76</xdr:col>
      <xdr:colOff>114300</xdr:colOff>
      <xdr:row>79</xdr:row>
      <xdr:rowOff>39039</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3703300" y="13581814"/>
          <a:ext cx="889000" cy="1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148196</xdr:rowOff>
    </xdr:from>
    <xdr:to>
      <xdr:col>76</xdr:col>
      <xdr:colOff>165100</xdr:colOff>
      <xdr:row>79</xdr:row>
      <xdr:rowOff>78346</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521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94873</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296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20855</xdr:rowOff>
    </xdr:from>
    <xdr:to>
      <xdr:col>71</xdr:col>
      <xdr:colOff>177800</xdr:colOff>
      <xdr:row>79</xdr:row>
      <xdr:rowOff>37264</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a:off x="12814300" y="13565405"/>
          <a:ext cx="889000" cy="16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151772</xdr:rowOff>
    </xdr:from>
    <xdr:to>
      <xdr:col>72</xdr:col>
      <xdr:colOff>38100</xdr:colOff>
      <xdr:row>79</xdr:row>
      <xdr:rowOff>81922</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52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98449</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300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146568</xdr:rowOff>
    </xdr:from>
    <xdr:to>
      <xdr:col>67</xdr:col>
      <xdr:colOff>101600</xdr:colOff>
      <xdr:row>79</xdr:row>
      <xdr:rowOff>76718</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51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67845</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612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113033</xdr:rowOff>
    </xdr:from>
    <xdr:to>
      <xdr:col>85</xdr:col>
      <xdr:colOff>177800</xdr:colOff>
      <xdr:row>71</xdr:row>
      <xdr:rowOff>43183</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2114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66060</xdr:rowOff>
    </xdr:from>
    <xdr:ext cx="599010"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2067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35122</xdr:rowOff>
    </xdr:from>
    <xdr:to>
      <xdr:col>81</xdr:col>
      <xdr:colOff>101600</xdr:colOff>
      <xdr:row>78</xdr:row>
      <xdr:rowOff>136722</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408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153249</xdr:rowOff>
    </xdr:from>
    <xdr:ext cx="534377"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214111" y="13183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159689</xdr:rowOff>
    </xdr:from>
    <xdr:to>
      <xdr:col>76</xdr:col>
      <xdr:colOff>165100</xdr:colOff>
      <xdr:row>79</xdr:row>
      <xdr:rowOff>89839</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532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80966</xdr:rowOff>
    </xdr:from>
    <xdr:ext cx="469744"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357428" y="13625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157914</xdr:rowOff>
    </xdr:from>
    <xdr:to>
      <xdr:col>72</xdr:col>
      <xdr:colOff>38100</xdr:colOff>
      <xdr:row>79</xdr:row>
      <xdr:rowOff>88064</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53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79191</xdr:rowOff>
    </xdr:from>
    <xdr:ext cx="469744"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468428" y="13623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141505</xdr:rowOff>
    </xdr:from>
    <xdr:to>
      <xdr:col>67</xdr:col>
      <xdr:colOff>101600</xdr:colOff>
      <xdr:row>79</xdr:row>
      <xdr:rowOff>71655</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3514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88182</xdr:rowOff>
    </xdr:from>
    <xdr:ext cx="469744"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579428" y="13289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a:extLst>
            <a:ext uri="{FF2B5EF4-FFF2-40B4-BE49-F238E27FC236}">
              <a16:creationId xmlns:a16="http://schemas.microsoft.com/office/drawing/2014/main" id="{00000000-0008-0000-0700-0000B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94</xdr:row>
      <xdr:rowOff>71427</xdr:rowOff>
    </xdr:from>
    <xdr:to>
      <xdr:col>85</xdr:col>
      <xdr:colOff>126364</xdr:colOff>
      <xdr:row>98</xdr:row>
      <xdr:rowOff>97084</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6317595" y="16187727"/>
          <a:ext cx="1269" cy="711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100911</xdr:rowOff>
    </xdr:from>
    <xdr:ext cx="469744" cy="259045"/>
    <xdr:sp macro="" textlink="">
      <xdr:nvSpPr>
        <xdr:cNvPr id="694" name="公債費最小値テキスト">
          <a:extLst>
            <a:ext uri="{FF2B5EF4-FFF2-40B4-BE49-F238E27FC236}">
              <a16:creationId xmlns:a16="http://schemas.microsoft.com/office/drawing/2014/main" id="{00000000-0008-0000-0700-0000B6020000}"/>
            </a:ext>
          </a:extLst>
        </xdr:cNvPr>
        <xdr:cNvSpPr txBox="1"/>
      </xdr:nvSpPr>
      <xdr:spPr>
        <a:xfrm>
          <a:off x="16370300" y="16903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97084</xdr:rowOff>
    </xdr:from>
    <xdr:to>
      <xdr:col>86</xdr:col>
      <xdr:colOff>25400</xdr:colOff>
      <xdr:row>98</xdr:row>
      <xdr:rowOff>97084</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6899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18104</xdr:rowOff>
    </xdr:from>
    <xdr:ext cx="599010" cy="259045"/>
    <xdr:sp macro="" textlink="">
      <xdr:nvSpPr>
        <xdr:cNvPr id="696" name="公債費最大値テキスト">
          <a:extLst>
            <a:ext uri="{FF2B5EF4-FFF2-40B4-BE49-F238E27FC236}">
              <a16:creationId xmlns:a16="http://schemas.microsoft.com/office/drawing/2014/main" id="{00000000-0008-0000-0700-0000B8020000}"/>
            </a:ext>
          </a:extLst>
        </xdr:cNvPr>
        <xdr:cNvSpPr txBox="1"/>
      </xdr:nvSpPr>
      <xdr:spPr>
        <a:xfrm>
          <a:off x="16370300" y="15962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164,933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94</xdr:row>
      <xdr:rowOff>71427</xdr:rowOff>
    </xdr:from>
    <xdr:to>
      <xdr:col>86</xdr:col>
      <xdr:colOff>25400</xdr:colOff>
      <xdr:row>94</xdr:row>
      <xdr:rowOff>71427</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6187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169180</xdr:rowOff>
    </xdr:from>
    <xdr:to>
      <xdr:col>85</xdr:col>
      <xdr:colOff>127000</xdr:colOff>
      <xdr:row>95</xdr:row>
      <xdr:rowOff>92092</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5481300" y="16285480"/>
          <a:ext cx="838200" cy="94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170297</xdr:rowOff>
    </xdr:from>
    <xdr:ext cx="534377" cy="259045"/>
    <xdr:sp macro="" textlink="">
      <xdr:nvSpPr>
        <xdr:cNvPr id="699" name="公債費平均値テキスト">
          <a:extLst>
            <a:ext uri="{FF2B5EF4-FFF2-40B4-BE49-F238E27FC236}">
              <a16:creationId xmlns:a16="http://schemas.microsoft.com/office/drawing/2014/main" id="{00000000-0008-0000-0700-0000BB020000}"/>
            </a:ext>
          </a:extLst>
        </xdr:cNvPr>
        <xdr:cNvSpPr txBox="1"/>
      </xdr:nvSpPr>
      <xdr:spPr>
        <a:xfrm>
          <a:off x="16370300" y="166294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20420</xdr:rowOff>
    </xdr:from>
    <xdr:to>
      <xdr:col>85</xdr:col>
      <xdr:colOff>177800</xdr:colOff>
      <xdr:row>97</xdr:row>
      <xdr:rowOff>122020</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6268700" y="1665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31628</xdr:rowOff>
    </xdr:from>
    <xdr:to>
      <xdr:col>81</xdr:col>
      <xdr:colOff>50800</xdr:colOff>
      <xdr:row>95</xdr:row>
      <xdr:rowOff>92092</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4592300" y="15976478"/>
          <a:ext cx="889000" cy="403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18697</xdr:rowOff>
    </xdr:from>
    <xdr:to>
      <xdr:col>81</xdr:col>
      <xdr:colOff>101600</xdr:colOff>
      <xdr:row>97</xdr:row>
      <xdr:rowOff>120297</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5430500" y="16649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111424</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74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100830</xdr:rowOff>
    </xdr:from>
    <xdr:to>
      <xdr:col>76</xdr:col>
      <xdr:colOff>114300</xdr:colOff>
      <xdr:row>93</xdr:row>
      <xdr:rowOff>31628</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3703300" y="15874230"/>
          <a:ext cx="889000" cy="102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482</xdr:rowOff>
    </xdr:from>
    <xdr:to>
      <xdr:col>76</xdr:col>
      <xdr:colOff>165100</xdr:colOff>
      <xdr:row>97</xdr:row>
      <xdr:rowOff>102082</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4541500" y="1663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93209</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6723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100830</xdr:rowOff>
    </xdr:from>
    <xdr:to>
      <xdr:col>71</xdr:col>
      <xdr:colOff>177800</xdr:colOff>
      <xdr:row>93</xdr:row>
      <xdr:rowOff>82043</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flipV="1">
          <a:off x="12814300" y="15874230"/>
          <a:ext cx="889000" cy="152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10810</xdr:rowOff>
    </xdr:from>
    <xdr:to>
      <xdr:col>72</xdr:col>
      <xdr:colOff>38100</xdr:colOff>
      <xdr:row>97</xdr:row>
      <xdr:rowOff>112410</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3652500" y="1664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103537</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734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22177</xdr:rowOff>
    </xdr:from>
    <xdr:to>
      <xdr:col>67</xdr:col>
      <xdr:colOff>101600</xdr:colOff>
      <xdr:row>97</xdr:row>
      <xdr:rowOff>123777</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2763500" y="16652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114904</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745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118380</xdr:rowOff>
    </xdr:from>
    <xdr:to>
      <xdr:col>85</xdr:col>
      <xdr:colOff>177800</xdr:colOff>
      <xdr:row>95</xdr:row>
      <xdr:rowOff>48530</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6268700" y="1623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33307</xdr:rowOff>
    </xdr:from>
    <xdr:ext cx="599010" cy="259045"/>
    <xdr:sp macro="" textlink="">
      <xdr:nvSpPr>
        <xdr:cNvPr id="718" name="公債費該当値テキスト">
          <a:extLst>
            <a:ext uri="{FF2B5EF4-FFF2-40B4-BE49-F238E27FC236}">
              <a16:creationId xmlns:a16="http://schemas.microsoft.com/office/drawing/2014/main" id="{00000000-0008-0000-0700-0000CE020000}"/>
            </a:ext>
          </a:extLst>
        </xdr:cNvPr>
        <xdr:cNvSpPr txBox="1"/>
      </xdr:nvSpPr>
      <xdr:spPr>
        <a:xfrm>
          <a:off x="16370300" y="16149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41292</xdr:rowOff>
    </xdr:from>
    <xdr:to>
      <xdr:col>81</xdr:col>
      <xdr:colOff>101600</xdr:colOff>
      <xdr:row>95</xdr:row>
      <xdr:rowOff>142892</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5430500" y="16329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159419</xdr:rowOff>
    </xdr:from>
    <xdr:ext cx="59901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181795" y="16104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152278</xdr:rowOff>
    </xdr:from>
    <xdr:to>
      <xdr:col>76</xdr:col>
      <xdr:colOff>165100</xdr:colOff>
      <xdr:row>93</xdr:row>
      <xdr:rowOff>82428</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4541500" y="15925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91</xdr:row>
      <xdr:rowOff>98955</xdr:rowOff>
    </xdr:from>
    <xdr:ext cx="599010"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4292795" y="15700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50030</xdr:rowOff>
    </xdr:from>
    <xdr:to>
      <xdr:col>72</xdr:col>
      <xdr:colOff>38100</xdr:colOff>
      <xdr:row>92</xdr:row>
      <xdr:rowOff>151630</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3652500" y="1582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90</xdr:row>
      <xdr:rowOff>168157</xdr:rowOff>
    </xdr:from>
    <xdr:ext cx="599010"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3403795" y="15598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31243</xdr:rowOff>
    </xdr:from>
    <xdr:to>
      <xdr:col>67</xdr:col>
      <xdr:colOff>101600</xdr:colOff>
      <xdr:row>93</xdr:row>
      <xdr:rowOff>132843</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2763500" y="15976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91</xdr:row>
      <xdr:rowOff>149370</xdr:rowOff>
    </xdr:from>
    <xdr:ext cx="599010"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2514795" y="15751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a:extLst>
            <a:ext uri="{FF2B5EF4-FFF2-40B4-BE49-F238E27FC236}">
              <a16:creationId xmlns:a16="http://schemas.microsoft.com/office/drawing/2014/main" id="{00000000-0008-0000-07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6350</xdr:rowOff>
    </xdr:from>
    <xdr:to>
      <xdr:col>116</xdr:col>
      <xdr:colOff>62864</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2159595" y="5321300"/>
          <a:ext cx="1269"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70121</xdr:rowOff>
    </xdr:from>
    <xdr:ext cx="249299" cy="259045"/>
    <xdr:sp macro="" textlink="">
      <xdr:nvSpPr>
        <xdr:cNvPr id="751" name="諸支出金最小値テキスト">
          <a:extLst>
            <a:ext uri="{FF2B5EF4-FFF2-40B4-BE49-F238E27FC236}">
              <a16:creationId xmlns:a16="http://schemas.microsoft.com/office/drawing/2014/main" id="{00000000-0008-0000-0700-0000EF020000}"/>
            </a:ext>
          </a:extLst>
        </xdr:cNvPr>
        <xdr:cNvSpPr txBox="1"/>
      </xdr:nvSpPr>
      <xdr:spPr>
        <a:xfrm>
          <a:off x="22212300" y="67566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124477</xdr:rowOff>
    </xdr:from>
    <xdr:ext cx="469744" cy="259045"/>
    <xdr:sp macro="" textlink="">
      <xdr:nvSpPr>
        <xdr:cNvPr id="753" name="諸支出金最大値テキスト">
          <a:extLst>
            <a:ext uri="{FF2B5EF4-FFF2-40B4-BE49-F238E27FC236}">
              <a16:creationId xmlns:a16="http://schemas.microsoft.com/office/drawing/2014/main" id="{00000000-0008-0000-0700-0000F1020000}"/>
            </a:ext>
          </a:extLst>
        </xdr:cNvPr>
        <xdr:cNvSpPr txBox="1"/>
      </xdr:nvSpPr>
      <xdr:spPr>
        <a:xfrm>
          <a:off x="22212300" y="509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1,850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6350</xdr:rowOff>
    </xdr:from>
    <xdr:to>
      <xdr:col>116</xdr:col>
      <xdr:colOff>152400</xdr:colOff>
      <xdr:row>31</xdr:row>
      <xdr:rowOff>6350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532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159021</xdr:rowOff>
    </xdr:from>
    <xdr:ext cx="313932" cy="259045"/>
    <xdr:sp macro="" textlink="">
      <xdr:nvSpPr>
        <xdr:cNvPr id="756" name="諸支出金平均値テキスト">
          <a:extLst>
            <a:ext uri="{FF2B5EF4-FFF2-40B4-BE49-F238E27FC236}">
              <a16:creationId xmlns:a16="http://schemas.microsoft.com/office/drawing/2014/main" id="{00000000-0008-0000-0700-0000F4020000}"/>
            </a:ext>
          </a:extLst>
        </xdr:cNvPr>
        <xdr:cNvSpPr txBox="1"/>
      </xdr:nvSpPr>
      <xdr:spPr>
        <a:xfrm>
          <a:off x="22212300" y="650267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136144</xdr:rowOff>
    </xdr:from>
    <xdr:to>
      <xdr:col>116</xdr:col>
      <xdr:colOff>114300</xdr:colOff>
      <xdr:row>39</xdr:row>
      <xdr:rowOff>66294</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2110700" y="665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152146</xdr:rowOff>
    </xdr:from>
    <xdr:to>
      <xdr:col>112</xdr:col>
      <xdr:colOff>38100</xdr:colOff>
      <xdr:row>39</xdr:row>
      <xdr:rowOff>82296</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1272500" y="666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98823</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66333" y="6442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114046</xdr:rowOff>
    </xdr:from>
    <xdr:to>
      <xdr:col>107</xdr:col>
      <xdr:colOff>101600</xdr:colOff>
      <xdr:row>39</xdr:row>
      <xdr:rowOff>44196</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0383500" y="6629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60723</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77333" y="64043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152908</xdr:rowOff>
    </xdr:from>
    <xdr:to>
      <xdr:col>102</xdr:col>
      <xdr:colOff>165100</xdr:colOff>
      <xdr:row>39</xdr:row>
      <xdr:rowOff>83058</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9494500" y="666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99585</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88333" y="64432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8605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114571</xdr:rowOff>
    </xdr:from>
    <xdr:ext cx="249299" cy="259045"/>
    <xdr:sp macro="" textlink="">
      <xdr:nvSpPr>
        <xdr:cNvPr id="775" name="諸支出金該当値テキスト">
          <a:extLst>
            <a:ext uri="{FF2B5EF4-FFF2-40B4-BE49-F238E27FC236}">
              <a16:creationId xmlns:a16="http://schemas.microsoft.com/office/drawing/2014/main" id="{00000000-0008-0000-0700-000007030000}"/>
            </a:ext>
          </a:extLst>
        </xdr:cNvPr>
        <xdr:cNvSpPr txBox="1"/>
      </xdr:nvSpPr>
      <xdr:spPr>
        <a:xfrm>
          <a:off x="22212300" y="66296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111777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531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a:extLst>
            <a:ext uri="{FF2B5EF4-FFF2-40B4-BE49-F238E27FC236}">
              <a16:creationId xmlns:a16="http://schemas.microsoft.com/office/drawing/2014/main" id="{00000000-0008-0000-0700-00002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a:extLst>
            <a:ext uri="{FF2B5EF4-FFF2-40B4-BE49-F238E27FC236}">
              <a16:creationId xmlns:a16="http://schemas.microsoft.com/office/drawing/2014/main" id="{00000000-0008-0000-0700-00002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a:extLst>
            <a:ext uri="{FF2B5EF4-FFF2-40B4-BE49-F238E27FC236}">
              <a16:creationId xmlns:a16="http://schemas.microsoft.com/office/drawing/2014/main" id="{00000000-0008-0000-0700-00002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a:extLst>
            <a:ext uri="{FF2B5EF4-FFF2-40B4-BE49-F238E27FC236}">
              <a16:creationId xmlns:a16="http://schemas.microsoft.com/office/drawing/2014/main" id="{00000000-0008-0000-0700-00003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類似団体と比較し予算規模が大きいことから、類似団体平均以上となる費目が多い。総務費は前年度比</a:t>
          </a:r>
          <a:r>
            <a:rPr kumimoji="1" lang="en-US" altLang="ja-JP" sz="1000">
              <a:latin typeface="ＭＳ Ｐゴシック" panose="020B0600070205080204" pitchFamily="50" charset="-128"/>
              <a:ea typeface="ＭＳ Ｐゴシック" panose="020B0600070205080204" pitchFamily="50" charset="-128"/>
            </a:rPr>
            <a:t>+40.1%</a:t>
          </a:r>
          <a:r>
            <a:rPr kumimoji="1" lang="ja-JP" altLang="en-US" sz="1000">
              <a:latin typeface="ＭＳ Ｐゴシック" panose="020B0600070205080204" pitchFamily="50" charset="-128"/>
              <a:ea typeface="ＭＳ Ｐゴシック" panose="020B0600070205080204" pitchFamily="50" charset="-128"/>
            </a:rPr>
            <a:t>と大幅増となった。増加の主な要因は、震災・豪雨からの復旧・復興のための中長期派遣職員の関係経費の皆増や住宅復旧支援事業の皆増である。また令和</a:t>
          </a:r>
          <a:r>
            <a:rPr kumimoji="1" lang="en-US" altLang="ja-JP" sz="1000">
              <a:latin typeface="ＭＳ Ｐゴシック" panose="020B0600070205080204" pitchFamily="50" charset="-128"/>
              <a:ea typeface="ＭＳ Ｐゴシック" panose="020B0600070205080204" pitchFamily="50" charset="-128"/>
            </a:rPr>
            <a:t>6</a:t>
          </a:r>
          <a:r>
            <a:rPr kumimoji="1" lang="ja-JP" altLang="en-US" sz="1000">
              <a:latin typeface="ＭＳ Ｐゴシック" panose="020B0600070205080204" pitchFamily="50" charset="-128"/>
              <a:ea typeface="ＭＳ Ｐゴシック" panose="020B0600070205080204" pitchFamily="50" charset="-128"/>
            </a:rPr>
            <a:t>年能登半島地震復興基金（町独自基金）への積立てや財政調整基金への積立ても増加の要因である。</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民生費は前年度比</a:t>
          </a:r>
          <a:r>
            <a:rPr kumimoji="1" lang="en-US" altLang="ja-JP" sz="1000">
              <a:latin typeface="ＭＳ Ｐゴシック" panose="020B0600070205080204" pitchFamily="50" charset="-128"/>
              <a:ea typeface="ＭＳ Ｐゴシック" panose="020B0600070205080204" pitchFamily="50" charset="-128"/>
            </a:rPr>
            <a:t>+42.2%</a:t>
          </a:r>
          <a:r>
            <a:rPr kumimoji="1" lang="ja-JP" altLang="en-US" sz="1000">
              <a:latin typeface="ＭＳ Ｐゴシック" panose="020B0600070205080204" pitchFamily="50" charset="-128"/>
              <a:ea typeface="ＭＳ Ｐゴシック" panose="020B0600070205080204" pitchFamily="50" charset="-128"/>
            </a:rPr>
            <a:t>と大幅増となった。増加の主な要因は、震災・豪雨に伴う災害救助費の増（過年度精算</a:t>
          </a:r>
          <a:r>
            <a:rPr kumimoji="1" lang="en-US" altLang="ja-JP" sz="1000">
              <a:latin typeface="ＭＳ Ｐゴシック" panose="020B0600070205080204" pitchFamily="50" charset="-128"/>
              <a:ea typeface="ＭＳ Ｐゴシック" panose="020B0600070205080204" pitchFamily="50" charset="-128"/>
            </a:rPr>
            <a:t>2</a:t>
          </a:r>
          <a:r>
            <a:rPr kumimoji="1" lang="ja-JP" altLang="en-US" sz="1000">
              <a:latin typeface="ＭＳ Ｐゴシック" panose="020B0600070205080204" pitchFamily="50" charset="-128"/>
              <a:ea typeface="ＭＳ Ｐゴシック" panose="020B0600070205080204" pitchFamily="50" charset="-128"/>
            </a:rPr>
            <a:t>億</a:t>
          </a:r>
          <a:r>
            <a:rPr kumimoji="1" lang="en-US" altLang="ja-JP" sz="1000">
              <a:latin typeface="ＭＳ Ｐゴシック" panose="020B0600070205080204" pitchFamily="50" charset="-128"/>
              <a:ea typeface="ＭＳ Ｐゴシック" panose="020B0600070205080204" pitchFamily="50" charset="-128"/>
            </a:rPr>
            <a:t>5,877</a:t>
          </a:r>
          <a:r>
            <a:rPr kumimoji="1" lang="ja-JP" altLang="en-US" sz="1000">
              <a:latin typeface="ＭＳ Ｐゴシック" panose="020B0600070205080204" pitchFamily="50" charset="-128"/>
              <a:ea typeface="ＭＳ Ｐゴシック" panose="020B0600070205080204" pitchFamily="50" charset="-128"/>
            </a:rPr>
            <a:t>万円含む）、被災した町民一人あたり</a:t>
          </a:r>
          <a:r>
            <a:rPr kumimoji="1" lang="en-US" altLang="ja-JP" sz="1000">
              <a:latin typeface="ＭＳ Ｐゴシック" panose="020B0600070205080204" pitchFamily="50" charset="-128"/>
              <a:ea typeface="ＭＳ Ｐゴシック" panose="020B0600070205080204" pitchFamily="50" charset="-128"/>
            </a:rPr>
            <a:t>3</a:t>
          </a:r>
          <a:r>
            <a:rPr kumimoji="1" lang="ja-JP" altLang="en-US" sz="1000">
              <a:latin typeface="ＭＳ Ｐゴシック" panose="020B0600070205080204" pitchFamily="50" charset="-128"/>
              <a:ea typeface="ＭＳ Ｐゴシック" panose="020B0600070205080204" pitchFamily="50" charset="-128"/>
            </a:rPr>
            <a:t>万円を給付する被災者応援給付金の皆増（</a:t>
          </a:r>
          <a:r>
            <a:rPr kumimoji="1" lang="en-US" altLang="ja-JP" sz="1000">
              <a:latin typeface="ＭＳ Ｐゴシック" panose="020B0600070205080204" pitchFamily="50" charset="-128"/>
              <a:ea typeface="ＭＳ Ｐゴシック" panose="020B0600070205080204" pitchFamily="50" charset="-128"/>
            </a:rPr>
            <a:t>+4</a:t>
          </a:r>
          <a:r>
            <a:rPr kumimoji="1" lang="ja-JP" altLang="en-US" sz="1000">
              <a:latin typeface="ＭＳ Ｐゴシック" panose="020B0600070205080204" pitchFamily="50" charset="-128"/>
              <a:ea typeface="ＭＳ Ｐゴシック" panose="020B0600070205080204" pitchFamily="50" charset="-128"/>
            </a:rPr>
            <a:t>億</a:t>
          </a:r>
          <a:r>
            <a:rPr kumimoji="1" lang="en-US" altLang="ja-JP" sz="1000">
              <a:latin typeface="ＭＳ Ｐゴシック" panose="020B0600070205080204" pitchFamily="50" charset="-128"/>
              <a:ea typeface="ＭＳ Ｐゴシック" panose="020B0600070205080204" pitchFamily="50" charset="-128"/>
            </a:rPr>
            <a:t>4,997</a:t>
          </a:r>
          <a:r>
            <a:rPr kumimoji="1" lang="ja-JP" altLang="en-US" sz="1000">
              <a:latin typeface="ＭＳ Ｐゴシック" panose="020B0600070205080204" pitchFamily="50" charset="-128"/>
              <a:ea typeface="ＭＳ Ｐゴシック" panose="020B0600070205080204" pitchFamily="50" charset="-128"/>
            </a:rPr>
            <a:t>万円）、災害援護費の増（</a:t>
          </a:r>
          <a:r>
            <a:rPr kumimoji="1" lang="en-US" altLang="ja-JP" sz="1000">
              <a:latin typeface="ＭＳ Ｐゴシック" panose="020B0600070205080204" pitchFamily="50" charset="-128"/>
              <a:ea typeface="ＭＳ Ｐゴシック" panose="020B0600070205080204" pitchFamily="50" charset="-128"/>
            </a:rPr>
            <a:t>+1</a:t>
          </a:r>
          <a:r>
            <a:rPr kumimoji="1" lang="ja-JP" altLang="en-US" sz="1000">
              <a:latin typeface="ＭＳ Ｐゴシック" panose="020B0600070205080204" pitchFamily="50" charset="-128"/>
              <a:ea typeface="ＭＳ Ｐゴシック" panose="020B0600070205080204" pitchFamily="50" charset="-128"/>
            </a:rPr>
            <a:t>億</a:t>
          </a:r>
          <a:r>
            <a:rPr kumimoji="1" lang="en-US" altLang="ja-JP" sz="1000">
              <a:latin typeface="ＭＳ Ｐゴシック" panose="020B0600070205080204" pitchFamily="50" charset="-128"/>
              <a:ea typeface="ＭＳ Ｐゴシック" panose="020B0600070205080204" pitchFamily="50" charset="-128"/>
            </a:rPr>
            <a:t>7,997</a:t>
          </a:r>
          <a:r>
            <a:rPr kumimoji="1" lang="ja-JP" altLang="en-US" sz="1000">
              <a:latin typeface="ＭＳ Ｐゴシック" panose="020B0600070205080204" pitchFamily="50" charset="-128"/>
              <a:ea typeface="ＭＳ Ｐゴシック" panose="020B0600070205080204" pitchFamily="50" charset="-128"/>
            </a:rPr>
            <a:t>万円）等である。少子化・高齢化対策については、障害福祉サービス費等の報酬単価改定や利用者回復により増加傾向にある。衛生費は前年度</a:t>
          </a:r>
          <a:r>
            <a:rPr kumimoji="1" lang="en-US" altLang="ja-JP" sz="1000">
              <a:latin typeface="ＭＳ Ｐゴシック" panose="020B0600070205080204" pitchFamily="50" charset="-128"/>
              <a:ea typeface="ＭＳ Ｐゴシック" panose="020B0600070205080204" pitchFamily="50" charset="-128"/>
            </a:rPr>
            <a:t>+712.1%</a:t>
          </a:r>
          <a:r>
            <a:rPr kumimoji="1" lang="ja-JP" altLang="en-US" sz="1000">
              <a:latin typeface="ＭＳ Ｐゴシック" panose="020B0600070205080204" pitchFamily="50" charset="-128"/>
              <a:ea typeface="ＭＳ Ｐゴシック" panose="020B0600070205080204" pitchFamily="50" charset="-128"/>
            </a:rPr>
            <a:t>と突出した増加となった。これは震災・豪雨に伴う災害廃棄物の処理及び被災家屋の公費解体業務委託が大幅増となったことが特殊要因である。また、病院事業会計への基準外繰出の増（</a:t>
          </a:r>
          <a:r>
            <a:rPr kumimoji="1" lang="en-US" altLang="ja-JP" sz="1000">
              <a:latin typeface="ＭＳ Ｐゴシック" panose="020B0600070205080204" pitchFamily="50" charset="-128"/>
              <a:ea typeface="ＭＳ Ｐゴシック" panose="020B0600070205080204" pitchFamily="50" charset="-128"/>
            </a:rPr>
            <a:t>+4</a:t>
          </a:r>
          <a:r>
            <a:rPr kumimoji="1" lang="ja-JP" altLang="en-US" sz="1000">
              <a:latin typeface="ＭＳ Ｐゴシック" panose="020B0600070205080204" pitchFamily="50" charset="-128"/>
              <a:ea typeface="ＭＳ Ｐゴシック" panose="020B0600070205080204" pitchFamily="50" charset="-128"/>
            </a:rPr>
            <a:t>億</a:t>
          </a:r>
          <a:r>
            <a:rPr kumimoji="1" lang="en-US" altLang="ja-JP" sz="1000">
              <a:latin typeface="ＭＳ Ｐゴシック" panose="020B0600070205080204" pitchFamily="50" charset="-128"/>
              <a:ea typeface="ＭＳ Ｐゴシック" panose="020B0600070205080204" pitchFamily="50" charset="-128"/>
            </a:rPr>
            <a:t>1,997</a:t>
          </a:r>
          <a:r>
            <a:rPr kumimoji="1" lang="ja-JP" altLang="en-US" sz="1000">
              <a:latin typeface="ＭＳ Ｐゴシック" panose="020B0600070205080204" pitchFamily="50" charset="-128"/>
              <a:ea typeface="ＭＳ Ｐゴシック" panose="020B0600070205080204" pitchFamily="50" charset="-128"/>
            </a:rPr>
            <a:t>万円）も衛生費全体の増加の要因である。農林水産業費は前年度比</a:t>
          </a:r>
          <a:r>
            <a:rPr kumimoji="1" lang="en-US" altLang="ja-JP" sz="1000">
              <a:latin typeface="ＭＳ Ｐゴシック" panose="020B0600070205080204" pitchFamily="50" charset="-128"/>
              <a:ea typeface="ＭＳ Ｐゴシック" panose="020B0600070205080204" pitchFamily="50" charset="-128"/>
            </a:rPr>
            <a:t>+14.4%</a:t>
          </a:r>
          <a:r>
            <a:rPr kumimoji="1" lang="ja-JP" altLang="en-US" sz="1000">
              <a:latin typeface="ＭＳ Ｐゴシック" panose="020B0600070205080204" pitchFamily="50" charset="-128"/>
              <a:ea typeface="ＭＳ Ｐゴシック" panose="020B0600070205080204" pitchFamily="50" charset="-128"/>
            </a:rPr>
            <a:t>と増加した。増加の主な要因は被災農業機械再取得支援事業の皆増である。土木費は前年度比</a:t>
          </a:r>
          <a:r>
            <a:rPr kumimoji="1" lang="en-US" altLang="ja-JP" sz="1000">
              <a:latin typeface="ＭＳ Ｐゴシック" panose="020B0600070205080204" pitchFamily="50" charset="-128"/>
              <a:ea typeface="ＭＳ Ｐゴシック" panose="020B0600070205080204" pitchFamily="50" charset="-128"/>
            </a:rPr>
            <a:t>+9.1%</a:t>
          </a:r>
          <a:r>
            <a:rPr kumimoji="1" lang="ja-JP" altLang="en-US" sz="1000">
              <a:latin typeface="ＭＳ Ｐゴシック" panose="020B0600070205080204" pitchFamily="50" charset="-128"/>
              <a:ea typeface="ＭＳ Ｐゴシック" panose="020B0600070205080204" pitchFamily="50" charset="-128"/>
            </a:rPr>
            <a:t>、と増加した。増加の主な要因は、被災宅地等復旧支援事業などの被災者支援事業の増加、除雪費（委託料）の増である。一方、社会資本整備総合交付金事業などの道路新設改良事業等の大型事業が震災・豪雨の影響により先送りとなった。消防費は前年度比▲</a:t>
          </a:r>
          <a:r>
            <a:rPr kumimoji="1" lang="en-US" altLang="ja-JP" sz="1000">
              <a:latin typeface="ＭＳ Ｐゴシック" panose="020B0600070205080204" pitchFamily="50" charset="-128"/>
              <a:ea typeface="ＭＳ Ｐゴシック" panose="020B0600070205080204" pitchFamily="50" charset="-128"/>
            </a:rPr>
            <a:t>21.0%</a:t>
          </a:r>
          <a:r>
            <a:rPr kumimoji="1" lang="ja-JP" altLang="en-US" sz="1000">
              <a:latin typeface="ＭＳ Ｐゴシック" panose="020B0600070205080204" pitchFamily="50" charset="-128"/>
              <a:ea typeface="ＭＳ Ｐゴシック" panose="020B0600070205080204" pitchFamily="50" charset="-128"/>
            </a:rPr>
            <a:t>と減少した。減少の主な要因は、消防団詰所整備事業の完了やポンプ車更新の完了、奥能登広域圏事務組合への負担金の減である。災害復旧費は前年度比</a:t>
          </a:r>
          <a:r>
            <a:rPr kumimoji="1" lang="en-US" altLang="ja-JP" sz="1000">
              <a:latin typeface="ＭＳ Ｐゴシック" panose="020B0600070205080204" pitchFamily="50" charset="-128"/>
              <a:ea typeface="ＭＳ Ｐゴシック" panose="020B0600070205080204" pitchFamily="50" charset="-128"/>
            </a:rPr>
            <a:t>+933.6%</a:t>
          </a:r>
          <a:r>
            <a:rPr kumimoji="1" lang="ja-JP" altLang="en-US" sz="1000">
              <a:latin typeface="ＭＳ Ｐゴシック" panose="020B0600070205080204" pitchFamily="50" charset="-128"/>
              <a:ea typeface="ＭＳ Ｐゴシック" panose="020B0600070205080204" pitchFamily="50" charset="-128"/>
            </a:rPr>
            <a:t>と急増した。震災・豪雨に伴う道路・河川・農地・農業用施設・学校施設等の復旧工事が本格化したことが要因である。</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令和</a:t>
          </a:r>
          <a:r>
            <a:rPr kumimoji="1" lang="en-US" altLang="ja-JP" sz="1000">
              <a:latin typeface="ＭＳ Ｐゴシック" panose="020B0600070205080204" pitchFamily="50" charset="-128"/>
              <a:ea typeface="ＭＳ Ｐゴシック" panose="020B0600070205080204" pitchFamily="50" charset="-128"/>
            </a:rPr>
            <a:t>6</a:t>
          </a:r>
          <a:r>
            <a:rPr kumimoji="1" lang="ja-JP" altLang="en-US" sz="1000">
              <a:latin typeface="ＭＳ Ｐゴシック" panose="020B0600070205080204" pitchFamily="50" charset="-128"/>
              <a:ea typeface="ＭＳ Ｐゴシック" panose="020B0600070205080204" pitchFamily="50" charset="-128"/>
            </a:rPr>
            <a:t>年度は、震災・豪雨の影響が全費目にわたって現れており、衛生費・災害復旧費・民生費・総務費を中心に歳出が大幅増となった。類似団体と比較し予算規模が大きいことから、震災・豪雨対応を除いた通常ベースでも類似団体平均以上となる費目が多い状況にある。今後は、震災・豪雨からの復旧・復興を最優先に取り組みながら、既存事業の見直しや事業計画の精査による経費の削減を行い、計画的かつ規律ある財政運営を推進し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石川県能登町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令和</a:t>
          </a:r>
          <a:r>
            <a:rPr kumimoji="1" lang="en-US" altLang="ja-JP" sz="1200">
              <a:latin typeface="ＭＳ ゴシック" pitchFamily="49" charset="-128"/>
              <a:ea typeface="ＭＳ ゴシック" pitchFamily="49" charset="-128"/>
            </a:rPr>
            <a:t>6</a:t>
          </a:r>
          <a:r>
            <a:rPr kumimoji="1" lang="ja-JP" altLang="en-US" sz="1200">
              <a:latin typeface="ＭＳ ゴシック" pitchFamily="49" charset="-128"/>
              <a:ea typeface="ＭＳ ゴシック" pitchFamily="49" charset="-128"/>
            </a:rPr>
            <a:t>年度の実質収支は</a:t>
          </a:r>
          <a:r>
            <a:rPr kumimoji="1" lang="en-US" altLang="ja-JP" sz="1200">
              <a:latin typeface="ＭＳ ゴシック" pitchFamily="49" charset="-128"/>
              <a:ea typeface="ＭＳ ゴシック" pitchFamily="49" charset="-128"/>
            </a:rPr>
            <a:t>15</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6,869</a:t>
          </a:r>
          <a:r>
            <a:rPr kumimoji="1" lang="ja-JP" altLang="en-US" sz="1200">
              <a:latin typeface="ＭＳ ゴシック" pitchFamily="49" charset="-128"/>
              <a:ea typeface="ＭＳ ゴシック" pitchFamily="49" charset="-128"/>
            </a:rPr>
            <a:t>万円（標準財政規模比</a:t>
          </a:r>
          <a:r>
            <a:rPr kumimoji="1" lang="en-US" altLang="ja-JP" sz="1200">
              <a:latin typeface="ＭＳ ゴシック" pitchFamily="49" charset="-128"/>
              <a:ea typeface="ＭＳ ゴシック" pitchFamily="49" charset="-128"/>
            </a:rPr>
            <a:t>17.34%</a:t>
          </a:r>
          <a:r>
            <a:rPr kumimoji="1" lang="ja-JP" altLang="en-US" sz="1200">
              <a:latin typeface="ＭＳ ゴシック" pitchFamily="49" charset="-128"/>
              <a:ea typeface="ＭＳ ゴシック" pitchFamily="49" charset="-128"/>
            </a:rPr>
            <a:t>）と大幅な黒字となったが、これは震災・豪雨に伴う国庫補助金・特別交付税等の臨時的な歳入の前倒し計上によるものであり、財政状況が実態として改善されたわけではない。復興基金交付金（枠配分）やふるさと納税など後年度支出に充てるべき収入が先行して計上されており、</a:t>
          </a:r>
          <a:r>
            <a:rPr kumimoji="1" lang="en-US" altLang="ja-JP" sz="1200">
              <a:latin typeface="ＭＳ ゴシック" pitchFamily="49" charset="-128"/>
              <a:ea typeface="ＭＳ ゴシック" pitchFamily="49" charset="-128"/>
            </a:rPr>
            <a:t>106</a:t>
          </a:r>
          <a:r>
            <a:rPr kumimoji="1" lang="ja-JP" altLang="en-US" sz="1200">
              <a:latin typeface="ＭＳ ゴシック" pitchFamily="49" charset="-128"/>
              <a:ea typeface="ＭＳ ゴシック" pitchFamily="49" charset="-128"/>
            </a:rPr>
            <a:t>億円超の大規模繰越が生じていることにも留意が必要である。財政調整基金残高は増加したが、これも歳入超過分の積立てによるものである。実質単年度収支は財調積立額の大幅減により前年度比では低下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石川県能登町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latin typeface="ＭＳ ゴシック" pitchFamily="49" charset="-128"/>
              <a:ea typeface="ＭＳ ゴシック" pitchFamily="49" charset="-128"/>
            </a:rPr>
            <a:t>H22</a:t>
          </a:r>
          <a:r>
            <a:rPr kumimoji="1" lang="ja-JP" altLang="en-US" sz="1200">
              <a:latin typeface="ＭＳ ゴシック" pitchFamily="49" charset="-128"/>
              <a:ea typeface="ＭＳ ゴシック" pitchFamily="49" charset="-128"/>
            </a:rPr>
            <a:t>年度以降、全会計において黒字となっており、安定した税政運営を維持している。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一般会計の実質収支は標準財政規模比</a:t>
          </a:r>
          <a:r>
            <a:rPr kumimoji="1" lang="en-US" altLang="ja-JP" sz="1200">
              <a:latin typeface="ＭＳ ゴシック" pitchFamily="49" charset="-128"/>
              <a:ea typeface="ＭＳ ゴシック" pitchFamily="49" charset="-128"/>
            </a:rPr>
            <a:t>17.3%</a:t>
          </a:r>
          <a:r>
            <a:rPr kumimoji="1" lang="ja-JP" altLang="en-US" sz="1200">
              <a:latin typeface="ＭＳ ゴシック" pitchFamily="49" charset="-128"/>
              <a:ea typeface="ＭＳ ゴシック" pitchFamily="49" charset="-128"/>
            </a:rPr>
            <a:t>と、前年度から</a:t>
          </a:r>
          <a:r>
            <a:rPr kumimoji="1" lang="en-US" altLang="ja-JP" sz="1200">
              <a:latin typeface="ＭＳ ゴシック" pitchFamily="49" charset="-128"/>
              <a:ea typeface="ＭＳ ゴシック" pitchFamily="49" charset="-128"/>
            </a:rPr>
            <a:t>8.69</a:t>
          </a:r>
          <a:r>
            <a:rPr kumimoji="1" lang="ja-JP" altLang="en-US" sz="1200">
              <a:latin typeface="ＭＳ ゴシック" pitchFamily="49" charset="-128"/>
              <a:ea typeface="ＭＳ ゴシック" pitchFamily="49" charset="-128"/>
            </a:rPr>
            <a:t>ポイントの大幅増となった。増加の主な要因は、震災・豪雨に伴う国庫補助金・特別交付税等の臨時的な歳入の前倒し計上と、復旧事業の進捗遅れによる</a:t>
          </a:r>
          <a:r>
            <a:rPr kumimoji="1" lang="en-US" altLang="ja-JP" sz="1200">
              <a:latin typeface="ＭＳ ゴシック" pitchFamily="49" charset="-128"/>
              <a:ea typeface="ＭＳ ゴシック" pitchFamily="49" charset="-128"/>
            </a:rPr>
            <a:t>106</a:t>
          </a:r>
          <a:r>
            <a:rPr kumimoji="1" lang="ja-JP" altLang="en-US" sz="1200">
              <a:latin typeface="ＭＳ ゴシック" pitchFamily="49" charset="-128"/>
              <a:ea typeface="ＭＳ ゴシック" pitchFamily="49" charset="-128"/>
            </a:rPr>
            <a:t>億円超の大規模繰越の発生によるものである。これは一過性の要因によるものであり、今後の復旧・復興事業の本格化に伴い実質収支は縮小に転じることが見込まれる。　</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病院事業会計においては、入院患者数の減や、被災により建物が全壊し運営が困難となった町内の介護医療院事業者に病棟を貸し付けていることから、実質の使用可能病床数は震災前の</a:t>
          </a:r>
          <a:r>
            <a:rPr kumimoji="1" lang="en-US" altLang="ja-JP" sz="1200">
              <a:latin typeface="ＭＳ ゴシック" pitchFamily="49" charset="-128"/>
              <a:ea typeface="ＭＳ ゴシック" pitchFamily="49" charset="-128"/>
            </a:rPr>
            <a:t>100</a:t>
          </a:r>
          <a:r>
            <a:rPr kumimoji="1" lang="ja-JP" altLang="en-US" sz="1200">
              <a:latin typeface="ＭＳ ゴシック" pitchFamily="49" charset="-128"/>
              <a:ea typeface="ＭＳ ゴシック" pitchFamily="49" charset="-128"/>
            </a:rPr>
            <a:t>床から</a:t>
          </a:r>
          <a:r>
            <a:rPr kumimoji="1" lang="en-US" altLang="ja-JP" sz="1200">
              <a:latin typeface="ＭＳ ゴシック" pitchFamily="49" charset="-128"/>
              <a:ea typeface="ＭＳ ゴシック" pitchFamily="49" charset="-128"/>
            </a:rPr>
            <a:t>60</a:t>
          </a:r>
          <a:r>
            <a:rPr kumimoji="1" lang="ja-JP" altLang="en-US" sz="1200">
              <a:latin typeface="ＭＳ ゴシック" pitchFamily="49" charset="-128"/>
              <a:ea typeface="ＭＳ ゴシック" pitchFamily="49" charset="-128"/>
            </a:rPr>
            <a:t>床に減少している。そのため入院収益は限られているのに対し、人件費等の費用の急激な削減は困難であることから、一般会計からの多額の繰入金が必要な状況となっている。</a:t>
          </a:r>
        </a:p>
        <a:p>
          <a:r>
            <a:rPr kumimoji="1" lang="ja-JP" altLang="en-US" sz="1200">
              <a:latin typeface="ＭＳ ゴシック" pitchFamily="49" charset="-128"/>
              <a:ea typeface="ＭＳ ゴシック" pitchFamily="49" charset="-128"/>
            </a:rPr>
            <a:t>　上下水道事業会計においては、今後数年間は災害復旧事業を優先することや、基準を超える災害復旧費については一般会計にて起債し繰出しをするスキームがあることから、実質収支の急激な悪化はないと見込まれる。</a:t>
          </a:r>
        </a:p>
        <a:p>
          <a:r>
            <a:rPr kumimoji="1" lang="ja-JP" altLang="en-US" sz="1200">
              <a:latin typeface="ＭＳ ゴシック" pitchFamily="49" charset="-128"/>
              <a:ea typeface="ＭＳ ゴシック" pitchFamily="49" charset="-128"/>
            </a:rPr>
            <a:t>　震災により、一般会計においても災害復旧費や公債費（上下水道事業会計への災害復旧に係る起債も含む）の増加が想定される。町全体（連結）の実質赤字が発生しないように、一般会計の健全性を保つ財政運営がより重要となっ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42387843</v>
      </c>
      <c r="BO4" s="371"/>
      <c r="BP4" s="371"/>
      <c r="BQ4" s="371"/>
      <c r="BR4" s="371"/>
      <c r="BS4" s="371"/>
      <c r="BT4" s="371"/>
      <c r="BU4" s="372"/>
      <c r="BV4" s="370">
        <v>17442858</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17.3</v>
      </c>
      <c r="CU4" s="377"/>
      <c r="CV4" s="377"/>
      <c r="CW4" s="377"/>
      <c r="CX4" s="377"/>
      <c r="CY4" s="377"/>
      <c r="CZ4" s="377"/>
      <c r="DA4" s="378"/>
      <c r="DB4" s="376">
        <v>8.6</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39232955</v>
      </c>
      <c r="BO5" s="408"/>
      <c r="BP5" s="408"/>
      <c r="BQ5" s="408"/>
      <c r="BR5" s="408"/>
      <c r="BS5" s="408"/>
      <c r="BT5" s="408"/>
      <c r="BU5" s="409"/>
      <c r="BV5" s="407">
        <v>16543198</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89</v>
      </c>
      <c r="CU5" s="405"/>
      <c r="CV5" s="405"/>
      <c r="CW5" s="405"/>
      <c r="CX5" s="405"/>
      <c r="CY5" s="405"/>
      <c r="CZ5" s="405"/>
      <c r="DA5" s="406"/>
      <c r="DB5" s="404">
        <v>86.2</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3154888</v>
      </c>
      <c r="BO6" s="408"/>
      <c r="BP6" s="408"/>
      <c r="BQ6" s="408"/>
      <c r="BR6" s="408"/>
      <c r="BS6" s="408"/>
      <c r="BT6" s="408"/>
      <c r="BU6" s="409"/>
      <c r="BV6" s="407">
        <v>899660</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89</v>
      </c>
      <c r="CU6" s="445"/>
      <c r="CV6" s="445"/>
      <c r="CW6" s="445"/>
      <c r="CX6" s="445"/>
      <c r="CY6" s="445"/>
      <c r="CZ6" s="445"/>
      <c r="DA6" s="446"/>
      <c r="DB6" s="444">
        <v>86.2</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1586200</v>
      </c>
      <c r="BO7" s="408"/>
      <c r="BP7" s="408"/>
      <c r="BQ7" s="408"/>
      <c r="BR7" s="408"/>
      <c r="BS7" s="408"/>
      <c r="BT7" s="408"/>
      <c r="BU7" s="409"/>
      <c r="BV7" s="407">
        <v>120549</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9046112</v>
      </c>
      <c r="CU7" s="408"/>
      <c r="CV7" s="408"/>
      <c r="CW7" s="408"/>
      <c r="CX7" s="408"/>
      <c r="CY7" s="408"/>
      <c r="CZ7" s="408"/>
      <c r="DA7" s="409"/>
      <c r="DB7" s="407">
        <v>9039456</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1568688</v>
      </c>
      <c r="BO8" s="408"/>
      <c r="BP8" s="408"/>
      <c r="BQ8" s="408"/>
      <c r="BR8" s="408"/>
      <c r="BS8" s="408"/>
      <c r="BT8" s="408"/>
      <c r="BU8" s="409"/>
      <c r="BV8" s="407">
        <v>779111</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0.19</v>
      </c>
      <c r="CU8" s="448"/>
      <c r="CV8" s="448"/>
      <c r="CW8" s="448"/>
      <c r="CX8" s="448"/>
      <c r="CY8" s="448"/>
      <c r="CZ8" s="448"/>
      <c r="DA8" s="449"/>
      <c r="DB8" s="447">
        <v>0.19</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15687</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110</v>
      </c>
      <c r="AV9" s="440"/>
      <c r="AW9" s="440"/>
      <c r="AX9" s="440"/>
      <c r="AY9" s="441" t="s">
        <v>111</v>
      </c>
      <c r="AZ9" s="442"/>
      <c r="BA9" s="442"/>
      <c r="BB9" s="442"/>
      <c r="BC9" s="442"/>
      <c r="BD9" s="442"/>
      <c r="BE9" s="442"/>
      <c r="BF9" s="442"/>
      <c r="BG9" s="442"/>
      <c r="BH9" s="442"/>
      <c r="BI9" s="442"/>
      <c r="BJ9" s="442"/>
      <c r="BK9" s="442"/>
      <c r="BL9" s="442"/>
      <c r="BM9" s="443"/>
      <c r="BN9" s="407">
        <v>789577</v>
      </c>
      <c r="BO9" s="408"/>
      <c r="BP9" s="408"/>
      <c r="BQ9" s="408"/>
      <c r="BR9" s="408"/>
      <c r="BS9" s="408"/>
      <c r="BT9" s="408"/>
      <c r="BU9" s="409"/>
      <c r="BV9" s="407">
        <v>480255</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11.4</v>
      </c>
      <c r="CU9" s="405"/>
      <c r="CV9" s="405"/>
      <c r="CW9" s="405"/>
      <c r="CX9" s="405"/>
      <c r="CY9" s="405"/>
      <c r="CZ9" s="405"/>
      <c r="DA9" s="406"/>
      <c r="DB9" s="404">
        <v>14.5</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113</v>
      </c>
      <c r="M10" s="437"/>
      <c r="N10" s="437"/>
      <c r="O10" s="437"/>
      <c r="P10" s="437"/>
      <c r="Q10" s="438"/>
      <c r="R10" s="458">
        <v>17568</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110</v>
      </c>
      <c r="AV10" s="440"/>
      <c r="AW10" s="440"/>
      <c r="AX10" s="440"/>
      <c r="AY10" s="441" t="s">
        <v>115</v>
      </c>
      <c r="AZ10" s="442"/>
      <c r="BA10" s="442"/>
      <c r="BB10" s="442"/>
      <c r="BC10" s="442"/>
      <c r="BD10" s="442"/>
      <c r="BE10" s="442"/>
      <c r="BF10" s="442"/>
      <c r="BG10" s="442"/>
      <c r="BH10" s="442"/>
      <c r="BI10" s="442"/>
      <c r="BJ10" s="442"/>
      <c r="BK10" s="442"/>
      <c r="BL10" s="442"/>
      <c r="BM10" s="443"/>
      <c r="BN10" s="407">
        <v>13989</v>
      </c>
      <c r="BO10" s="408"/>
      <c r="BP10" s="408"/>
      <c r="BQ10" s="408"/>
      <c r="BR10" s="408"/>
      <c r="BS10" s="408"/>
      <c r="BT10" s="408"/>
      <c r="BU10" s="409"/>
      <c r="BV10" s="407">
        <v>448262</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14331</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125681</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14195</v>
      </c>
      <c r="S13" s="492"/>
      <c r="T13" s="492"/>
      <c r="U13" s="492"/>
      <c r="V13" s="493"/>
      <c r="W13" s="423" t="s">
        <v>131</v>
      </c>
      <c r="X13" s="424"/>
      <c r="Y13" s="424"/>
      <c r="Z13" s="424"/>
      <c r="AA13" s="424"/>
      <c r="AB13" s="414"/>
      <c r="AC13" s="458">
        <v>967</v>
      </c>
      <c r="AD13" s="459"/>
      <c r="AE13" s="459"/>
      <c r="AF13" s="459"/>
      <c r="AG13" s="501"/>
      <c r="AH13" s="458">
        <v>1391</v>
      </c>
      <c r="AI13" s="459"/>
      <c r="AJ13" s="459"/>
      <c r="AK13" s="459"/>
      <c r="AL13" s="460"/>
      <c r="AM13" s="436" t="s">
        <v>132</v>
      </c>
      <c r="AN13" s="437"/>
      <c r="AO13" s="437"/>
      <c r="AP13" s="437"/>
      <c r="AQ13" s="437"/>
      <c r="AR13" s="437"/>
      <c r="AS13" s="437"/>
      <c r="AT13" s="438"/>
      <c r="AU13" s="439" t="s">
        <v>110</v>
      </c>
      <c r="AV13" s="440"/>
      <c r="AW13" s="440"/>
      <c r="AX13" s="440"/>
      <c r="AY13" s="441" t="s">
        <v>133</v>
      </c>
      <c r="AZ13" s="442"/>
      <c r="BA13" s="442"/>
      <c r="BB13" s="442"/>
      <c r="BC13" s="442"/>
      <c r="BD13" s="442"/>
      <c r="BE13" s="442"/>
      <c r="BF13" s="442"/>
      <c r="BG13" s="442"/>
      <c r="BH13" s="442"/>
      <c r="BI13" s="442"/>
      <c r="BJ13" s="442"/>
      <c r="BK13" s="442"/>
      <c r="BL13" s="442"/>
      <c r="BM13" s="443"/>
      <c r="BN13" s="407">
        <v>677885</v>
      </c>
      <c r="BO13" s="408"/>
      <c r="BP13" s="408"/>
      <c r="BQ13" s="408"/>
      <c r="BR13" s="408"/>
      <c r="BS13" s="408"/>
      <c r="BT13" s="408"/>
      <c r="BU13" s="409"/>
      <c r="BV13" s="407">
        <v>928517</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3.8</v>
      </c>
      <c r="CU13" s="405"/>
      <c r="CV13" s="405"/>
      <c r="CW13" s="405"/>
      <c r="CX13" s="405"/>
      <c r="CY13" s="405"/>
      <c r="CZ13" s="405"/>
      <c r="DA13" s="406"/>
      <c r="DB13" s="404">
        <v>4</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15187</v>
      </c>
      <c r="S14" s="492"/>
      <c r="T14" s="492"/>
      <c r="U14" s="492"/>
      <c r="V14" s="493"/>
      <c r="W14" s="397"/>
      <c r="X14" s="398"/>
      <c r="Y14" s="398"/>
      <c r="Z14" s="398"/>
      <c r="AA14" s="398"/>
      <c r="AB14" s="387"/>
      <c r="AC14" s="494">
        <v>13.3</v>
      </c>
      <c r="AD14" s="495"/>
      <c r="AE14" s="495"/>
      <c r="AF14" s="495"/>
      <c r="AG14" s="496"/>
      <c r="AH14" s="494">
        <v>16.899999999999999</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4.2</v>
      </c>
      <c r="CU14" s="506"/>
      <c r="CV14" s="506"/>
      <c r="CW14" s="506"/>
      <c r="CX14" s="506"/>
      <c r="CY14" s="506"/>
      <c r="CZ14" s="506"/>
      <c r="DA14" s="507"/>
      <c r="DB14" s="505">
        <v>1.6</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15029</v>
      </c>
      <c r="S15" s="492"/>
      <c r="T15" s="492"/>
      <c r="U15" s="492"/>
      <c r="V15" s="493"/>
      <c r="W15" s="423" t="s">
        <v>137</v>
      </c>
      <c r="X15" s="424"/>
      <c r="Y15" s="424"/>
      <c r="Z15" s="424"/>
      <c r="AA15" s="424"/>
      <c r="AB15" s="414"/>
      <c r="AC15" s="458">
        <v>1546</v>
      </c>
      <c r="AD15" s="459"/>
      <c r="AE15" s="459"/>
      <c r="AF15" s="459"/>
      <c r="AG15" s="501"/>
      <c r="AH15" s="458">
        <v>1843</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1683139</v>
      </c>
      <c r="BO15" s="371"/>
      <c r="BP15" s="371"/>
      <c r="BQ15" s="371"/>
      <c r="BR15" s="371"/>
      <c r="BS15" s="371"/>
      <c r="BT15" s="371"/>
      <c r="BU15" s="372"/>
      <c r="BV15" s="370">
        <v>1693140</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21.3</v>
      </c>
      <c r="AD16" s="495"/>
      <c r="AE16" s="495"/>
      <c r="AF16" s="495"/>
      <c r="AG16" s="496"/>
      <c r="AH16" s="494">
        <v>22.3</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8652330</v>
      </c>
      <c r="BO16" s="408"/>
      <c r="BP16" s="408"/>
      <c r="BQ16" s="408"/>
      <c r="BR16" s="408"/>
      <c r="BS16" s="408"/>
      <c r="BT16" s="408"/>
      <c r="BU16" s="409"/>
      <c r="BV16" s="407">
        <v>8595756</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4749</v>
      </c>
      <c r="AD17" s="459"/>
      <c r="AE17" s="459"/>
      <c r="AF17" s="459"/>
      <c r="AG17" s="501"/>
      <c r="AH17" s="458">
        <v>5013</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2060675</v>
      </c>
      <c r="BO17" s="408"/>
      <c r="BP17" s="408"/>
      <c r="BQ17" s="408"/>
      <c r="BR17" s="408"/>
      <c r="BS17" s="408"/>
      <c r="BT17" s="408"/>
      <c r="BU17" s="409"/>
      <c r="BV17" s="407">
        <v>2074355</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32" t="s">
        <v>147</v>
      </c>
      <c r="C18" s="450"/>
      <c r="D18" s="450"/>
      <c r="E18" s="533"/>
      <c r="F18" s="533"/>
      <c r="G18" s="533"/>
      <c r="H18" s="533"/>
      <c r="I18" s="533"/>
      <c r="J18" s="533"/>
      <c r="K18" s="533"/>
      <c r="L18" s="534">
        <v>273.27</v>
      </c>
      <c r="M18" s="534"/>
      <c r="N18" s="534"/>
      <c r="O18" s="534"/>
      <c r="P18" s="534"/>
      <c r="Q18" s="534"/>
      <c r="R18" s="535"/>
      <c r="S18" s="535"/>
      <c r="T18" s="535"/>
      <c r="U18" s="535"/>
      <c r="V18" s="536"/>
      <c r="W18" s="425"/>
      <c r="X18" s="426"/>
      <c r="Y18" s="426"/>
      <c r="Z18" s="426"/>
      <c r="AA18" s="426"/>
      <c r="AB18" s="417"/>
      <c r="AC18" s="537">
        <v>65.400000000000006</v>
      </c>
      <c r="AD18" s="538"/>
      <c r="AE18" s="538"/>
      <c r="AF18" s="538"/>
      <c r="AG18" s="539"/>
      <c r="AH18" s="537">
        <v>60.8</v>
      </c>
      <c r="AI18" s="538"/>
      <c r="AJ18" s="538"/>
      <c r="AK18" s="538"/>
      <c r="AL18" s="540"/>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8167794</v>
      </c>
      <c r="BO18" s="408"/>
      <c r="BP18" s="408"/>
      <c r="BQ18" s="408"/>
      <c r="BR18" s="408"/>
      <c r="BS18" s="408"/>
      <c r="BT18" s="408"/>
      <c r="BU18" s="409"/>
      <c r="BV18" s="407">
        <v>7873077</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32" t="s">
        <v>149</v>
      </c>
      <c r="C19" s="450"/>
      <c r="D19" s="450"/>
      <c r="E19" s="533"/>
      <c r="F19" s="533"/>
      <c r="G19" s="533"/>
      <c r="H19" s="533"/>
      <c r="I19" s="533"/>
      <c r="J19" s="533"/>
      <c r="K19" s="533"/>
      <c r="L19" s="541">
        <v>57</v>
      </c>
      <c r="M19" s="541"/>
      <c r="N19" s="541"/>
      <c r="O19" s="541"/>
      <c r="P19" s="541"/>
      <c r="Q19" s="541"/>
      <c r="R19" s="542"/>
      <c r="S19" s="542"/>
      <c r="T19" s="542"/>
      <c r="U19" s="542"/>
      <c r="V19" s="543"/>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18009789</v>
      </c>
      <c r="BO19" s="408"/>
      <c r="BP19" s="408"/>
      <c r="BQ19" s="408"/>
      <c r="BR19" s="408"/>
      <c r="BS19" s="408"/>
      <c r="BT19" s="408"/>
      <c r="BU19" s="409"/>
      <c r="BV19" s="407">
        <v>12629498</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32" t="s">
        <v>151</v>
      </c>
      <c r="C20" s="450"/>
      <c r="D20" s="450"/>
      <c r="E20" s="533"/>
      <c r="F20" s="533"/>
      <c r="G20" s="533"/>
      <c r="H20" s="533"/>
      <c r="I20" s="533"/>
      <c r="J20" s="533"/>
      <c r="K20" s="533"/>
      <c r="L20" s="541">
        <v>6458</v>
      </c>
      <c r="M20" s="541"/>
      <c r="N20" s="541"/>
      <c r="O20" s="541"/>
      <c r="P20" s="541"/>
      <c r="Q20" s="541"/>
      <c r="R20" s="542"/>
      <c r="S20" s="542"/>
      <c r="T20" s="542"/>
      <c r="U20" s="542"/>
      <c r="V20" s="543"/>
      <c r="W20" s="425"/>
      <c r="X20" s="426"/>
      <c r="Y20" s="426"/>
      <c r="Z20" s="426"/>
      <c r="AA20" s="426"/>
      <c r="AB20" s="426"/>
      <c r="AC20" s="544"/>
      <c r="AD20" s="544"/>
      <c r="AE20" s="544"/>
      <c r="AF20" s="544"/>
      <c r="AG20" s="544"/>
      <c r="AH20" s="544"/>
      <c r="AI20" s="544"/>
      <c r="AJ20" s="544"/>
      <c r="AK20" s="544"/>
      <c r="AL20" s="545"/>
      <c r="AM20" s="546"/>
      <c r="AN20" s="462"/>
      <c r="AO20" s="462"/>
      <c r="AP20" s="462"/>
      <c r="AQ20" s="462"/>
      <c r="AR20" s="462"/>
      <c r="AS20" s="462"/>
      <c r="AT20" s="463"/>
      <c r="AU20" s="547"/>
      <c r="AV20" s="548"/>
      <c r="AW20" s="548"/>
      <c r="AX20" s="549"/>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23" t="s">
        <v>152</v>
      </c>
      <c r="C21" s="524"/>
      <c r="D21" s="524"/>
      <c r="E21" s="524"/>
      <c r="F21" s="524"/>
      <c r="G21" s="524"/>
      <c r="H21" s="524"/>
      <c r="I21" s="524"/>
      <c r="J21" s="524"/>
      <c r="K21" s="524"/>
      <c r="L21" s="524"/>
      <c r="M21" s="524"/>
      <c r="N21" s="524"/>
      <c r="O21" s="524"/>
      <c r="P21" s="524"/>
      <c r="Q21" s="524"/>
      <c r="R21" s="524"/>
      <c r="S21" s="524"/>
      <c r="T21" s="524"/>
      <c r="U21" s="524"/>
      <c r="V21" s="524"/>
      <c r="W21" s="524"/>
      <c r="X21" s="524"/>
      <c r="Y21" s="524"/>
      <c r="Z21" s="524"/>
      <c r="AA21" s="524"/>
      <c r="AB21" s="524"/>
      <c r="AC21" s="524"/>
      <c r="AD21" s="524"/>
      <c r="AE21" s="524"/>
      <c r="AF21" s="524"/>
      <c r="AG21" s="524"/>
      <c r="AH21" s="524"/>
      <c r="AI21" s="524"/>
      <c r="AJ21" s="524"/>
      <c r="AK21" s="524"/>
      <c r="AL21" s="524"/>
      <c r="AM21" s="524"/>
      <c r="AN21" s="524"/>
      <c r="AO21" s="524"/>
      <c r="AP21" s="524"/>
      <c r="AQ21" s="524"/>
      <c r="AR21" s="524"/>
      <c r="AS21" s="524"/>
      <c r="AT21" s="524"/>
      <c r="AU21" s="524"/>
      <c r="AV21" s="524"/>
      <c r="AW21" s="524"/>
      <c r="AX21" s="525"/>
      <c r="AY21" s="526"/>
      <c r="AZ21" s="527"/>
      <c r="BA21" s="527"/>
      <c r="BB21" s="527"/>
      <c r="BC21" s="527"/>
      <c r="BD21" s="527"/>
      <c r="BE21" s="527"/>
      <c r="BF21" s="527"/>
      <c r="BG21" s="527"/>
      <c r="BH21" s="527"/>
      <c r="BI21" s="527"/>
      <c r="BJ21" s="527"/>
      <c r="BK21" s="527"/>
      <c r="BL21" s="527"/>
      <c r="BM21" s="528"/>
      <c r="BN21" s="529"/>
      <c r="BO21" s="530"/>
      <c r="BP21" s="530"/>
      <c r="BQ21" s="530"/>
      <c r="BR21" s="530"/>
      <c r="BS21" s="530"/>
      <c r="BT21" s="530"/>
      <c r="BU21" s="531"/>
      <c r="BV21" s="529"/>
      <c r="BW21" s="530"/>
      <c r="BX21" s="530"/>
      <c r="BY21" s="530"/>
      <c r="BZ21" s="530"/>
      <c r="CA21" s="530"/>
      <c r="CB21" s="530"/>
      <c r="CC21" s="531"/>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29580417</v>
      </c>
      <c r="BO22" s="371"/>
      <c r="BP22" s="371"/>
      <c r="BQ22" s="371"/>
      <c r="BR22" s="371"/>
      <c r="BS22" s="371"/>
      <c r="BT22" s="371"/>
      <c r="BU22" s="372"/>
      <c r="BV22" s="370">
        <v>20086242</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12242877</v>
      </c>
      <c r="BO23" s="408"/>
      <c r="BP23" s="408"/>
      <c r="BQ23" s="408"/>
      <c r="BR23" s="408"/>
      <c r="BS23" s="408"/>
      <c r="BT23" s="408"/>
      <c r="BU23" s="409"/>
      <c r="BV23" s="407">
        <v>12598460</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8200</v>
      </c>
      <c r="R24" s="459"/>
      <c r="S24" s="459"/>
      <c r="T24" s="459"/>
      <c r="U24" s="459"/>
      <c r="V24" s="501"/>
      <c r="W24" s="553"/>
      <c r="X24" s="554"/>
      <c r="Y24" s="555"/>
      <c r="Z24" s="457" t="s">
        <v>162</v>
      </c>
      <c r="AA24" s="437"/>
      <c r="AB24" s="437"/>
      <c r="AC24" s="437"/>
      <c r="AD24" s="437"/>
      <c r="AE24" s="437"/>
      <c r="AF24" s="437"/>
      <c r="AG24" s="438"/>
      <c r="AH24" s="458">
        <v>215</v>
      </c>
      <c r="AI24" s="459"/>
      <c r="AJ24" s="459"/>
      <c r="AK24" s="459"/>
      <c r="AL24" s="501"/>
      <c r="AM24" s="458">
        <v>648225</v>
      </c>
      <c r="AN24" s="459"/>
      <c r="AO24" s="459"/>
      <c r="AP24" s="459"/>
      <c r="AQ24" s="459"/>
      <c r="AR24" s="501"/>
      <c r="AS24" s="458">
        <v>3015</v>
      </c>
      <c r="AT24" s="459"/>
      <c r="AU24" s="459"/>
      <c r="AV24" s="459"/>
      <c r="AW24" s="459"/>
      <c r="AX24" s="460"/>
      <c r="AY24" s="526" t="s">
        <v>163</v>
      </c>
      <c r="AZ24" s="527"/>
      <c r="BA24" s="527"/>
      <c r="BB24" s="527"/>
      <c r="BC24" s="527"/>
      <c r="BD24" s="527"/>
      <c r="BE24" s="527"/>
      <c r="BF24" s="527"/>
      <c r="BG24" s="527"/>
      <c r="BH24" s="527"/>
      <c r="BI24" s="527"/>
      <c r="BJ24" s="527"/>
      <c r="BK24" s="527"/>
      <c r="BL24" s="527"/>
      <c r="BM24" s="528"/>
      <c r="BN24" s="407">
        <v>28733473</v>
      </c>
      <c r="BO24" s="408"/>
      <c r="BP24" s="408"/>
      <c r="BQ24" s="408"/>
      <c r="BR24" s="408"/>
      <c r="BS24" s="408"/>
      <c r="BT24" s="408"/>
      <c r="BU24" s="409"/>
      <c r="BV24" s="407">
        <v>19184064</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1</v>
      </c>
      <c r="M25" s="459"/>
      <c r="N25" s="459"/>
      <c r="O25" s="459"/>
      <c r="P25" s="501"/>
      <c r="Q25" s="458">
        <v>6200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6447010</v>
      </c>
      <c r="BO25" s="371"/>
      <c r="BP25" s="371"/>
      <c r="BQ25" s="371"/>
      <c r="BR25" s="371"/>
      <c r="BS25" s="371"/>
      <c r="BT25" s="371"/>
      <c r="BU25" s="372"/>
      <c r="BV25" s="370">
        <v>1523789</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5500</v>
      </c>
      <c r="R26" s="459"/>
      <c r="S26" s="459"/>
      <c r="T26" s="459"/>
      <c r="U26" s="459"/>
      <c r="V26" s="501"/>
      <c r="W26" s="553"/>
      <c r="X26" s="554"/>
      <c r="Y26" s="555"/>
      <c r="Z26" s="457" t="s">
        <v>168</v>
      </c>
      <c r="AA26" s="559"/>
      <c r="AB26" s="559"/>
      <c r="AC26" s="559"/>
      <c r="AD26" s="559"/>
      <c r="AE26" s="559"/>
      <c r="AF26" s="559"/>
      <c r="AG26" s="560"/>
      <c r="AH26" s="458">
        <v>18</v>
      </c>
      <c r="AI26" s="459"/>
      <c r="AJ26" s="459"/>
      <c r="AK26" s="459"/>
      <c r="AL26" s="501"/>
      <c r="AM26" s="458">
        <v>41544</v>
      </c>
      <c r="AN26" s="459"/>
      <c r="AO26" s="459"/>
      <c r="AP26" s="459"/>
      <c r="AQ26" s="459"/>
      <c r="AR26" s="501"/>
      <c r="AS26" s="458">
        <v>2308</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170</v>
      </c>
      <c r="F27" s="437"/>
      <c r="G27" s="437"/>
      <c r="H27" s="437"/>
      <c r="I27" s="437"/>
      <c r="J27" s="437"/>
      <c r="K27" s="438"/>
      <c r="L27" s="458">
        <v>1</v>
      </c>
      <c r="M27" s="459"/>
      <c r="N27" s="459"/>
      <c r="O27" s="459"/>
      <c r="P27" s="501"/>
      <c r="Q27" s="458">
        <v>3100</v>
      </c>
      <c r="R27" s="459"/>
      <c r="S27" s="459"/>
      <c r="T27" s="459"/>
      <c r="U27" s="459"/>
      <c r="V27" s="501"/>
      <c r="W27" s="553"/>
      <c r="X27" s="554"/>
      <c r="Y27" s="555"/>
      <c r="Z27" s="457" t="s">
        <v>171</v>
      </c>
      <c r="AA27" s="437"/>
      <c r="AB27" s="437"/>
      <c r="AC27" s="437"/>
      <c r="AD27" s="437"/>
      <c r="AE27" s="437"/>
      <c r="AF27" s="437"/>
      <c r="AG27" s="438"/>
      <c r="AH27" s="458">
        <v>1</v>
      </c>
      <c r="AI27" s="459"/>
      <c r="AJ27" s="459"/>
      <c r="AK27" s="459"/>
      <c r="AL27" s="501"/>
      <c r="AM27" s="458" t="s">
        <v>172</v>
      </c>
      <c r="AN27" s="459"/>
      <c r="AO27" s="459"/>
      <c r="AP27" s="459"/>
      <c r="AQ27" s="459"/>
      <c r="AR27" s="501"/>
      <c r="AS27" s="458" t="s">
        <v>172</v>
      </c>
      <c r="AT27" s="459"/>
      <c r="AU27" s="459"/>
      <c r="AV27" s="459"/>
      <c r="AW27" s="459"/>
      <c r="AX27" s="460"/>
      <c r="AY27" s="502" t="s">
        <v>173</v>
      </c>
      <c r="AZ27" s="503"/>
      <c r="BA27" s="503"/>
      <c r="BB27" s="503"/>
      <c r="BC27" s="503"/>
      <c r="BD27" s="503"/>
      <c r="BE27" s="503"/>
      <c r="BF27" s="503"/>
      <c r="BG27" s="503"/>
      <c r="BH27" s="503"/>
      <c r="BI27" s="503"/>
      <c r="BJ27" s="503"/>
      <c r="BK27" s="503"/>
      <c r="BL27" s="503"/>
      <c r="BM27" s="504"/>
      <c r="BN27" s="529">
        <v>100000</v>
      </c>
      <c r="BO27" s="530"/>
      <c r="BP27" s="530"/>
      <c r="BQ27" s="530"/>
      <c r="BR27" s="530"/>
      <c r="BS27" s="530"/>
      <c r="BT27" s="530"/>
      <c r="BU27" s="531"/>
      <c r="BV27" s="529">
        <v>100000</v>
      </c>
      <c r="BW27" s="530"/>
      <c r="BX27" s="530"/>
      <c r="BY27" s="530"/>
      <c r="BZ27" s="530"/>
      <c r="CA27" s="530"/>
      <c r="CB27" s="530"/>
      <c r="CC27" s="531"/>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174</v>
      </c>
      <c r="F28" s="437"/>
      <c r="G28" s="437"/>
      <c r="H28" s="437"/>
      <c r="I28" s="437"/>
      <c r="J28" s="437"/>
      <c r="K28" s="438"/>
      <c r="L28" s="458">
        <v>1</v>
      </c>
      <c r="M28" s="459"/>
      <c r="N28" s="459"/>
      <c r="O28" s="459"/>
      <c r="P28" s="501"/>
      <c r="Q28" s="458">
        <v>2800</v>
      </c>
      <c r="R28" s="459"/>
      <c r="S28" s="459"/>
      <c r="T28" s="459"/>
      <c r="U28" s="459"/>
      <c r="V28" s="501"/>
      <c r="W28" s="553"/>
      <c r="X28" s="554"/>
      <c r="Y28" s="555"/>
      <c r="Z28" s="457" t="s">
        <v>175</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176</v>
      </c>
      <c r="AZ28" s="562"/>
      <c r="BA28" s="562"/>
      <c r="BB28" s="563"/>
      <c r="BC28" s="367" t="s">
        <v>46</v>
      </c>
      <c r="BD28" s="368"/>
      <c r="BE28" s="368"/>
      <c r="BF28" s="368"/>
      <c r="BG28" s="368"/>
      <c r="BH28" s="368"/>
      <c r="BI28" s="368"/>
      <c r="BJ28" s="368"/>
      <c r="BK28" s="368"/>
      <c r="BL28" s="368"/>
      <c r="BM28" s="369"/>
      <c r="BN28" s="370">
        <v>2569634</v>
      </c>
      <c r="BO28" s="371"/>
      <c r="BP28" s="371"/>
      <c r="BQ28" s="371"/>
      <c r="BR28" s="371"/>
      <c r="BS28" s="371"/>
      <c r="BT28" s="371"/>
      <c r="BU28" s="372"/>
      <c r="BV28" s="370">
        <v>1931326</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177</v>
      </c>
      <c r="F29" s="437"/>
      <c r="G29" s="437"/>
      <c r="H29" s="437"/>
      <c r="I29" s="437"/>
      <c r="J29" s="437"/>
      <c r="K29" s="438"/>
      <c r="L29" s="458">
        <v>12</v>
      </c>
      <c r="M29" s="459"/>
      <c r="N29" s="459"/>
      <c r="O29" s="459"/>
      <c r="P29" s="501"/>
      <c r="Q29" s="458">
        <v>2600</v>
      </c>
      <c r="R29" s="459"/>
      <c r="S29" s="459"/>
      <c r="T29" s="459"/>
      <c r="U29" s="459"/>
      <c r="V29" s="501"/>
      <c r="W29" s="556"/>
      <c r="X29" s="557"/>
      <c r="Y29" s="558"/>
      <c r="Z29" s="457" t="s">
        <v>178</v>
      </c>
      <c r="AA29" s="437"/>
      <c r="AB29" s="437"/>
      <c r="AC29" s="437"/>
      <c r="AD29" s="437"/>
      <c r="AE29" s="437"/>
      <c r="AF29" s="437"/>
      <c r="AG29" s="438"/>
      <c r="AH29" s="458">
        <v>216</v>
      </c>
      <c r="AI29" s="459"/>
      <c r="AJ29" s="459"/>
      <c r="AK29" s="459"/>
      <c r="AL29" s="501"/>
      <c r="AM29" s="458">
        <v>651043</v>
      </c>
      <c r="AN29" s="459"/>
      <c r="AO29" s="459"/>
      <c r="AP29" s="459"/>
      <c r="AQ29" s="459"/>
      <c r="AR29" s="501"/>
      <c r="AS29" s="458">
        <v>3014</v>
      </c>
      <c r="AT29" s="459"/>
      <c r="AU29" s="459"/>
      <c r="AV29" s="459"/>
      <c r="AW29" s="459"/>
      <c r="AX29" s="460"/>
      <c r="AY29" s="564"/>
      <c r="AZ29" s="565"/>
      <c r="BA29" s="565"/>
      <c r="BB29" s="566"/>
      <c r="BC29" s="441" t="s">
        <v>179</v>
      </c>
      <c r="BD29" s="442"/>
      <c r="BE29" s="442"/>
      <c r="BF29" s="442"/>
      <c r="BG29" s="442"/>
      <c r="BH29" s="442"/>
      <c r="BI29" s="442"/>
      <c r="BJ29" s="442"/>
      <c r="BK29" s="442"/>
      <c r="BL29" s="442"/>
      <c r="BM29" s="443"/>
      <c r="BN29" s="407">
        <v>1000713</v>
      </c>
      <c r="BO29" s="408"/>
      <c r="BP29" s="408"/>
      <c r="BQ29" s="408"/>
      <c r="BR29" s="408"/>
      <c r="BS29" s="408"/>
      <c r="BT29" s="408"/>
      <c r="BU29" s="409"/>
      <c r="BV29" s="407">
        <v>1000713</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180</v>
      </c>
      <c r="X30" s="575"/>
      <c r="Y30" s="575"/>
      <c r="Z30" s="575"/>
      <c r="AA30" s="575"/>
      <c r="AB30" s="575"/>
      <c r="AC30" s="575"/>
      <c r="AD30" s="575"/>
      <c r="AE30" s="575"/>
      <c r="AF30" s="575"/>
      <c r="AG30" s="576"/>
      <c r="AH30" s="537">
        <v>95</v>
      </c>
      <c r="AI30" s="538"/>
      <c r="AJ30" s="538"/>
      <c r="AK30" s="538"/>
      <c r="AL30" s="538"/>
      <c r="AM30" s="538"/>
      <c r="AN30" s="538"/>
      <c r="AO30" s="538"/>
      <c r="AP30" s="538"/>
      <c r="AQ30" s="538"/>
      <c r="AR30" s="538"/>
      <c r="AS30" s="538"/>
      <c r="AT30" s="538"/>
      <c r="AU30" s="538"/>
      <c r="AV30" s="538"/>
      <c r="AW30" s="538"/>
      <c r="AX30" s="540"/>
      <c r="AY30" s="567"/>
      <c r="AZ30" s="568"/>
      <c r="BA30" s="568"/>
      <c r="BB30" s="569"/>
      <c r="BC30" s="526" t="s">
        <v>48</v>
      </c>
      <c r="BD30" s="527"/>
      <c r="BE30" s="527"/>
      <c r="BF30" s="527"/>
      <c r="BG30" s="527"/>
      <c r="BH30" s="527"/>
      <c r="BI30" s="527"/>
      <c r="BJ30" s="527"/>
      <c r="BK30" s="527"/>
      <c r="BL30" s="527"/>
      <c r="BM30" s="528"/>
      <c r="BN30" s="529">
        <v>3413572</v>
      </c>
      <c r="BO30" s="530"/>
      <c r="BP30" s="530"/>
      <c r="BQ30" s="530"/>
      <c r="BR30" s="530"/>
      <c r="BS30" s="530"/>
      <c r="BT30" s="530"/>
      <c r="BU30" s="531"/>
      <c r="BV30" s="529">
        <v>1882705</v>
      </c>
      <c r="BW30" s="530"/>
      <c r="BX30" s="530"/>
      <c r="BY30" s="530"/>
      <c r="BZ30" s="530"/>
      <c r="CA30" s="530"/>
      <c r="CB30" s="530"/>
      <c r="CC30" s="531"/>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181</v>
      </c>
      <c r="D32" s="570"/>
      <c r="E32" s="570"/>
      <c r="F32" s="570"/>
      <c r="G32" s="570"/>
      <c r="H32" s="570"/>
      <c r="I32" s="570"/>
      <c r="J32" s="570"/>
      <c r="K32" s="570"/>
      <c r="L32" s="570"/>
      <c r="M32" s="570"/>
      <c r="N32" s="570"/>
      <c r="O32" s="570"/>
      <c r="P32" s="570"/>
      <c r="Q32" s="570"/>
      <c r="R32" s="570"/>
      <c r="S32" s="570"/>
      <c r="U32" s="411" t="s">
        <v>182</v>
      </c>
      <c r="V32" s="411"/>
      <c r="W32" s="411"/>
      <c r="X32" s="411"/>
      <c r="Y32" s="411"/>
      <c r="Z32" s="411"/>
      <c r="AA32" s="411"/>
      <c r="AB32" s="411"/>
      <c r="AC32" s="411"/>
      <c r="AD32" s="411"/>
      <c r="AE32" s="411"/>
      <c r="AF32" s="411"/>
      <c r="AG32" s="411"/>
      <c r="AH32" s="411"/>
      <c r="AI32" s="411"/>
      <c r="AJ32" s="411"/>
      <c r="AK32" s="411"/>
      <c r="AM32" s="411" t="s">
        <v>183</v>
      </c>
      <c r="AN32" s="411"/>
      <c r="AO32" s="411"/>
      <c r="AP32" s="411"/>
      <c r="AQ32" s="411"/>
      <c r="AR32" s="411"/>
      <c r="AS32" s="411"/>
      <c r="AT32" s="411"/>
      <c r="AU32" s="411"/>
      <c r="AV32" s="411"/>
      <c r="AW32" s="411"/>
      <c r="AX32" s="411"/>
      <c r="AY32" s="411"/>
      <c r="AZ32" s="411"/>
      <c r="BA32" s="411"/>
      <c r="BB32" s="411"/>
      <c r="BC32" s="411"/>
      <c r="BE32" s="411" t="s">
        <v>184</v>
      </c>
      <c r="BF32" s="411"/>
      <c r="BG32" s="411"/>
      <c r="BH32" s="411"/>
      <c r="BI32" s="411"/>
      <c r="BJ32" s="411"/>
      <c r="BK32" s="411"/>
      <c r="BL32" s="411"/>
      <c r="BM32" s="411"/>
      <c r="BN32" s="411"/>
      <c r="BO32" s="411"/>
      <c r="BP32" s="411"/>
      <c r="BQ32" s="411"/>
      <c r="BR32" s="411"/>
      <c r="BS32" s="411"/>
      <c r="BT32" s="411"/>
      <c r="BU32" s="411"/>
      <c r="BW32" s="411" t="s">
        <v>185</v>
      </c>
      <c r="BX32" s="411"/>
      <c r="BY32" s="411"/>
      <c r="BZ32" s="411"/>
      <c r="CA32" s="411"/>
      <c r="CB32" s="411"/>
      <c r="CC32" s="411"/>
      <c r="CD32" s="411"/>
      <c r="CE32" s="411"/>
      <c r="CF32" s="411"/>
      <c r="CG32" s="411"/>
      <c r="CH32" s="411"/>
      <c r="CI32" s="411"/>
      <c r="CJ32" s="411"/>
      <c r="CK32" s="411"/>
      <c r="CL32" s="411"/>
      <c r="CM32" s="411"/>
      <c r="CO32" s="411" t="s">
        <v>186</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187</v>
      </c>
      <c r="D33" s="431"/>
      <c r="E33" s="396" t="s">
        <v>188</v>
      </c>
      <c r="F33" s="396"/>
      <c r="G33" s="396"/>
      <c r="H33" s="396"/>
      <c r="I33" s="396"/>
      <c r="J33" s="396"/>
      <c r="K33" s="396"/>
      <c r="L33" s="396"/>
      <c r="M33" s="396"/>
      <c r="N33" s="396"/>
      <c r="O33" s="396"/>
      <c r="P33" s="396"/>
      <c r="Q33" s="396"/>
      <c r="R33" s="396"/>
      <c r="S33" s="396"/>
      <c r="T33" s="194"/>
      <c r="U33" s="431" t="s">
        <v>187</v>
      </c>
      <c r="V33" s="431"/>
      <c r="W33" s="396" t="s">
        <v>188</v>
      </c>
      <c r="X33" s="396"/>
      <c r="Y33" s="396"/>
      <c r="Z33" s="396"/>
      <c r="AA33" s="396"/>
      <c r="AB33" s="396"/>
      <c r="AC33" s="396"/>
      <c r="AD33" s="396"/>
      <c r="AE33" s="396"/>
      <c r="AF33" s="396"/>
      <c r="AG33" s="396"/>
      <c r="AH33" s="396"/>
      <c r="AI33" s="396"/>
      <c r="AJ33" s="396"/>
      <c r="AK33" s="396"/>
      <c r="AL33" s="194"/>
      <c r="AM33" s="431" t="s">
        <v>187</v>
      </c>
      <c r="AN33" s="431"/>
      <c r="AO33" s="396" t="s">
        <v>188</v>
      </c>
      <c r="AP33" s="396"/>
      <c r="AQ33" s="396"/>
      <c r="AR33" s="396"/>
      <c r="AS33" s="396"/>
      <c r="AT33" s="396"/>
      <c r="AU33" s="396"/>
      <c r="AV33" s="396"/>
      <c r="AW33" s="396"/>
      <c r="AX33" s="396"/>
      <c r="AY33" s="396"/>
      <c r="AZ33" s="396"/>
      <c r="BA33" s="396"/>
      <c r="BB33" s="396"/>
      <c r="BC33" s="396"/>
      <c r="BD33" s="195"/>
      <c r="BE33" s="396" t="s">
        <v>189</v>
      </c>
      <c r="BF33" s="396"/>
      <c r="BG33" s="396" t="s">
        <v>190</v>
      </c>
      <c r="BH33" s="396"/>
      <c r="BI33" s="396"/>
      <c r="BJ33" s="396"/>
      <c r="BK33" s="396"/>
      <c r="BL33" s="396"/>
      <c r="BM33" s="396"/>
      <c r="BN33" s="396"/>
      <c r="BO33" s="396"/>
      <c r="BP33" s="396"/>
      <c r="BQ33" s="396"/>
      <c r="BR33" s="396"/>
      <c r="BS33" s="396"/>
      <c r="BT33" s="396"/>
      <c r="BU33" s="396"/>
      <c r="BV33" s="195"/>
      <c r="BW33" s="431" t="s">
        <v>189</v>
      </c>
      <c r="BX33" s="431"/>
      <c r="BY33" s="396" t="s">
        <v>191</v>
      </c>
      <c r="BZ33" s="396"/>
      <c r="CA33" s="396"/>
      <c r="CB33" s="396"/>
      <c r="CC33" s="396"/>
      <c r="CD33" s="396"/>
      <c r="CE33" s="396"/>
      <c r="CF33" s="396"/>
      <c r="CG33" s="396"/>
      <c r="CH33" s="396"/>
      <c r="CI33" s="396"/>
      <c r="CJ33" s="396"/>
      <c r="CK33" s="396"/>
      <c r="CL33" s="396"/>
      <c r="CM33" s="396"/>
      <c r="CN33" s="194"/>
      <c r="CO33" s="431" t="s">
        <v>187</v>
      </c>
      <c r="CP33" s="431"/>
      <c r="CQ33" s="396" t="s">
        <v>192</v>
      </c>
      <c r="CR33" s="396"/>
      <c r="CS33" s="396"/>
      <c r="CT33" s="396"/>
      <c r="CU33" s="396"/>
      <c r="CV33" s="396"/>
      <c r="CW33" s="396"/>
      <c r="CX33" s="396"/>
      <c r="CY33" s="396"/>
      <c r="CZ33" s="396"/>
      <c r="DA33" s="396"/>
      <c r="DB33" s="396"/>
      <c r="DC33" s="396"/>
      <c r="DD33" s="396"/>
      <c r="DE33" s="396"/>
      <c r="DF33" s="194"/>
      <c r="DG33" s="596" t="s">
        <v>193</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能登町国民健康保険特別会計</v>
      </c>
      <c r="X34" s="598"/>
      <c r="Y34" s="598"/>
      <c r="Z34" s="598"/>
      <c r="AA34" s="598"/>
      <c r="AB34" s="598"/>
      <c r="AC34" s="598"/>
      <c r="AD34" s="598"/>
      <c r="AE34" s="598"/>
      <c r="AF34" s="598"/>
      <c r="AG34" s="598"/>
      <c r="AH34" s="598"/>
      <c r="AI34" s="598"/>
      <c r="AJ34" s="598"/>
      <c r="AK34" s="598"/>
      <c r="AL34" s="169"/>
      <c r="AM34" s="597">
        <f>IF(AO34="","",MAX(C34:D43,U34:V43)+1)</f>
        <v>5</v>
      </c>
      <c r="AN34" s="597"/>
      <c r="AO34" s="598" t="str">
        <f>IF('各会計、関係団体の財政状況及び健全化判断比率'!B31="","",'各会計、関係団体の財政状況及び健全化判断比率'!B31)</f>
        <v>能登町水道事業会計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8</v>
      </c>
      <c r="BX34" s="597"/>
      <c r="BY34" s="598" t="str">
        <f>IF('各会計、関係団体の財政状況及び健全化判断比率'!B68="","",'各会計、関係団体の財政状況及び健全化判断比率'!B68)</f>
        <v>石川県市町村消防団員等公務災害補償等組合</v>
      </c>
      <c r="BZ34" s="598"/>
      <c r="CA34" s="598"/>
      <c r="CB34" s="598"/>
      <c r="CC34" s="598"/>
      <c r="CD34" s="598"/>
      <c r="CE34" s="598"/>
      <c r="CF34" s="598"/>
      <c r="CG34" s="598"/>
      <c r="CH34" s="598"/>
      <c r="CI34" s="598"/>
      <c r="CJ34" s="598"/>
      <c r="CK34" s="598"/>
      <c r="CL34" s="598"/>
      <c r="CM34" s="598"/>
      <c r="CN34" s="169"/>
      <c r="CO34" s="597">
        <f>IF(CQ34="","",MAX(C34:D43,U34:V43,AM34:AN43,BE34:BF43,BW34:BX43)+1)</f>
        <v>17</v>
      </c>
      <c r="CP34" s="597"/>
      <c r="CQ34" s="598" t="str">
        <f>IF('各会計、関係団体の財政状況及び健全化判断比率'!BS7="","",'各会計、関係団体の財政状況及び健全化判断比率'!BS7)</f>
        <v>のとクリーンサービス</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能登町後期高齢者医療特別会計</v>
      </c>
      <c r="X35" s="598"/>
      <c r="Y35" s="598"/>
      <c r="Z35" s="598"/>
      <c r="AA35" s="598"/>
      <c r="AB35" s="598"/>
      <c r="AC35" s="598"/>
      <c r="AD35" s="598"/>
      <c r="AE35" s="598"/>
      <c r="AF35" s="598"/>
      <c r="AG35" s="598"/>
      <c r="AH35" s="598"/>
      <c r="AI35" s="598"/>
      <c r="AJ35" s="598"/>
      <c r="AK35" s="598"/>
      <c r="AL35" s="169"/>
      <c r="AM35" s="597">
        <f t="shared" ref="AM35:AM43" si="0">IF(AO35="","",AM34+1)</f>
        <v>6</v>
      </c>
      <c r="AN35" s="597"/>
      <c r="AO35" s="598" t="str">
        <f>IF('各会計、関係団体の財政状況及び健全化判断比率'!B32="","",'各会計、関係団体の財政状況及び健全化判断比率'!B32)</f>
        <v>能登町下水道事業会計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9</v>
      </c>
      <c r="BX35" s="597"/>
      <c r="BY35" s="598" t="str">
        <f>IF('各会計、関係団体の財政状況及び健全化判断比率'!B69="","",'各会計、関係団体の財政状況及び健全化判断比率'!B69)</f>
        <v>石川県市町村職員退職手当組合</v>
      </c>
      <c r="BZ35" s="598"/>
      <c r="CA35" s="598"/>
      <c r="CB35" s="598"/>
      <c r="CC35" s="598"/>
      <c r="CD35" s="598"/>
      <c r="CE35" s="598"/>
      <c r="CF35" s="598"/>
      <c r="CG35" s="598"/>
      <c r="CH35" s="598"/>
      <c r="CI35" s="598"/>
      <c r="CJ35" s="598"/>
      <c r="CK35" s="598"/>
      <c r="CL35" s="598"/>
      <c r="CM35" s="598"/>
      <c r="CN35" s="169"/>
      <c r="CO35" s="597">
        <f t="shared" ref="CO35:CO43" si="3">IF(CQ35="","",CO34+1)</f>
        <v>18</v>
      </c>
      <c r="CP35" s="597"/>
      <c r="CQ35" s="598" t="str">
        <f>IF('各会計、関係団体の財政状況及び健全化判断比率'!BS8="","",'各会計、関係団体の財政状況及び健全化判断比率'!BS8)</f>
        <v>能登町ふれあい公社</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能登町介護保険特別会計</v>
      </c>
      <c r="X36" s="598"/>
      <c r="Y36" s="598"/>
      <c r="Z36" s="598"/>
      <c r="AA36" s="598"/>
      <c r="AB36" s="598"/>
      <c r="AC36" s="598"/>
      <c r="AD36" s="598"/>
      <c r="AE36" s="598"/>
      <c r="AF36" s="598"/>
      <c r="AG36" s="598"/>
      <c r="AH36" s="598"/>
      <c r="AI36" s="598"/>
      <c r="AJ36" s="598"/>
      <c r="AK36" s="598"/>
      <c r="AL36" s="169"/>
      <c r="AM36" s="597">
        <f t="shared" si="0"/>
        <v>7</v>
      </c>
      <c r="AN36" s="597"/>
      <c r="AO36" s="598" t="str">
        <f>IF('各会計、関係団体の財政状況及び健全化判断比率'!B33="","",'各会計、関係団体の財政状況及び健全化判断比率'!B33)</f>
        <v>能登町病院事業会計</v>
      </c>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10</v>
      </c>
      <c r="BX36" s="597"/>
      <c r="BY36" s="598" t="str">
        <f>IF('各会計、関係団体の財政状況及び健全化判断比率'!B70="","",'各会計、関係団体の財政状況及び健全化判断比率'!B70)</f>
        <v>石川県市町村消防賞じゅつ金組合</v>
      </c>
      <c r="BZ36" s="598"/>
      <c r="CA36" s="598"/>
      <c r="CB36" s="598"/>
      <c r="CC36" s="598"/>
      <c r="CD36" s="598"/>
      <c r="CE36" s="598"/>
      <c r="CF36" s="598"/>
      <c r="CG36" s="598"/>
      <c r="CH36" s="598"/>
      <c r="CI36" s="598"/>
      <c r="CJ36" s="598"/>
      <c r="CK36" s="598"/>
      <c r="CL36" s="598"/>
      <c r="CM36" s="598"/>
      <c r="CN36" s="169"/>
      <c r="CO36" s="597">
        <f t="shared" si="3"/>
        <v>19</v>
      </c>
      <c r="CP36" s="597"/>
      <c r="CQ36" s="598" t="str">
        <f>IF('各会計、関係団体の財政状況及び健全化判断比率'!BS9="","",'各会計、関係団体の財政状況及び健全化判断比率'!BS9)</f>
        <v>能登自動車学校</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11</v>
      </c>
      <c r="BX37" s="597"/>
      <c r="BY37" s="598" t="str">
        <f>IF('各会計、関係団体の財政状況及び健全化判断比率'!B71="","",'各会計、関係団体の財政状況及び健全化判断比率'!B71)</f>
        <v>石川県市町議会議員公務災害補償等組合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12</v>
      </c>
      <c r="BX38" s="597"/>
      <c r="BY38" s="598" t="str">
        <f>IF('各会計、関係団体の財政状況及び健全化判断比率'!B72="","",'各会計、関係団体の財政状況及び健全化判断比率'!B72)</f>
        <v>奥能登広域圏事務組合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13</v>
      </c>
      <c r="BX39" s="597"/>
      <c r="BY39" s="598" t="str">
        <f>IF('各会計、関係団体の財政状況及び健全化判断比率'!B73="","",'各会計、関係団体の財政状況及び健全化判断比率'!B73)</f>
        <v>のと鉄道運営助成基金事務組合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14</v>
      </c>
      <c r="BX40" s="597"/>
      <c r="BY40" s="598" t="str">
        <f>IF('各会計、関係団体の財政状況及び健全化判断比率'!B74="","",'各会計、関係団体の財政状況及び健全化判断比率'!B74)</f>
        <v>奥能登クリーン組合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15</v>
      </c>
      <c r="BX41" s="597"/>
      <c r="BY41" s="598" t="str">
        <f>IF('各会計、関係団体の財政状況及び健全化判断比率'!B75="","",'各会計、関係団体の財政状況及び健全化判断比率'!B75)</f>
        <v>石川県後期高齢者医療広域連合（一般会計）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f t="shared" si="2"/>
        <v>16</v>
      </c>
      <c r="BX42" s="597"/>
      <c r="BY42" s="598" t="str">
        <f>IF('各会計、関係団体の財政状況及び健全化判断比率'!B76="","",'各会計、関係団体の財政状況及び健全化判断比率'!B76)</f>
        <v>石川県後期高齢者医療広域連合（後期高齢者医療特別会計）</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194</v>
      </c>
      <c r="E46" s="600" t="s">
        <v>195</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196</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197</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198</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199</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200</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201</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202</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9I2bIgspsN6Yz340ndAJWvGmfKeJER+6aFbyNKty1rOaaBwpS63nc/QEui7K2fI9A5cD0tX4hsmEYIh+iR9O4g==" saltValue="Gpf1E0s2T0BK8e4PpQeoG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51" t="s">
        <v>531</v>
      </c>
      <c r="D34" s="1151"/>
      <c r="E34" s="1152"/>
      <c r="F34" s="32">
        <v>4.9400000000000004</v>
      </c>
      <c r="G34" s="33">
        <v>3.05</v>
      </c>
      <c r="H34" s="33">
        <v>3.33</v>
      </c>
      <c r="I34" s="33">
        <v>8.61</v>
      </c>
      <c r="J34" s="34">
        <v>17.34</v>
      </c>
      <c r="K34" s="22"/>
      <c r="L34" s="22"/>
      <c r="M34" s="22"/>
      <c r="N34" s="22"/>
      <c r="O34" s="22"/>
      <c r="P34" s="22"/>
    </row>
    <row r="35" spans="1:16" ht="39" customHeight="1" x14ac:dyDescent="0.15">
      <c r="A35" s="22"/>
      <c r="B35" s="35"/>
      <c r="C35" s="1145" t="s">
        <v>532</v>
      </c>
      <c r="D35" s="1146"/>
      <c r="E35" s="1147"/>
      <c r="F35" s="36">
        <v>0.6</v>
      </c>
      <c r="G35" s="37">
        <v>0.63</v>
      </c>
      <c r="H35" s="37">
        <v>0.93</v>
      </c>
      <c r="I35" s="37">
        <v>1.44</v>
      </c>
      <c r="J35" s="38">
        <v>8.89</v>
      </c>
      <c r="K35" s="22"/>
      <c r="L35" s="22"/>
      <c r="M35" s="22"/>
      <c r="N35" s="22"/>
      <c r="O35" s="22"/>
      <c r="P35" s="22"/>
    </row>
    <row r="36" spans="1:16" ht="39" customHeight="1" x14ac:dyDescent="0.15">
      <c r="A36" s="22"/>
      <c r="B36" s="35"/>
      <c r="C36" s="1145" t="s">
        <v>533</v>
      </c>
      <c r="D36" s="1146"/>
      <c r="E36" s="1147"/>
      <c r="F36" s="36">
        <v>9.4600000000000009</v>
      </c>
      <c r="G36" s="37">
        <v>8.6</v>
      </c>
      <c r="H36" s="37">
        <v>8.6199999999999992</v>
      </c>
      <c r="I36" s="37">
        <v>7.64</v>
      </c>
      <c r="J36" s="38">
        <v>5.27</v>
      </c>
      <c r="K36" s="22"/>
      <c r="L36" s="22"/>
      <c r="M36" s="22"/>
      <c r="N36" s="22"/>
      <c r="O36" s="22"/>
      <c r="P36" s="22"/>
    </row>
    <row r="37" spans="1:16" ht="39" customHeight="1" x14ac:dyDescent="0.15">
      <c r="A37" s="22"/>
      <c r="B37" s="35"/>
      <c r="C37" s="1145" t="s">
        <v>534</v>
      </c>
      <c r="D37" s="1146"/>
      <c r="E37" s="1147"/>
      <c r="F37" s="36">
        <v>5.63</v>
      </c>
      <c r="G37" s="37">
        <v>5.87</v>
      </c>
      <c r="H37" s="37">
        <v>6.58</v>
      </c>
      <c r="I37" s="37">
        <v>3.55</v>
      </c>
      <c r="J37" s="38">
        <v>4.5</v>
      </c>
      <c r="K37" s="22"/>
      <c r="L37" s="22"/>
      <c r="M37" s="22"/>
      <c r="N37" s="22"/>
      <c r="O37" s="22"/>
      <c r="P37" s="22"/>
    </row>
    <row r="38" spans="1:16" ht="39" customHeight="1" x14ac:dyDescent="0.15">
      <c r="A38" s="22"/>
      <c r="B38" s="35"/>
      <c r="C38" s="1145" t="s">
        <v>535</v>
      </c>
      <c r="D38" s="1146"/>
      <c r="E38" s="1147"/>
      <c r="F38" s="36">
        <v>0.4</v>
      </c>
      <c r="G38" s="37">
        <v>0.41</v>
      </c>
      <c r="H38" s="37">
        <v>0.15</v>
      </c>
      <c r="I38" s="37">
        <v>0.02</v>
      </c>
      <c r="J38" s="38">
        <v>1.19</v>
      </c>
      <c r="K38" s="22"/>
      <c r="L38" s="22"/>
      <c r="M38" s="22"/>
      <c r="N38" s="22"/>
      <c r="O38" s="22"/>
      <c r="P38" s="22"/>
    </row>
    <row r="39" spans="1:16" ht="39" customHeight="1" x14ac:dyDescent="0.15">
      <c r="A39" s="22"/>
      <c r="B39" s="35"/>
      <c r="C39" s="1145" t="s">
        <v>536</v>
      </c>
      <c r="D39" s="1146"/>
      <c r="E39" s="1147"/>
      <c r="F39" s="36">
        <v>0.51</v>
      </c>
      <c r="G39" s="37">
        <v>0.95</v>
      </c>
      <c r="H39" s="37">
        <v>0.39</v>
      </c>
      <c r="I39" s="37">
        <v>1.9</v>
      </c>
      <c r="J39" s="38">
        <v>0.11</v>
      </c>
      <c r="K39" s="22"/>
      <c r="L39" s="22"/>
      <c r="M39" s="22"/>
      <c r="N39" s="22"/>
      <c r="O39" s="22"/>
      <c r="P39" s="22"/>
    </row>
    <row r="40" spans="1:16" ht="39" customHeight="1" x14ac:dyDescent="0.15">
      <c r="A40" s="22"/>
      <c r="B40" s="35"/>
      <c r="C40" s="1145" t="s">
        <v>537</v>
      </c>
      <c r="D40" s="1146"/>
      <c r="E40" s="1147"/>
      <c r="F40" s="36">
        <v>0</v>
      </c>
      <c r="G40" s="37">
        <v>0</v>
      </c>
      <c r="H40" s="37">
        <v>0</v>
      </c>
      <c r="I40" s="37">
        <v>0</v>
      </c>
      <c r="J40" s="38">
        <v>0</v>
      </c>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538</v>
      </c>
      <c r="D42" s="1146"/>
      <c r="E42" s="1147"/>
      <c r="F42" s="36" t="s">
        <v>487</v>
      </c>
      <c r="G42" s="37" t="s">
        <v>487</v>
      </c>
      <c r="H42" s="37" t="s">
        <v>487</v>
      </c>
      <c r="I42" s="37" t="s">
        <v>487</v>
      </c>
      <c r="J42" s="38" t="s">
        <v>487</v>
      </c>
      <c r="K42" s="22"/>
      <c r="L42" s="22"/>
      <c r="M42" s="22"/>
      <c r="N42" s="22"/>
      <c r="O42" s="22"/>
      <c r="P42" s="22"/>
    </row>
    <row r="43" spans="1:16" ht="39" customHeight="1" thickBot="1" x14ac:dyDescent="0.2">
      <c r="A43" s="22"/>
      <c r="B43" s="40"/>
      <c r="C43" s="1148" t="s">
        <v>539</v>
      </c>
      <c r="D43" s="1149"/>
      <c r="E43" s="1150"/>
      <c r="F43" s="41" t="s">
        <v>487</v>
      </c>
      <c r="G43" s="42" t="s">
        <v>487</v>
      </c>
      <c r="H43" s="42" t="s">
        <v>487</v>
      </c>
      <c r="I43" s="42" t="s">
        <v>487</v>
      </c>
      <c r="J43" s="43" t="s">
        <v>487</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br/6qCpZ9XO6aN50MM8dVzvVktTiUXTgK+x4olDYSBoHsJfjPwZHzW5fVYTOjDfJ6fdbRrzBv1Oz5HedEyfWGg==" saltValue="nd4q3BNPZSfcsTpUijY7b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66"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1981</v>
      </c>
      <c r="L45" s="60">
        <v>2219</v>
      </c>
      <c r="M45" s="60">
        <v>1977</v>
      </c>
      <c r="N45" s="60">
        <v>1866</v>
      </c>
      <c r="O45" s="61">
        <v>2057</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487</v>
      </c>
      <c r="L46" s="64" t="s">
        <v>487</v>
      </c>
      <c r="M46" s="64" t="s">
        <v>487</v>
      </c>
      <c r="N46" s="64" t="s">
        <v>487</v>
      </c>
      <c r="O46" s="65" t="s">
        <v>487</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487</v>
      </c>
      <c r="L47" s="64" t="s">
        <v>487</v>
      </c>
      <c r="M47" s="64" t="s">
        <v>487</v>
      </c>
      <c r="N47" s="64" t="s">
        <v>487</v>
      </c>
      <c r="O47" s="65" t="s">
        <v>487</v>
      </c>
      <c r="P47" s="48"/>
      <c r="Q47" s="48"/>
      <c r="R47" s="48"/>
      <c r="S47" s="48"/>
      <c r="T47" s="48"/>
      <c r="U47" s="48"/>
    </row>
    <row r="48" spans="1:21" ht="30.75" customHeight="1" x14ac:dyDescent="0.15">
      <c r="A48" s="48"/>
      <c r="B48" s="1155"/>
      <c r="C48" s="1156"/>
      <c r="D48" s="62"/>
      <c r="E48" s="1161" t="s">
        <v>13</v>
      </c>
      <c r="F48" s="1161"/>
      <c r="G48" s="1161"/>
      <c r="H48" s="1161"/>
      <c r="I48" s="1161"/>
      <c r="J48" s="1162"/>
      <c r="K48" s="63">
        <v>747</v>
      </c>
      <c r="L48" s="64">
        <v>698</v>
      </c>
      <c r="M48" s="64">
        <v>727</v>
      </c>
      <c r="N48" s="64">
        <v>790</v>
      </c>
      <c r="O48" s="65">
        <v>644</v>
      </c>
      <c r="P48" s="48"/>
      <c r="Q48" s="48"/>
      <c r="R48" s="48"/>
      <c r="S48" s="48"/>
      <c r="T48" s="48"/>
      <c r="U48" s="48"/>
    </row>
    <row r="49" spans="1:21" ht="30.75" customHeight="1" x14ac:dyDescent="0.15">
      <c r="A49" s="48"/>
      <c r="B49" s="1155"/>
      <c r="C49" s="1156"/>
      <c r="D49" s="62"/>
      <c r="E49" s="1161" t="s">
        <v>14</v>
      </c>
      <c r="F49" s="1161"/>
      <c r="G49" s="1161"/>
      <c r="H49" s="1161"/>
      <c r="I49" s="1161"/>
      <c r="J49" s="1162"/>
      <c r="K49" s="63">
        <v>54</v>
      </c>
      <c r="L49" s="64">
        <v>54</v>
      </c>
      <c r="M49" s="64">
        <v>53</v>
      </c>
      <c r="N49" s="64">
        <v>37</v>
      </c>
      <c r="O49" s="65">
        <v>41</v>
      </c>
      <c r="P49" s="48"/>
      <c r="Q49" s="48"/>
      <c r="R49" s="48"/>
      <c r="S49" s="48"/>
      <c r="T49" s="48"/>
      <c r="U49" s="48"/>
    </row>
    <row r="50" spans="1:21" ht="30.75" customHeight="1" x14ac:dyDescent="0.15">
      <c r="A50" s="48"/>
      <c r="B50" s="1155"/>
      <c r="C50" s="1156"/>
      <c r="D50" s="62"/>
      <c r="E50" s="1161" t="s">
        <v>15</v>
      </c>
      <c r="F50" s="1161"/>
      <c r="G50" s="1161"/>
      <c r="H50" s="1161"/>
      <c r="I50" s="1161"/>
      <c r="J50" s="1162"/>
      <c r="K50" s="63" t="s">
        <v>487</v>
      </c>
      <c r="L50" s="64" t="s">
        <v>487</v>
      </c>
      <c r="M50" s="64" t="s">
        <v>487</v>
      </c>
      <c r="N50" s="64" t="s">
        <v>487</v>
      </c>
      <c r="O50" s="65" t="s">
        <v>487</v>
      </c>
      <c r="P50" s="48"/>
      <c r="Q50" s="48"/>
      <c r="R50" s="48"/>
      <c r="S50" s="48"/>
      <c r="T50" s="48"/>
      <c r="U50" s="48"/>
    </row>
    <row r="51" spans="1:21" ht="30.75" customHeight="1" x14ac:dyDescent="0.15">
      <c r="A51" s="48"/>
      <c r="B51" s="1157"/>
      <c r="C51" s="1158"/>
      <c r="D51" s="66"/>
      <c r="E51" s="1161" t="s">
        <v>16</v>
      </c>
      <c r="F51" s="1161"/>
      <c r="G51" s="1161"/>
      <c r="H51" s="1161"/>
      <c r="I51" s="1161"/>
      <c r="J51" s="1162"/>
      <c r="K51" s="63">
        <v>0</v>
      </c>
      <c r="L51" s="64">
        <v>1</v>
      </c>
      <c r="M51" s="64">
        <v>0</v>
      </c>
      <c r="N51" s="64">
        <v>0</v>
      </c>
      <c r="O51" s="65" t="s">
        <v>487</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2551</v>
      </c>
      <c r="L52" s="64">
        <v>2604</v>
      </c>
      <c r="M52" s="64">
        <v>2503</v>
      </c>
      <c r="N52" s="64">
        <v>2498</v>
      </c>
      <c r="O52" s="65">
        <v>2437</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231</v>
      </c>
      <c r="L53" s="69">
        <v>368</v>
      </c>
      <c r="M53" s="69">
        <v>254</v>
      </c>
      <c r="N53" s="69">
        <v>195</v>
      </c>
      <c r="O53" s="70">
        <v>305</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540</v>
      </c>
      <c r="L57" s="81" t="s">
        <v>541</v>
      </c>
      <c r="M57" s="81" t="s">
        <v>542</v>
      </c>
      <c r="N57" s="81" t="s">
        <v>543</v>
      </c>
      <c r="O57" s="82" t="s">
        <v>544</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sOQqSFNNeips1IBtqmQA16F5ttzUsWpQGl5vg67rTXtlPKnv60BwylrLmdSe/NfdMDszb+wTcqL1eJ2YLiuwJg==" saltValue="pk2bNQ8CBPiPRN2KwAKz7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526</v>
      </c>
      <c r="J40" s="103" t="s">
        <v>527</v>
      </c>
      <c r="K40" s="103" t="s">
        <v>528</v>
      </c>
      <c r="L40" s="103" t="s">
        <v>529</v>
      </c>
      <c r="M40" s="104" t="s">
        <v>530</v>
      </c>
    </row>
    <row r="41" spans="2:13" ht="27.75" customHeight="1" x14ac:dyDescent="0.15">
      <c r="B41" s="1184" t="s">
        <v>30</v>
      </c>
      <c r="C41" s="1185"/>
      <c r="D41" s="105"/>
      <c r="E41" s="1190" t="s">
        <v>31</v>
      </c>
      <c r="F41" s="1190"/>
      <c r="G41" s="1190"/>
      <c r="H41" s="1191"/>
      <c r="I41" s="343">
        <v>22291</v>
      </c>
      <c r="J41" s="344">
        <v>21009</v>
      </c>
      <c r="K41" s="344">
        <v>20014</v>
      </c>
      <c r="L41" s="344">
        <v>20086</v>
      </c>
      <c r="M41" s="345">
        <v>29580</v>
      </c>
    </row>
    <row r="42" spans="2:13" ht="27.75" customHeight="1" x14ac:dyDescent="0.15">
      <c r="B42" s="1186"/>
      <c r="C42" s="1187"/>
      <c r="D42" s="106"/>
      <c r="E42" s="1192" t="s">
        <v>32</v>
      </c>
      <c r="F42" s="1192"/>
      <c r="G42" s="1192"/>
      <c r="H42" s="1193"/>
      <c r="I42" s="346" t="s">
        <v>487</v>
      </c>
      <c r="J42" s="347" t="s">
        <v>487</v>
      </c>
      <c r="K42" s="347" t="s">
        <v>487</v>
      </c>
      <c r="L42" s="347" t="s">
        <v>487</v>
      </c>
      <c r="M42" s="348" t="s">
        <v>487</v>
      </c>
    </row>
    <row r="43" spans="2:13" ht="27.75" customHeight="1" x14ac:dyDescent="0.15">
      <c r="B43" s="1186"/>
      <c r="C43" s="1187"/>
      <c r="D43" s="106"/>
      <c r="E43" s="1192" t="s">
        <v>33</v>
      </c>
      <c r="F43" s="1192"/>
      <c r="G43" s="1192"/>
      <c r="H43" s="1193"/>
      <c r="I43" s="346">
        <v>9982</v>
      </c>
      <c r="J43" s="347">
        <v>9064</v>
      </c>
      <c r="K43" s="347">
        <v>8280</v>
      </c>
      <c r="L43" s="347">
        <v>7956</v>
      </c>
      <c r="M43" s="348">
        <v>8677</v>
      </c>
    </row>
    <row r="44" spans="2:13" ht="27.75" customHeight="1" x14ac:dyDescent="0.15">
      <c r="B44" s="1186"/>
      <c r="C44" s="1187"/>
      <c r="D44" s="106"/>
      <c r="E44" s="1192" t="s">
        <v>34</v>
      </c>
      <c r="F44" s="1192"/>
      <c r="G44" s="1192"/>
      <c r="H44" s="1193"/>
      <c r="I44" s="346">
        <v>219</v>
      </c>
      <c r="J44" s="347">
        <v>166</v>
      </c>
      <c r="K44" s="347">
        <v>113</v>
      </c>
      <c r="L44" s="347">
        <v>76</v>
      </c>
      <c r="M44" s="348">
        <v>241</v>
      </c>
    </row>
    <row r="45" spans="2:13" ht="27.75" customHeight="1" x14ac:dyDescent="0.15">
      <c r="B45" s="1186"/>
      <c r="C45" s="1187"/>
      <c r="D45" s="106"/>
      <c r="E45" s="1192" t="s">
        <v>35</v>
      </c>
      <c r="F45" s="1192"/>
      <c r="G45" s="1192"/>
      <c r="H45" s="1193"/>
      <c r="I45" s="346">
        <v>2115</v>
      </c>
      <c r="J45" s="347">
        <v>2086</v>
      </c>
      <c r="K45" s="347">
        <v>2106</v>
      </c>
      <c r="L45" s="347">
        <v>2047</v>
      </c>
      <c r="M45" s="348">
        <v>2027</v>
      </c>
    </row>
    <row r="46" spans="2:13" ht="27.75" customHeight="1" x14ac:dyDescent="0.15">
      <c r="B46" s="1186"/>
      <c r="C46" s="1187"/>
      <c r="D46" s="107"/>
      <c r="E46" s="1192" t="s">
        <v>36</v>
      </c>
      <c r="F46" s="1192"/>
      <c r="G46" s="1192"/>
      <c r="H46" s="1193"/>
      <c r="I46" s="346" t="s">
        <v>487</v>
      </c>
      <c r="J46" s="347" t="s">
        <v>487</v>
      </c>
      <c r="K46" s="347" t="s">
        <v>487</v>
      </c>
      <c r="L46" s="347" t="s">
        <v>487</v>
      </c>
      <c r="M46" s="348" t="s">
        <v>487</v>
      </c>
    </row>
    <row r="47" spans="2:13" ht="27.75" customHeight="1" x14ac:dyDescent="0.15">
      <c r="B47" s="1186"/>
      <c r="C47" s="1187"/>
      <c r="D47" s="108"/>
      <c r="E47" s="1194" t="s">
        <v>37</v>
      </c>
      <c r="F47" s="1195"/>
      <c r="G47" s="1195"/>
      <c r="H47" s="1196"/>
      <c r="I47" s="346" t="s">
        <v>487</v>
      </c>
      <c r="J47" s="347" t="s">
        <v>487</v>
      </c>
      <c r="K47" s="347" t="s">
        <v>487</v>
      </c>
      <c r="L47" s="347" t="s">
        <v>487</v>
      </c>
      <c r="M47" s="348" t="s">
        <v>487</v>
      </c>
    </row>
    <row r="48" spans="2:13" ht="27.75" customHeight="1" x14ac:dyDescent="0.15">
      <c r="B48" s="1186"/>
      <c r="C48" s="1187"/>
      <c r="D48" s="106"/>
      <c r="E48" s="1192" t="s">
        <v>38</v>
      </c>
      <c r="F48" s="1192"/>
      <c r="G48" s="1192"/>
      <c r="H48" s="1193"/>
      <c r="I48" s="346" t="s">
        <v>487</v>
      </c>
      <c r="J48" s="347" t="s">
        <v>487</v>
      </c>
      <c r="K48" s="347" t="s">
        <v>487</v>
      </c>
      <c r="L48" s="347" t="s">
        <v>487</v>
      </c>
      <c r="M48" s="348" t="s">
        <v>487</v>
      </c>
    </row>
    <row r="49" spans="2:13" ht="27.75" customHeight="1" x14ac:dyDescent="0.15">
      <c r="B49" s="1188"/>
      <c r="C49" s="1189"/>
      <c r="D49" s="106"/>
      <c r="E49" s="1192" t="s">
        <v>39</v>
      </c>
      <c r="F49" s="1192"/>
      <c r="G49" s="1192"/>
      <c r="H49" s="1193"/>
      <c r="I49" s="346" t="s">
        <v>487</v>
      </c>
      <c r="J49" s="347" t="s">
        <v>487</v>
      </c>
      <c r="K49" s="347" t="s">
        <v>487</v>
      </c>
      <c r="L49" s="347" t="s">
        <v>487</v>
      </c>
      <c r="M49" s="348" t="s">
        <v>487</v>
      </c>
    </row>
    <row r="50" spans="2:13" ht="27.75" customHeight="1" x14ac:dyDescent="0.15">
      <c r="B50" s="1197" t="s">
        <v>40</v>
      </c>
      <c r="C50" s="1198"/>
      <c r="D50" s="109"/>
      <c r="E50" s="1192" t="s">
        <v>41</v>
      </c>
      <c r="F50" s="1192"/>
      <c r="G50" s="1192"/>
      <c r="H50" s="1193"/>
      <c r="I50" s="346">
        <v>2969</v>
      </c>
      <c r="J50" s="347">
        <v>3301</v>
      </c>
      <c r="K50" s="347">
        <v>3508</v>
      </c>
      <c r="L50" s="347">
        <v>5603</v>
      </c>
      <c r="M50" s="348">
        <v>7776</v>
      </c>
    </row>
    <row r="51" spans="2:13" ht="27.75" customHeight="1" x14ac:dyDescent="0.15">
      <c r="B51" s="1186"/>
      <c r="C51" s="1187"/>
      <c r="D51" s="106"/>
      <c r="E51" s="1192" t="s">
        <v>42</v>
      </c>
      <c r="F51" s="1192"/>
      <c r="G51" s="1192"/>
      <c r="H51" s="1193"/>
      <c r="I51" s="346">
        <v>1165</v>
      </c>
      <c r="J51" s="347">
        <v>1134</v>
      </c>
      <c r="K51" s="347">
        <v>1027</v>
      </c>
      <c r="L51" s="347">
        <v>852</v>
      </c>
      <c r="M51" s="348">
        <v>655</v>
      </c>
    </row>
    <row r="52" spans="2:13" ht="27.75" customHeight="1" x14ac:dyDescent="0.15">
      <c r="B52" s="1188"/>
      <c r="C52" s="1189"/>
      <c r="D52" s="106"/>
      <c r="E52" s="1192" t="s">
        <v>43</v>
      </c>
      <c r="F52" s="1192"/>
      <c r="G52" s="1192"/>
      <c r="H52" s="1193"/>
      <c r="I52" s="346">
        <v>25492</v>
      </c>
      <c r="J52" s="347">
        <v>24838</v>
      </c>
      <c r="K52" s="347">
        <v>24251</v>
      </c>
      <c r="L52" s="347">
        <v>23598</v>
      </c>
      <c r="M52" s="348">
        <v>31809</v>
      </c>
    </row>
    <row r="53" spans="2:13" ht="27.75" customHeight="1" thickBot="1" x14ac:dyDescent="0.2">
      <c r="B53" s="1199" t="s">
        <v>19</v>
      </c>
      <c r="C53" s="1200"/>
      <c r="D53" s="110"/>
      <c r="E53" s="1201" t="s">
        <v>44</v>
      </c>
      <c r="F53" s="1201"/>
      <c r="G53" s="1201"/>
      <c r="H53" s="1202"/>
      <c r="I53" s="349">
        <v>4981</v>
      </c>
      <c r="J53" s="350">
        <v>3052</v>
      </c>
      <c r="K53" s="350">
        <v>1727</v>
      </c>
      <c r="L53" s="350">
        <v>111</v>
      </c>
      <c r="M53" s="351">
        <v>285</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ncbv7rkR8mDZBQnPQodPqWm3w+dneXXEGnQf6Wu+IoGx9MXvlLjOdMXpoQ1axw3NpIKiHi0RW5pcXTWPnKgw2w==" saltValue="BlCBxRiN2+vNxQuCU3dlr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94"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528</v>
      </c>
      <c r="G54" s="119" t="s">
        <v>529</v>
      </c>
      <c r="H54" s="120" t="s">
        <v>530</v>
      </c>
    </row>
    <row r="55" spans="2:8" ht="52.5" customHeight="1" x14ac:dyDescent="0.15">
      <c r="B55" s="121"/>
      <c r="C55" s="1211" t="s">
        <v>46</v>
      </c>
      <c r="D55" s="1211"/>
      <c r="E55" s="1212"/>
      <c r="F55" s="352">
        <v>1483</v>
      </c>
      <c r="G55" s="352">
        <v>1931</v>
      </c>
      <c r="H55" s="353">
        <v>2570</v>
      </c>
    </row>
    <row r="56" spans="2:8" ht="52.5" customHeight="1" x14ac:dyDescent="0.15">
      <c r="B56" s="122"/>
      <c r="C56" s="1213" t="s">
        <v>47</v>
      </c>
      <c r="D56" s="1213"/>
      <c r="E56" s="1214"/>
      <c r="F56" s="354">
        <v>271</v>
      </c>
      <c r="G56" s="354">
        <v>1001</v>
      </c>
      <c r="H56" s="355">
        <v>1001</v>
      </c>
    </row>
    <row r="57" spans="2:8" ht="53.25" customHeight="1" x14ac:dyDescent="0.15">
      <c r="B57" s="122"/>
      <c r="C57" s="1215" t="s">
        <v>48</v>
      </c>
      <c r="D57" s="1215"/>
      <c r="E57" s="1216"/>
      <c r="F57" s="356">
        <v>1221</v>
      </c>
      <c r="G57" s="356">
        <v>1883</v>
      </c>
      <c r="H57" s="357">
        <v>3414</v>
      </c>
    </row>
    <row r="58" spans="2:8" ht="45.75" customHeight="1" x14ac:dyDescent="0.15">
      <c r="B58" s="123"/>
      <c r="C58" s="1203" t="s">
        <v>558</v>
      </c>
      <c r="D58" s="1204"/>
      <c r="E58" s="1205"/>
      <c r="F58" s="358" t="s">
        <v>561</v>
      </c>
      <c r="G58" s="358">
        <v>960</v>
      </c>
      <c r="H58" s="359">
        <v>1492</v>
      </c>
    </row>
    <row r="59" spans="2:8" ht="45.75" customHeight="1" x14ac:dyDescent="0.15">
      <c r="B59" s="123"/>
      <c r="C59" s="1203" t="s">
        <v>563</v>
      </c>
      <c r="D59" s="1204"/>
      <c r="E59" s="1205"/>
      <c r="F59" s="358">
        <v>765</v>
      </c>
      <c r="G59" s="358">
        <v>765</v>
      </c>
      <c r="H59" s="359">
        <v>1149</v>
      </c>
    </row>
    <row r="60" spans="2:8" ht="45.75" customHeight="1" x14ac:dyDescent="0.15">
      <c r="B60" s="123"/>
      <c r="C60" s="1203" t="s">
        <v>559</v>
      </c>
      <c r="D60" s="1204"/>
      <c r="E60" s="1205"/>
      <c r="F60" s="358">
        <v>92</v>
      </c>
      <c r="G60" s="358">
        <v>92</v>
      </c>
      <c r="H60" s="359">
        <v>352</v>
      </c>
    </row>
    <row r="61" spans="2:8" ht="45.75" customHeight="1" x14ac:dyDescent="0.15">
      <c r="B61" s="123"/>
      <c r="C61" s="1203" t="s">
        <v>562</v>
      </c>
      <c r="D61" s="1204"/>
      <c r="E61" s="1205"/>
      <c r="F61" s="358" t="s">
        <v>561</v>
      </c>
      <c r="G61" s="358" t="s">
        <v>561</v>
      </c>
      <c r="H61" s="359">
        <v>127</v>
      </c>
    </row>
    <row r="62" spans="2:8" ht="45.75" customHeight="1" thickBot="1" x14ac:dyDescent="0.2">
      <c r="B62" s="124"/>
      <c r="C62" s="1206" t="s">
        <v>560</v>
      </c>
      <c r="D62" s="1207"/>
      <c r="E62" s="1208"/>
      <c r="F62" s="360">
        <v>18</v>
      </c>
      <c r="G62" s="360">
        <v>18</v>
      </c>
      <c r="H62" s="361">
        <v>164</v>
      </c>
    </row>
    <row r="63" spans="2:8" ht="52.5" customHeight="1" thickBot="1" x14ac:dyDescent="0.2">
      <c r="B63" s="125"/>
      <c r="C63" s="1209" t="s">
        <v>49</v>
      </c>
      <c r="D63" s="1209"/>
      <c r="E63" s="1210"/>
      <c r="F63" s="362">
        <v>2975</v>
      </c>
      <c r="G63" s="362">
        <v>4815</v>
      </c>
      <c r="H63" s="363">
        <v>6984</v>
      </c>
    </row>
    <row r="64" spans="2:8" x14ac:dyDescent="0.15"/>
  </sheetData>
  <sheetProtection algorithmName="SHA-512" hashValue="hNzisQanfo4n+JrBUBEoNWJeb2s/sdcWltNp1KUf8GoODqvz8z7oe1aU34VPsgc/sZowMVHAWDlAUPTPM7PSUA==" saltValue="qIeQygMN8NDqtwdqpCn3r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525</v>
      </c>
      <c r="G2" s="139"/>
      <c r="H2" s="140"/>
    </row>
    <row r="3" spans="1:8" x14ac:dyDescent="0.15">
      <c r="A3" s="136" t="s">
        <v>518</v>
      </c>
      <c r="B3" s="141"/>
      <c r="C3" s="142"/>
      <c r="D3" s="143">
        <v>208426</v>
      </c>
      <c r="E3" s="144"/>
      <c r="F3" s="145">
        <v>96248</v>
      </c>
      <c r="G3" s="146"/>
      <c r="H3" s="147"/>
    </row>
    <row r="4" spans="1:8" x14ac:dyDescent="0.15">
      <c r="A4" s="148"/>
      <c r="B4" s="149"/>
      <c r="C4" s="150"/>
      <c r="D4" s="151">
        <v>106934</v>
      </c>
      <c r="E4" s="152"/>
      <c r="F4" s="153">
        <v>55768</v>
      </c>
      <c r="G4" s="154"/>
      <c r="H4" s="155"/>
    </row>
    <row r="5" spans="1:8" x14ac:dyDescent="0.15">
      <c r="A5" s="136" t="s">
        <v>520</v>
      </c>
      <c r="B5" s="141"/>
      <c r="C5" s="142"/>
      <c r="D5" s="143">
        <v>111174</v>
      </c>
      <c r="E5" s="144"/>
      <c r="F5" s="145">
        <v>76413</v>
      </c>
      <c r="G5" s="146"/>
      <c r="H5" s="147"/>
    </row>
    <row r="6" spans="1:8" x14ac:dyDescent="0.15">
      <c r="A6" s="148"/>
      <c r="B6" s="149"/>
      <c r="C6" s="150"/>
      <c r="D6" s="151">
        <v>48654</v>
      </c>
      <c r="E6" s="152"/>
      <c r="F6" s="153">
        <v>39658</v>
      </c>
      <c r="G6" s="154"/>
      <c r="H6" s="155"/>
    </row>
    <row r="7" spans="1:8" x14ac:dyDescent="0.15">
      <c r="A7" s="136" t="s">
        <v>521</v>
      </c>
      <c r="B7" s="141"/>
      <c r="C7" s="142"/>
      <c r="D7" s="143">
        <v>109166</v>
      </c>
      <c r="E7" s="144"/>
      <c r="F7" s="145">
        <v>66481</v>
      </c>
      <c r="G7" s="146"/>
      <c r="H7" s="147"/>
    </row>
    <row r="8" spans="1:8" x14ac:dyDescent="0.15">
      <c r="A8" s="148"/>
      <c r="B8" s="149"/>
      <c r="C8" s="150"/>
      <c r="D8" s="151">
        <v>69035</v>
      </c>
      <c r="E8" s="152"/>
      <c r="F8" s="153">
        <v>36120</v>
      </c>
      <c r="G8" s="154"/>
      <c r="H8" s="155"/>
    </row>
    <row r="9" spans="1:8" x14ac:dyDescent="0.15">
      <c r="A9" s="136" t="s">
        <v>522</v>
      </c>
      <c r="B9" s="141"/>
      <c r="C9" s="142"/>
      <c r="D9" s="143">
        <v>101433</v>
      </c>
      <c r="E9" s="144"/>
      <c r="F9" s="145">
        <v>67825</v>
      </c>
      <c r="G9" s="146"/>
      <c r="H9" s="147"/>
    </row>
    <row r="10" spans="1:8" x14ac:dyDescent="0.15">
      <c r="A10" s="148"/>
      <c r="B10" s="149"/>
      <c r="C10" s="150"/>
      <c r="D10" s="151">
        <v>70186</v>
      </c>
      <c r="E10" s="152"/>
      <c r="F10" s="153">
        <v>39417</v>
      </c>
      <c r="G10" s="154"/>
      <c r="H10" s="155"/>
    </row>
    <row r="11" spans="1:8" x14ac:dyDescent="0.15">
      <c r="A11" s="136" t="s">
        <v>523</v>
      </c>
      <c r="B11" s="141"/>
      <c r="C11" s="142"/>
      <c r="D11" s="143">
        <v>93211</v>
      </c>
      <c r="E11" s="144"/>
      <c r="F11" s="145">
        <v>81158</v>
      </c>
      <c r="G11" s="146"/>
      <c r="H11" s="147"/>
    </row>
    <row r="12" spans="1:8" x14ac:dyDescent="0.15">
      <c r="A12" s="148"/>
      <c r="B12" s="149"/>
      <c r="C12" s="156"/>
      <c r="D12" s="151">
        <v>72466</v>
      </c>
      <c r="E12" s="152"/>
      <c r="F12" s="153">
        <v>45320</v>
      </c>
      <c r="G12" s="154"/>
      <c r="H12" s="155"/>
    </row>
    <row r="13" spans="1:8" x14ac:dyDescent="0.15">
      <c r="A13" s="136"/>
      <c r="B13" s="141"/>
      <c r="C13" s="157"/>
      <c r="D13" s="158">
        <v>124682</v>
      </c>
      <c r="E13" s="159"/>
      <c r="F13" s="160">
        <v>77625</v>
      </c>
      <c r="G13" s="161"/>
      <c r="H13" s="147"/>
    </row>
    <row r="14" spans="1:8" x14ac:dyDescent="0.15">
      <c r="A14" s="148"/>
      <c r="B14" s="149"/>
      <c r="C14" s="150"/>
      <c r="D14" s="151">
        <v>73455</v>
      </c>
      <c r="E14" s="152"/>
      <c r="F14" s="153">
        <v>43257</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4.95</v>
      </c>
      <c r="C19" s="162">
        <f>ROUND(VALUE(SUBSTITUTE(実質収支比率等に係る経年分析!G$48,"▲","-")),2)</f>
        <v>3.05</v>
      </c>
      <c r="D19" s="162">
        <f>ROUND(VALUE(SUBSTITUTE(実質収支比率等に係る経年分析!H$48,"▲","-")),2)</f>
        <v>3.34</v>
      </c>
      <c r="E19" s="162">
        <f>ROUND(VALUE(SUBSTITUTE(実質収支比率等に係る経年分析!I$48,"▲","-")),2)</f>
        <v>8.6199999999999992</v>
      </c>
      <c r="F19" s="162">
        <f>ROUND(VALUE(SUBSTITUTE(実質収支比率等に係る経年分析!J$48,"▲","-")),2)</f>
        <v>17.34</v>
      </c>
    </row>
    <row r="20" spans="1:11" x14ac:dyDescent="0.15">
      <c r="A20" s="162" t="s">
        <v>53</v>
      </c>
      <c r="B20" s="162">
        <f>ROUND(VALUE(SUBSTITUTE(実質収支比率等に係る経年分析!F$47,"▲","-")),2)</f>
        <v>17.579999999999998</v>
      </c>
      <c r="C20" s="162">
        <f>ROUND(VALUE(SUBSTITUTE(実質収支比率等に係る経年分析!G$47,"▲","-")),2)</f>
        <v>16.45</v>
      </c>
      <c r="D20" s="162">
        <f>ROUND(VALUE(SUBSTITUTE(実質収支比率等に係る経年分析!H$47,"▲","-")),2)</f>
        <v>16.55</v>
      </c>
      <c r="E20" s="162">
        <f>ROUND(VALUE(SUBSTITUTE(実質収支比率等に係る経年分析!I$47,"▲","-")),2)</f>
        <v>21.37</v>
      </c>
      <c r="F20" s="162">
        <f>ROUND(VALUE(SUBSTITUTE(実質収支比率等に係る経年分析!J$47,"▲","-")),2)</f>
        <v>28.41</v>
      </c>
    </row>
    <row r="21" spans="1:11" x14ac:dyDescent="0.15">
      <c r="A21" s="162" t="s">
        <v>54</v>
      </c>
      <c r="B21" s="162">
        <f>IF(ISNUMBER(VALUE(SUBSTITUTE(実質収支比率等に係る経年分析!F$49,"▲","-"))),ROUND(VALUE(SUBSTITUTE(実質収支比率等に係る経年分析!F$49,"▲","-")),2),NA())</f>
        <v>13.63</v>
      </c>
      <c r="C21" s="162">
        <f>IF(ISNUMBER(VALUE(SUBSTITUTE(実質収支比率等に係る経年分析!G$49,"▲","-"))),ROUND(VALUE(SUBSTITUTE(実質収支比率等に係る経年分析!G$49,"▲","-")),2),NA())</f>
        <v>14.38</v>
      </c>
      <c r="D21" s="162">
        <f>IF(ISNUMBER(VALUE(SUBSTITUTE(実質収支比率等に係る経年分析!H$49,"▲","-"))),ROUND(VALUE(SUBSTITUTE(実質収支比率等に係る経年分析!H$49,"▲","-")),2),NA())</f>
        <v>14.65</v>
      </c>
      <c r="E21" s="162">
        <f>IF(ISNUMBER(VALUE(SUBSTITUTE(実質収支比率等に係る経年分析!I$49,"▲","-"))),ROUND(VALUE(SUBSTITUTE(実質収支比率等に係る経年分析!I$49,"▲","-")),2),NA())</f>
        <v>10.27</v>
      </c>
      <c r="F21" s="162">
        <f>IF(ISNUMBER(VALUE(SUBSTITUTE(実質収支比率等に係る経年分析!J$49,"▲","-"))),ROUND(VALUE(SUBSTITUTE(実質収支比率等に係る経年分析!J$49,"▲","-")),2),NA())</f>
        <v>7.49</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str">
        <f>IF(連結実質赤字比率に係る赤字・黒字の構成分析!C$40="",NA(),連結実質赤字比率に係る赤字・黒字の構成分析!C$40)</f>
        <v>能登町後期高齢者医療特別会計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15">
      <c r="A31" s="163" t="str">
        <f>IF(連結実質赤字比率に係る赤字・黒字の構成分析!C$39="",NA(),連結実質赤字比率に係る赤字・黒字の構成分析!C$39)</f>
        <v>能登町介護保険特別会計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0.51</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0.95</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0.39</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1.9</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0.11</v>
      </c>
    </row>
    <row r="32" spans="1:11" x14ac:dyDescent="0.15">
      <c r="A32" s="163" t="str">
        <f>IF(連結実質赤字比率に係る赤字・黒字の構成分析!C$38="",NA(),連結実質赤字比率に係る赤字・黒字の構成分析!C$38)</f>
        <v>能登町国民健康保険特別会計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0.4</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0.41</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0.15</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0.02</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1.19</v>
      </c>
    </row>
    <row r="33" spans="1:16" x14ac:dyDescent="0.15">
      <c r="A33" s="163" t="str">
        <f>IF(連結実質赤字比率に係る赤字・黒字の構成分析!C$37="",NA(),連結実質赤字比率に係る赤字・黒字の構成分析!C$37)</f>
        <v>能登町病院事業会計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5.63</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5.87</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6.58</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3.55</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4.5</v>
      </c>
    </row>
    <row r="34" spans="1:16" x14ac:dyDescent="0.15">
      <c r="A34" s="163" t="str">
        <f>IF(連結実質赤字比率に係る赤字・黒字の構成分析!C$36="",NA(),連結実質赤字比率に係る赤字・黒字の構成分析!C$36)</f>
        <v>能登町水道事業会計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9.4600000000000009</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8.6</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8.6199999999999992</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7.64</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5.27</v>
      </c>
    </row>
    <row r="35" spans="1:16" x14ac:dyDescent="0.15">
      <c r="A35" s="163" t="str">
        <f>IF(連結実質赤字比率に係る赤字・黒字の構成分析!C$35="",NA(),連結実質赤字比率に係る赤字・黒字の構成分析!C$35)</f>
        <v>能登町下水道事業会計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0.6</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0.63</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0.93</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1.44</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8.89</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4.9400000000000004</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3.05</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3.33</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8.61</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17.34</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2551</v>
      </c>
      <c r="E42" s="164"/>
      <c r="F42" s="164"/>
      <c r="G42" s="164">
        <f>'実質公債費比率（分子）の構造'!L$52</f>
        <v>2604</v>
      </c>
      <c r="H42" s="164"/>
      <c r="I42" s="164"/>
      <c r="J42" s="164">
        <f>'実質公債費比率（分子）の構造'!M$52</f>
        <v>2503</v>
      </c>
      <c r="K42" s="164"/>
      <c r="L42" s="164"/>
      <c r="M42" s="164">
        <f>'実質公債費比率（分子）の構造'!N$52</f>
        <v>2498</v>
      </c>
      <c r="N42" s="164"/>
      <c r="O42" s="164"/>
      <c r="P42" s="164">
        <f>'実質公債費比率（分子）の構造'!O$52</f>
        <v>2437</v>
      </c>
    </row>
    <row r="43" spans="1:16" x14ac:dyDescent="0.15">
      <c r="A43" s="164" t="s">
        <v>16</v>
      </c>
      <c r="B43" s="164">
        <f>'実質公債費比率（分子）の構造'!K$51</f>
        <v>0</v>
      </c>
      <c r="C43" s="164"/>
      <c r="D43" s="164"/>
      <c r="E43" s="164">
        <f>'実質公債費比率（分子）の構造'!L$51</f>
        <v>1</v>
      </c>
      <c r="F43" s="164"/>
      <c r="G43" s="164"/>
      <c r="H43" s="164">
        <f>'実質公債費比率（分子）の構造'!M$51</f>
        <v>0</v>
      </c>
      <c r="I43" s="164"/>
      <c r="J43" s="164"/>
      <c r="K43" s="164">
        <f>'実質公債費比率（分子）の構造'!N$51</f>
        <v>0</v>
      </c>
      <c r="L43" s="164"/>
      <c r="M43" s="164"/>
      <c r="N43" s="164" t="str">
        <f>'実質公債費比率（分子）の構造'!O$51</f>
        <v>-</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54</v>
      </c>
      <c r="C45" s="164"/>
      <c r="D45" s="164"/>
      <c r="E45" s="164">
        <f>'実質公債費比率（分子）の構造'!L$49</f>
        <v>54</v>
      </c>
      <c r="F45" s="164"/>
      <c r="G45" s="164"/>
      <c r="H45" s="164">
        <f>'実質公債費比率（分子）の構造'!M$49</f>
        <v>53</v>
      </c>
      <c r="I45" s="164"/>
      <c r="J45" s="164"/>
      <c r="K45" s="164">
        <f>'実質公債費比率（分子）の構造'!N$49</f>
        <v>37</v>
      </c>
      <c r="L45" s="164"/>
      <c r="M45" s="164"/>
      <c r="N45" s="164">
        <f>'実質公債費比率（分子）の構造'!O$49</f>
        <v>41</v>
      </c>
      <c r="O45" s="164"/>
      <c r="P45" s="164"/>
    </row>
    <row r="46" spans="1:16" x14ac:dyDescent="0.15">
      <c r="A46" s="164" t="s">
        <v>64</v>
      </c>
      <c r="B46" s="164">
        <f>'実質公債費比率（分子）の構造'!K$48</f>
        <v>747</v>
      </c>
      <c r="C46" s="164"/>
      <c r="D46" s="164"/>
      <c r="E46" s="164">
        <f>'実質公債費比率（分子）の構造'!L$48</f>
        <v>698</v>
      </c>
      <c r="F46" s="164"/>
      <c r="G46" s="164"/>
      <c r="H46" s="164">
        <f>'実質公債費比率（分子）の構造'!M$48</f>
        <v>727</v>
      </c>
      <c r="I46" s="164"/>
      <c r="J46" s="164"/>
      <c r="K46" s="164">
        <f>'実質公債費比率（分子）の構造'!N$48</f>
        <v>790</v>
      </c>
      <c r="L46" s="164"/>
      <c r="M46" s="164"/>
      <c r="N46" s="164">
        <f>'実質公債費比率（分子）の構造'!O$48</f>
        <v>644</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1981</v>
      </c>
      <c r="C49" s="164"/>
      <c r="D49" s="164"/>
      <c r="E49" s="164">
        <f>'実質公債費比率（分子）の構造'!L$45</f>
        <v>2219</v>
      </c>
      <c r="F49" s="164"/>
      <c r="G49" s="164"/>
      <c r="H49" s="164">
        <f>'実質公債費比率（分子）の構造'!M$45</f>
        <v>1977</v>
      </c>
      <c r="I49" s="164"/>
      <c r="J49" s="164"/>
      <c r="K49" s="164">
        <f>'実質公債費比率（分子）の構造'!N$45</f>
        <v>1866</v>
      </c>
      <c r="L49" s="164"/>
      <c r="M49" s="164"/>
      <c r="N49" s="164">
        <f>'実質公債費比率（分子）の構造'!O$45</f>
        <v>2057</v>
      </c>
      <c r="O49" s="164"/>
      <c r="P49" s="164"/>
    </row>
    <row r="50" spans="1:16" x14ac:dyDescent="0.15">
      <c r="A50" s="164" t="s">
        <v>67</v>
      </c>
      <c r="B50" s="164" t="e">
        <f>NA()</f>
        <v>#N/A</v>
      </c>
      <c r="C50" s="164">
        <f>IF(ISNUMBER('実質公債費比率（分子）の構造'!K$53),'実質公債費比率（分子）の構造'!K$53,NA())</f>
        <v>231</v>
      </c>
      <c r="D50" s="164" t="e">
        <f>NA()</f>
        <v>#N/A</v>
      </c>
      <c r="E50" s="164" t="e">
        <f>NA()</f>
        <v>#N/A</v>
      </c>
      <c r="F50" s="164">
        <f>IF(ISNUMBER('実質公債費比率（分子）の構造'!L$53),'実質公債費比率（分子）の構造'!L$53,NA())</f>
        <v>368</v>
      </c>
      <c r="G50" s="164" t="e">
        <f>NA()</f>
        <v>#N/A</v>
      </c>
      <c r="H50" s="164" t="e">
        <f>NA()</f>
        <v>#N/A</v>
      </c>
      <c r="I50" s="164">
        <f>IF(ISNUMBER('実質公債費比率（分子）の構造'!M$53),'実質公債費比率（分子）の構造'!M$53,NA())</f>
        <v>254</v>
      </c>
      <c r="J50" s="164" t="e">
        <f>NA()</f>
        <v>#N/A</v>
      </c>
      <c r="K50" s="164" t="e">
        <f>NA()</f>
        <v>#N/A</v>
      </c>
      <c r="L50" s="164">
        <f>IF(ISNUMBER('実質公債費比率（分子）の構造'!N$53),'実質公債費比率（分子）の構造'!N$53,NA())</f>
        <v>195</v>
      </c>
      <c r="M50" s="164" t="e">
        <f>NA()</f>
        <v>#N/A</v>
      </c>
      <c r="N50" s="164" t="e">
        <f>NA()</f>
        <v>#N/A</v>
      </c>
      <c r="O50" s="164">
        <f>IF(ISNUMBER('実質公債費比率（分子）の構造'!O$53),'実質公債費比率（分子）の構造'!O$53,NA())</f>
        <v>305</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25492</v>
      </c>
      <c r="E56" s="163"/>
      <c r="F56" s="163"/>
      <c r="G56" s="163">
        <f>'将来負担比率（分子）の構造'!J$52</f>
        <v>24838</v>
      </c>
      <c r="H56" s="163"/>
      <c r="I56" s="163"/>
      <c r="J56" s="163">
        <f>'将来負担比率（分子）の構造'!K$52</f>
        <v>24251</v>
      </c>
      <c r="K56" s="163"/>
      <c r="L56" s="163"/>
      <c r="M56" s="163">
        <f>'将来負担比率（分子）の構造'!L$52</f>
        <v>23598</v>
      </c>
      <c r="N56" s="163"/>
      <c r="O56" s="163"/>
      <c r="P56" s="163">
        <f>'将来負担比率（分子）の構造'!M$52</f>
        <v>31809</v>
      </c>
    </row>
    <row r="57" spans="1:16" x14ac:dyDescent="0.15">
      <c r="A57" s="163" t="s">
        <v>42</v>
      </c>
      <c r="B57" s="163"/>
      <c r="C57" s="163"/>
      <c r="D57" s="163">
        <f>'将来負担比率（分子）の構造'!I$51</f>
        <v>1165</v>
      </c>
      <c r="E57" s="163"/>
      <c r="F57" s="163"/>
      <c r="G57" s="163">
        <f>'将来負担比率（分子）の構造'!J$51</f>
        <v>1134</v>
      </c>
      <c r="H57" s="163"/>
      <c r="I57" s="163"/>
      <c r="J57" s="163">
        <f>'将来負担比率（分子）の構造'!K$51</f>
        <v>1027</v>
      </c>
      <c r="K57" s="163"/>
      <c r="L57" s="163"/>
      <c r="M57" s="163">
        <f>'将来負担比率（分子）の構造'!L$51</f>
        <v>852</v>
      </c>
      <c r="N57" s="163"/>
      <c r="O57" s="163"/>
      <c r="P57" s="163">
        <f>'将来負担比率（分子）の構造'!M$51</f>
        <v>655</v>
      </c>
    </row>
    <row r="58" spans="1:16" x14ac:dyDescent="0.15">
      <c r="A58" s="163" t="s">
        <v>41</v>
      </c>
      <c r="B58" s="163"/>
      <c r="C58" s="163"/>
      <c r="D58" s="163">
        <f>'将来負担比率（分子）の構造'!I$50</f>
        <v>2969</v>
      </c>
      <c r="E58" s="163"/>
      <c r="F58" s="163"/>
      <c r="G58" s="163">
        <f>'将来負担比率（分子）の構造'!J$50</f>
        <v>3301</v>
      </c>
      <c r="H58" s="163"/>
      <c r="I58" s="163"/>
      <c r="J58" s="163">
        <f>'将来負担比率（分子）の構造'!K$50</f>
        <v>3508</v>
      </c>
      <c r="K58" s="163"/>
      <c r="L58" s="163"/>
      <c r="M58" s="163">
        <f>'将来負担比率（分子）の構造'!L$50</f>
        <v>5603</v>
      </c>
      <c r="N58" s="163"/>
      <c r="O58" s="163"/>
      <c r="P58" s="163">
        <f>'将来負担比率（分子）の構造'!M$50</f>
        <v>7776</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2115</v>
      </c>
      <c r="C62" s="163"/>
      <c r="D62" s="163"/>
      <c r="E62" s="163">
        <f>'将来負担比率（分子）の構造'!J$45</f>
        <v>2086</v>
      </c>
      <c r="F62" s="163"/>
      <c r="G62" s="163"/>
      <c r="H62" s="163">
        <f>'将来負担比率（分子）の構造'!K$45</f>
        <v>2106</v>
      </c>
      <c r="I62" s="163"/>
      <c r="J62" s="163"/>
      <c r="K62" s="163">
        <f>'将来負担比率（分子）の構造'!L$45</f>
        <v>2047</v>
      </c>
      <c r="L62" s="163"/>
      <c r="M62" s="163"/>
      <c r="N62" s="163">
        <f>'将来負担比率（分子）の構造'!M$45</f>
        <v>2027</v>
      </c>
      <c r="O62" s="163"/>
      <c r="P62" s="163"/>
    </row>
    <row r="63" spans="1:16" x14ac:dyDescent="0.15">
      <c r="A63" s="163" t="s">
        <v>34</v>
      </c>
      <c r="B63" s="163">
        <f>'将来負担比率（分子）の構造'!I$44</f>
        <v>219</v>
      </c>
      <c r="C63" s="163"/>
      <c r="D63" s="163"/>
      <c r="E63" s="163">
        <f>'将来負担比率（分子）の構造'!J$44</f>
        <v>166</v>
      </c>
      <c r="F63" s="163"/>
      <c r="G63" s="163"/>
      <c r="H63" s="163">
        <f>'将来負担比率（分子）の構造'!K$44</f>
        <v>113</v>
      </c>
      <c r="I63" s="163"/>
      <c r="J63" s="163"/>
      <c r="K63" s="163">
        <f>'将来負担比率（分子）の構造'!L$44</f>
        <v>76</v>
      </c>
      <c r="L63" s="163"/>
      <c r="M63" s="163"/>
      <c r="N63" s="163">
        <f>'将来負担比率（分子）の構造'!M$44</f>
        <v>241</v>
      </c>
      <c r="O63" s="163"/>
      <c r="P63" s="163"/>
    </row>
    <row r="64" spans="1:16" x14ac:dyDescent="0.15">
      <c r="A64" s="163" t="s">
        <v>33</v>
      </c>
      <c r="B64" s="163">
        <f>'将来負担比率（分子）の構造'!I$43</f>
        <v>9982</v>
      </c>
      <c r="C64" s="163"/>
      <c r="D64" s="163"/>
      <c r="E64" s="163">
        <f>'将来負担比率（分子）の構造'!J$43</f>
        <v>9064</v>
      </c>
      <c r="F64" s="163"/>
      <c r="G64" s="163"/>
      <c r="H64" s="163">
        <f>'将来負担比率（分子）の構造'!K$43</f>
        <v>8280</v>
      </c>
      <c r="I64" s="163"/>
      <c r="J64" s="163"/>
      <c r="K64" s="163">
        <f>'将来負担比率（分子）の構造'!L$43</f>
        <v>7956</v>
      </c>
      <c r="L64" s="163"/>
      <c r="M64" s="163"/>
      <c r="N64" s="163">
        <f>'将来負担比率（分子）の構造'!M$43</f>
        <v>8677</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22291</v>
      </c>
      <c r="C66" s="163"/>
      <c r="D66" s="163"/>
      <c r="E66" s="163">
        <f>'将来負担比率（分子）の構造'!J$41</f>
        <v>21009</v>
      </c>
      <c r="F66" s="163"/>
      <c r="G66" s="163"/>
      <c r="H66" s="163">
        <f>'将来負担比率（分子）の構造'!K$41</f>
        <v>20014</v>
      </c>
      <c r="I66" s="163"/>
      <c r="J66" s="163"/>
      <c r="K66" s="163">
        <f>'将来負担比率（分子）の構造'!L$41</f>
        <v>20086</v>
      </c>
      <c r="L66" s="163"/>
      <c r="M66" s="163"/>
      <c r="N66" s="163">
        <f>'将来負担比率（分子）の構造'!M$41</f>
        <v>29580</v>
      </c>
      <c r="O66" s="163"/>
      <c r="P66" s="163"/>
    </row>
    <row r="67" spans="1:16" x14ac:dyDescent="0.15">
      <c r="A67" s="163" t="s">
        <v>71</v>
      </c>
      <c r="B67" s="163" t="e">
        <f>NA()</f>
        <v>#N/A</v>
      </c>
      <c r="C67" s="163">
        <f>IF(ISNUMBER('将来負担比率（分子）の構造'!I$53), IF('将来負担比率（分子）の構造'!I$53 &lt; 0, 0, '将来負担比率（分子）の構造'!I$53), NA())</f>
        <v>4981</v>
      </c>
      <c r="D67" s="163" t="e">
        <f>NA()</f>
        <v>#N/A</v>
      </c>
      <c r="E67" s="163" t="e">
        <f>NA()</f>
        <v>#N/A</v>
      </c>
      <c r="F67" s="163">
        <f>IF(ISNUMBER('将来負担比率（分子）の構造'!J$53), IF('将来負担比率（分子）の構造'!J$53 &lt; 0, 0, '将来負担比率（分子）の構造'!J$53), NA())</f>
        <v>3052</v>
      </c>
      <c r="G67" s="163" t="e">
        <f>NA()</f>
        <v>#N/A</v>
      </c>
      <c r="H67" s="163" t="e">
        <f>NA()</f>
        <v>#N/A</v>
      </c>
      <c r="I67" s="163">
        <f>IF(ISNUMBER('将来負担比率（分子）の構造'!K$53), IF('将来負担比率（分子）の構造'!K$53 &lt; 0, 0, '将来負担比率（分子）の構造'!K$53), NA())</f>
        <v>1727</v>
      </c>
      <c r="J67" s="163" t="e">
        <f>NA()</f>
        <v>#N/A</v>
      </c>
      <c r="K67" s="163" t="e">
        <f>NA()</f>
        <v>#N/A</v>
      </c>
      <c r="L67" s="163">
        <f>IF(ISNUMBER('将来負担比率（分子）の構造'!L$53), IF('将来負担比率（分子）の構造'!L$53 &lt; 0, 0, '将来負担比率（分子）の構造'!L$53), NA())</f>
        <v>111</v>
      </c>
      <c r="M67" s="163" t="e">
        <f>NA()</f>
        <v>#N/A</v>
      </c>
      <c r="N67" s="163" t="e">
        <f>NA()</f>
        <v>#N/A</v>
      </c>
      <c r="O67" s="163">
        <f>IF(ISNUMBER('将来負担比率（分子）の構造'!M$53), IF('将来負担比率（分子）の構造'!M$53 &lt; 0, 0, '将来負担比率（分子）の構造'!M$53), NA())</f>
        <v>285</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1483</v>
      </c>
      <c r="C72" s="167">
        <f>基金残高に係る経年分析!G55</f>
        <v>1931</v>
      </c>
      <c r="D72" s="167">
        <f>基金残高に係る経年分析!H55</f>
        <v>2570</v>
      </c>
    </row>
    <row r="73" spans="1:16" x14ac:dyDescent="0.15">
      <c r="A73" s="166" t="s">
        <v>74</v>
      </c>
      <c r="B73" s="167">
        <f>基金残高に係る経年分析!F56</f>
        <v>271</v>
      </c>
      <c r="C73" s="167">
        <f>基金残高に係る経年分析!G56</f>
        <v>1001</v>
      </c>
      <c r="D73" s="167">
        <f>基金残高に係る経年分析!H56</f>
        <v>1001</v>
      </c>
    </row>
    <row r="74" spans="1:16" x14ac:dyDescent="0.15">
      <c r="A74" s="166" t="s">
        <v>75</v>
      </c>
      <c r="B74" s="167">
        <f>基金残高に係る経年分析!F57</f>
        <v>1221</v>
      </c>
      <c r="C74" s="167">
        <f>基金残高に係る経年分析!G57</f>
        <v>1883</v>
      </c>
      <c r="D74" s="167">
        <f>基金残高に係る経年分析!H57</f>
        <v>3414</v>
      </c>
    </row>
  </sheetData>
  <sheetProtection algorithmName="SHA-512" hashValue="HLjlB7nGmaEZIbaK0173bGf9SS7z87E14BeF/56WTAKzFRo8R1Jxv0U18AgdLHRtze9QrQiXmHU6uPX3WS0l5g==" saltValue="uOnxne6rB4fzj9NgcKxtV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203</v>
      </c>
      <c r="DI1" s="603"/>
      <c r="DJ1" s="603"/>
      <c r="DK1" s="603"/>
      <c r="DL1" s="603"/>
      <c r="DM1" s="603"/>
      <c r="DN1" s="604"/>
      <c r="DO1" s="202"/>
      <c r="DP1" s="602" t="s">
        <v>204</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206</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207</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209</v>
      </c>
      <c r="S4" s="606"/>
      <c r="T4" s="606"/>
      <c r="U4" s="606"/>
      <c r="V4" s="606"/>
      <c r="W4" s="606"/>
      <c r="X4" s="606"/>
      <c r="Y4" s="607"/>
      <c r="Z4" s="605" t="s">
        <v>210</v>
      </c>
      <c r="AA4" s="606"/>
      <c r="AB4" s="606"/>
      <c r="AC4" s="607"/>
      <c r="AD4" s="605" t="s">
        <v>211</v>
      </c>
      <c r="AE4" s="606"/>
      <c r="AF4" s="606"/>
      <c r="AG4" s="606"/>
      <c r="AH4" s="606"/>
      <c r="AI4" s="606"/>
      <c r="AJ4" s="606"/>
      <c r="AK4" s="607"/>
      <c r="AL4" s="605" t="s">
        <v>210</v>
      </c>
      <c r="AM4" s="606"/>
      <c r="AN4" s="606"/>
      <c r="AO4" s="607"/>
      <c r="AP4" s="608" t="s">
        <v>212</v>
      </c>
      <c r="AQ4" s="608"/>
      <c r="AR4" s="608"/>
      <c r="AS4" s="608"/>
      <c r="AT4" s="608"/>
      <c r="AU4" s="608"/>
      <c r="AV4" s="608"/>
      <c r="AW4" s="608"/>
      <c r="AX4" s="608"/>
      <c r="AY4" s="608"/>
      <c r="AZ4" s="608"/>
      <c r="BA4" s="608"/>
      <c r="BB4" s="608"/>
      <c r="BC4" s="608"/>
      <c r="BD4" s="608"/>
      <c r="BE4" s="608"/>
      <c r="BF4" s="608"/>
      <c r="BG4" s="608" t="s">
        <v>213</v>
      </c>
      <c r="BH4" s="608"/>
      <c r="BI4" s="608"/>
      <c r="BJ4" s="608"/>
      <c r="BK4" s="608"/>
      <c r="BL4" s="608"/>
      <c r="BM4" s="608"/>
      <c r="BN4" s="608"/>
      <c r="BO4" s="608" t="s">
        <v>210</v>
      </c>
      <c r="BP4" s="608"/>
      <c r="BQ4" s="608"/>
      <c r="BR4" s="608"/>
      <c r="BS4" s="608" t="s">
        <v>214</v>
      </c>
      <c r="BT4" s="608"/>
      <c r="BU4" s="608"/>
      <c r="BV4" s="608"/>
      <c r="BW4" s="608"/>
      <c r="BX4" s="608"/>
      <c r="BY4" s="608"/>
      <c r="BZ4" s="608"/>
      <c r="CA4" s="608"/>
      <c r="CB4" s="608"/>
      <c r="CD4" s="605" t="s">
        <v>215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216</v>
      </c>
      <c r="C5" s="610"/>
      <c r="D5" s="610"/>
      <c r="E5" s="610"/>
      <c r="F5" s="610"/>
      <c r="G5" s="610"/>
      <c r="H5" s="610"/>
      <c r="I5" s="610"/>
      <c r="J5" s="610"/>
      <c r="K5" s="610"/>
      <c r="L5" s="610"/>
      <c r="M5" s="610"/>
      <c r="N5" s="610"/>
      <c r="O5" s="610"/>
      <c r="P5" s="610"/>
      <c r="Q5" s="611"/>
      <c r="R5" s="612">
        <v>1494478</v>
      </c>
      <c r="S5" s="613"/>
      <c r="T5" s="613"/>
      <c r="U5" s="613"/>
      <c r="V5" s="613"/>
      <c r="W5" s="613"/>
      <c r="X5" s="613"/>
      <c r="Y5" s="614"/>
      <c r="Z5" s="615">
        <v>3.5</v>
      </c>
      <c r="AA5" s="615"/>
      <c r="AB5" s="615"/>
      <c r="AC5" s="615"/>
      <c r="AD5" s="616">
        <v>1451401</v>
      </c>
      <c r="AE5" s="616"/>
      <c r="AF5" s="616"/>
      <c r="AG5" s="616"/>
      <c r="AH5" s="616"/>
      <c r="AI5" s="616"/>
      <c r="AJ5" s="616"/>
      <c r="AK5" s="616"/>
      <c r="AL5" s="617">
        <v>15.8</v>
      </c>
      <c r="AM5" s="618"/>
      <c r="AN5" s="618"/>
      <c r="AO5" s="619"/>
      <c r="AP5" s="609" t="s">
        <v>217</v>
      </c>
      <c r="AQ5" s="610"/>
      <c r="AR5" s="610"/>
      <c r="AS5" s="610"/>
      <c r="AT5" s="610"/>
      <c r="AU5" s="610"/>
      <c r="AV5" s="610"/>
      <c r="AW5" s="610"/>
      <c r="AX5" s="610"/>
      <c r="AY5" s="610"/>
      <c r="AZ5" s="610"/>
      <c r="BA5" s="610"/>
      <c r="BB5" s="610"/>
      <c r="BC5" s="610"/>
      <c r="BD5" s="610"/>
      <c r="BE5" s="610"/>
      <c r="BF5" s="611"/>
      <c r="BG5" s="623">
        <v>1438004</v>
      </c>
      <c r="BH5" s="624"/>
      <c r="BI5" s="624"/>
      <c r="BJ5" s="624"/>
      <c r="BK5" s="624"/>
      <c r="BL5" s="624"/>
      <c r="BM5" s="624"/>
      <c r="BN5" s="625"/>
      <c r="BO5" s="626">
        <v>96.2</v>
      </c>
      <c r="BP5" s="626"/>
      <c r="BQ5" s="626"/>
      <c r="BR5" s="626"/>
      <c r="BS5" s="627">
        <v>100440</v>
      </c>
      <c r="BT5" s="627"/>
      <c r="BU5" s="627"/>
      <c r="BV5" s="627"/>
      <c r="BW5" s="627"/>
      <c r="BX5" s="627"/>
      <c r="BY5" s="627"/>
      <c r="BZ5" s="627"/>
      <c r="CA5" s="627"/>
      <c r="CB5" s="631"/>
      <c r="CD5" s="605" t="s">
        <v>212</v>
      </c>
      <c r="CE5" s="606"/>
      <c r="CF5" s="606"/>
      <c r="CG5" s="606"/>
      <c r="CH5" s="606"/>
      <c r="CI5" s="606"/>
      <c r="CJ5" s="606"/>
      <c r="CK5" s="606"/>
      <c r="CL5" s="606"/>
      <c r="CM5" s="606"/>
      <c r="CN5" s="606"/>
      <c r="CO5" s="606"/>
      <c r="CP5" s="606"/>
      <c r="CQ5" s="607"/>
      <c r="CR5" s="605" t="s">
        <v>218</v>
      </c>
      <c r="CS5" s="606"/>
      <c r="CT5" s="606"/>
      <c r="CU5" s="606"/>
      <c r="CV5" s="606"/>
      <c r="CW5" s="606"/>
      <c r="CX5" s="606"/>
      <c r="CY5" s="607"/>
      <c r="CZ5" s="605" t="s">
        <v>210</v>
      </c>
      <c r="DA5" s="606"/>
      <c r="DB5" s="606"/>
      <c r="DC5" s="607"/>
      <c r="DD5" s="605" t="s">
        <v>219</v>
      </c>
      <c r="DE5" s="606"/>
      <c r="DF5" s="606"/>
      <c r="DG5" s="606"/>
      <c r="DH5" s="606"/>
      <c r="DI5" s="606"/>
      <c r="DJ5" s="606"/>
      <c r="DK5" s="606"/>
      <c r="DL5" s="606"/>
      <c r="DM5" s="606"/>
      <c r="DN5" s="606"/>
      <c r="DO5" s="606"/>
      <c r="DP5" s="607"/>
      <c r="DQ5" s="605" t="s">
        <v>220</v>
      </c>
      <c r="DR5" s="606"/>
      <c r="DS5" s="606"/>
      <c r="DT5" s="606"/>
      <c r="DU5" s="606"/>
      <c r="DV5" s="606"/>
      <c r="DW5" s="606"/>
      <c r="DX5" s="606"/>
      <c r="DY5" s="606"/>
      <c r="DZ5" s="606"/>
      <c r="EA5" s="606"/>
      <c r="EB5" s="606"/>
      <c r="EC5" s="607"/>
    </row>
    <row r="6" spans="2:143" ht="11.25" customHeight="1" x14ac:dyDescent="0.15">
      <c r="B6" s="620" t="s">
        <v>221</v>
      </c>
      <c r="C6" s="621"/>
      <c r="D6" s="621"/>
      <c r="E6" s="621"/>
      <c r="F6" s="621"/>
      <c r="G6" s="621"/>
      <c r="H6" s="621"/>
      <c r="I6" s="621"/>
      <c r="J6" s="621"/>
      <c r="K6" s="621"/>
      <c r="L6" s="621"/>
      <c r="M6" s="621"/>
      <c r="N6" s="621"/>
      <c r="O6" s="621"/>
      <c r="P6" s="621"/>
      <c r="Q6" s="622"/>
      <c r="R6" s="623">
        <v>190145</v>
      </c>
      <c r="S6" s="624"/>
      <c r="T6" s="624"/>
      <c r="U6" s="624"/>
      <c r="V6" s="624"/>
      <c r="W6" s="624"/>
      <c r="X6" s="624"/>
      <c r="Y6" s="625"/>
      <c r="Z6" s="626">
        <v>0.4</v>
      </c>
      <c r="AA6" s="626"/>
      <c r="AB6" s="626"/>
      <c r="AC6" s="626"/>
      <c r="AD6" s="627">
        <v>190145</v>
      </c>
      <c r="AE6" s="627"/>
      <c r="AF6" s="627"/>
      <c r="AG6" s="627"/>
      <c r="AH6" s="627"/>
      <c r="AI6" s="627"/>
      <c r="AJ6" s="627"/>
      <c r="AK6" s="627"/>
      <c r="AL6" s="628">
        <v>2.1</v>
      </c>
      <c r="AM6" s="629"/>
      <c r="AN6" s="629"/>
      <c r="AO6" s="630"/>
      <c r="AP6" s="620" t="s">
        <v>222</v>
      </c>
      <c r="AQ6" s="621"/>
      <c r="AR6" s="621"/>
      <c r="AS6" s="621"/>
      <c r="AT6" s="621"/>
      <c r="AU6" s="621"/>
      <c r="AV6" s="621"/>
      <c r="AW6" s="621"/>
      <c r="AX6" s="621"/>
      <c r="AY6" s="621"/>
      <c r="AZ6" s="621"/>
      <c r="BA6" s="621"/>
      <c r="BB6" s="621"/>
      <c r="BC6" s="621"/>
      <c r="BD6" s="621"/>
      <c r="BE6" s="621"/>
      <c r="BF6" s="622"/>
      <c r="BG6" s="623">
        <v>1438004</v>
      </c>
      <c r="BH6" s="624"/>
      <c r="BI6" s="624"/>
      <c r="BJ6" s="624"/>
      <c r="BK6" s="624"/>
      <c r="BL6" s="624"/>
      <c r="BM6" s="624"/>
      <c r="BN6" s="625"/>
      <c r="BO6" s="626">
        <v>96.2</v>
      </c>
      <c r="BP6" s="626"/>
      <c r="BQ6" s="626"/>
      <c r="BR6" s="626"/>
      <c r="BS6" s="627">
        <v>100440</v>
      </c>
      <c r="BT6" s="627"/>
      <c r="BU6" s="627"/>
      <c r="BV6" s="627"/>
      <c r="BW6" s="627"/>
      <c r="BX6" s="627"/>
      <c r="BY6" s="627"/>
      <c r="BZ6" s="627"/>
      <c r="CA6" s="627"/>
      <c r="CB6" s="631"/>
      <c r="CD6" s="609" t="s">
        <v>223</v>
      </c>
      <c r="CE6" s="610"/>
      <c r="CF6" s="610"/>
      <c r="CG6" s="610"/>
      <c r="CH6" s="610"/>
      <c r="CI6" s="610"/>
      <c r="CJ6" s="610"/>
      <c r="CK6" s="610"/>
      <c r="CL6" s="610"/>
      <c r="CM6" s="610"/>
      <c r="CN6" s="610"/>
      <c r="CO6" s="610"/>
      <c r="CP6" s="610"/>
      <c r="CQ6" s="611"/>
      <c r="CR6" s="623">
        <v>96489</v>
      </c>
      <c r="CS6" s="624"/>
      <c r="CT6" s="624"/>
      <c r="CU6" s="624"/>
      <c r="CV6" s="624"/>
      <c r="CW6" s="624"/>
      <c r="CX6" s="624"/>
      <c r="CY6" s="625"/>
      <c r="CZ6" s="617">
        <v>0.2</v>
      </c>
      <c r="DA6" s="618"/>
      <c r="DB6" s="618"/>
      <c r="DC6" s="634"/>
      <c r="DD6" s="632" t="s">
        <v>122</v>
      </c>
      <c r="DE6" s="624"/>
      <c r="DF6" s="624"/>
      <c r="DG6" s="624"/>
      <c r="DH6" s="624"/>
      <c r="DI6" s="624"/>
      <c r="DJ6" s="624"/>
      <c r="DK6" s="624"/>
      <c r="DL6" s="624"/>
      <c r="DM6" s="624"/>
      <c r="DN6" s="624"/>
      <c r="DO6" s="624"/>
      <c r="DP6" s="625"/>
      <c r="DQ6" s="632">
        <v>96489</v>
      </c>
      <c r="DR6" s="624"/>
      <c r="DS6" s="624"/>
      <c r="DT6" s="624"/>
      <c r="DU6" s="624"/>
      <c r="DV6" s="624"/>
      <c r="DW6" s="624"/>
      <c r="DX6" s="624"/>
      <c r="DY6" s="624"/>
      <c r="DZ6" s="624"/>
      <c r="EA6" s="624"/>
      <c r="EB6" s="624"/>
      <c r="EC6" s="633"/>
    </row>
    <row r="7" spans="2:143" ht="11.25" customHeight="1" x14ac:dyDescent="0.15">
      <c r="B7" s="620" t="s">
        <v>224</v>
      </c>
      <c r="C7" s="621"/>
      <c r="D7" s="621"/>
      <c r="E7" s="621"/>
      <c r="F7" s="621"/>
      <c r="G7" s="621"/>
      <c r="H7" s="621"/>
      <c r="I7" s="621"/>
      <c r="J7" s="621"/>
      <c r="K7" s="621"/>
      <c r="L7" s="621"/>
      <c r="M7" s="621"/>
      <c r="N7" s="621"/>
      <c r="O7" s="621"/>
      <c r="P7" s="621"/>
      <c r="Q7" s="622"/>
      <c r="R7" s="623">
        <v>729</v>
      </c>
      <c r="S7" s="624"/>
      <c r="T7" s="624"/>
      <c r="U7" s="624"/>
      <c r="V7" s="624"/>
      <c r="W7" s="624"/>
      <c r="X7" s="624"/>
      <c r="Y7" s="625"/>
      <c r="Z7" s="626">
        <v>0</v>
      </c>
      <c r="AA7" s="626"/>
      <c r="AB7" s="626"/>
      <c r="AC7" s="626"/>
      <c r="AD7" s="627">
        <v>729</v>
      </c>
      <c r="AE7" s="627"/>
      <c r="AF7" s="627"/>
      <c r="AG7" s="627"/>
      <c r="AH7" s="627"/>
      <c r="AI7" s="627"/>
      <c r="AJ7" s="627"/>
      <c r="AK7" s="627"/>
      <c r="AL7" s="628">
        <v>0</v>
      </c>
      <c r="AM7" s="629"/>
      <c r="AN7" s="629"/>
      <c r="AO7" s="630"/>
      <c r="AP7" s="620" t="s">
        <v>225</v>
      </c>
      <c r="AQ7" s="621"/>
      <c r="AR7" s="621"/>
      <c r="AS7" s="621"/>
      <c r="AT7" s="621"/>
      <c r="AU7" s="621"/>
      <c r="AV7" s="621"/>
      <c r="AW7" s="621"/>
      <c r="AX7" s="621"/>
      <c r="AY7" s="621"/>
      <c r="AZ7" s="621"/>
      <c r="BA7" s="621"/>
      <c r="BB7" s="621"/>
      <c r="BC7" s="621"/>
      <c r="BD7" s="621"/>
      <c r="BE7" s="621"/>
      <c r="BF7" s="622"/>
      <c r="BG7" s="623">
        <v>572540</v>
      </c>
      <c r="BH7" s="624"/>
      <c r="BI7" s="624"/>
      <c r="BJ7" s="624"/>
      <c r="BK7" s="624"/>
      <c r="BL7" s="624"/>
      <c r="BM7" s="624"/>
      <c r="BN7" s="625"/>
      <c r="BO7" s="626">
        <v>38.299999999999997</v>
      </c>
      <c r="BP7" s="626"/>
      <c r="BQ7" s="626"/>
      <c r="BR7" s="626"/>
      <c r="BS7" s="627">
        <v>18676</v>
      </c>
      <c r="BT7" s="627"/>
      <c r="BU7" s="627"/>
      <c r="BV7" s="627"/>
      <c r="BW7" s="627"/>
      <c r="BX7" s="627"/>
      <c r="BY7" s="627"/>
      <c r="BZ7" s="627"/>
      <c r="CA7" s="627"/>
      <c r="CB7" s="631"/>
      <c r="CD7" s="620" t="s">
        <v>226</v>
      </c>
      <c r="CE7" s="621"/>
      <c r="CF7" s="621"/>
      <c r="CG7" s="621"/>
      <c r="CH7" s="621"/>
      <c r="CI7" s="621"/>
      <c r="CJ7" s="621"/>
      <c r="CK7" s="621"/>
      <c r="CL7" s="621"/>
      <c r="CM7" s="621"/>
      <c r="CN7" s="621"/>
      <c r="CO7" s="621"/>
      <c r="CP7" s="621"/>
      <c r="CQ7" s="622"/>
      <c r="CR7" s="623">
        <v>5227783</v>
      </c>
      <c r="CS7" s="624"/>
      <c r="CT7" s="624"/>
      <c r="CU7" s="624"/>
      <c r="CV7" s="624"/>
      <c r="CW7" s="624"/>
      <c r="CX7" s="624"/>
      <c r="CY7" s="625"/>
      <c r="CZ7" s="626">
        <v>13.3</v>
      </c>
      <c r="DA7" s="626"/>
      <c r="DB7" s="626"/>
      <c r="DC7" s="626"/>
      <c r="DD7" s="632">
        <v>109973</v>
      </c>
      <c r="DE7" s="624"/>
      <c r="DF7" s="624"/>
      <c r="DG7" s="624"/>
      <c r="DH7" s="624"/>
      <c r="DI7" s="624"/>
      <c r="DJ7" s="624"/>
      <c r="DK7" s="624"/>
      <c r="DL7" s="624"/>
      <c r="DM7" s="624"/>
      <c r="DN7" s="624"/>
      <c r="DO7" s="624"/>
      <c r="DP7" s="625"/>
      <c r="DQ7" s="632">
        <v>4195398</v>
      </c>
      <c r="DR7" s="624"/>
      <c r="DS7" s="624"/>
      <c r="DT7" s="624"/>
      <c r="DU7" s="624"/>
      <c r="DV7" s="624"/>
      <c r="DW7" s="624"/>
      <c r="DX7" s="624"/>
      <c r="DY7" s="624"/>
      <c r="DZ7" s="624"/>
      <c r="EA7" s="624"/>
      <c r="EB7" s="624"/>
      <c r="EC7" s="633"/>
    </row>
    <row r="8" spans="2:143" ht="11.25" customHeight="1" x14ac:dyDescent="0.15">
      <c r="B8" s="620" t="s">
        <v>227</v>
      </c>
      <c r="C8" s="621"/>
      <c r="D8" s="621"/>
      <c r="E8" s="621"/>
      <c r="F8" s="621"/>
      <c r="G8" s="621"/>
      <c r="H8" s="621"/>
      <c r="I8" s="621"/>
      <c r="J8" s="621"/>
      <c r="K8" s="621"/>
      <c r="L8" s="621"/>
      <c r="M8" s="621"/>
      <c r="N8" s="621"/>
      <c r="O8" s="621"/>
      <c r="P8" s="621"/>
      <c r="Q8" s="622"/>
      <c r="R8" s="623">
        <v>10222</v>
      </c>
      <c r="S8" s="624"/>
      <c r="T8" s="624"/>
      <c r="U8" s="624"/>
      <c r="V8" s="624"/>
      <c r="W8" s="624"/>
      <c r="X8" s="624"/>
      <c r="Y8" s="625"/>
      <c r="Z8" s="626">
        <v>0</v>
      </c>
      <c r="AA8" s="626"/>
      <c r="AB8" s="626"/>
      <c r="AC8" s="626"/>
      <c r="AD8" s="627">
        <v>10222</v>
      </c>
      <c r="AE8" s="627"/>
      <c r="AF8" s="627"/>
      <c r="AG8" s="627"/>
      <c r="AH8" s="627"/>
      <c r="AI8" s="627"/>
      <c r="AJ8" s="627"/>
      <c r="AK8" s="627"/>
      <c r="AL8" s="628">
        <v>0.1</v>
      </c>
      <c r="AM8" s="629"/>
      <c r="AN8" s="629"/>
      <c r="AO8" s="630"/>
      <c r="AP8" s="620" t="s">
        <v>228</v>
      </c>
      <c r="AQ8" s="621"/>
      <c r="AR8" s="621"/>
      <c r="AS8" s="621"/>
      <c r="AT8" s="621"/>
      <c r="AU8" s="621"/>
      <c r="AV8" s="621"/>
      <c r="AW8" s="621"/>
      <c r="AX8" s="621"/>
      <c r="AY8" s="621"/>
      <c r="AZ8" s="621"/>
      <c r="BA8" s="621"/>
      <c r="BB8" s="621"/>
      <c r="BC8" s="621"/>
      <c r="BD8" s="621"/>
      <c r="BE8" s="621"/>
      <c r="BF8" s="622"/>
      <c r="BG8" s="623">
        <v>21291</v>
      </c>
      <c r="BH8" s="624"/>
      <c r="BI8" s="624"/>
      <c r="BJ8" s="624"/>
      <c r="BK8" s="624"/>
      <c r="BL8" s="624"/>
      <c r="BM8" s="624"/>
      <c r="BN8" s="625"/>
      <c r="BO8" s="626">
        <v>1.4</v>
      </c>
      <c r="BP8" s="626"/>
      <c r="BQ8" s="626"/>
      <c r="BR8" s="626"/>
      <c r="BS8" s="627" t="s">
        <v>122</v>
      </c>
      <c r="BT8" s="627"/>
      <c r="BU8" s="627"/>
      <c r="BV8" s="627"/>
      <c r="BW8" s="627"/>
      <c r="BX8" s="627"/>
      <c r="BY8" s="627"/>
      <c r="BZ8" s="627"/>
      <c r="CA8" s="627"/>
      <c r="CB8" s="631"/>
      <c r="CD8" s="620" t="s">
        <v>229</v>
      </c>
      <c r="CE8" s="621"/>
      <c r="CF8" s="621"/>
      <c r="CG8" s="621"/>
      <c r="CH8" s="621"/>
      <c r="CI8" s="621"/>
      <c r="CJ8" s="621"/>
      <c r="CK8" s="621"/>
      <c r="CL8" s="621"/>
      <c r="CM8" s="621"/>
      <c r="CN8" s="621"/>
      <c r="CO8" s="621"/>
      <c r="CP8" s="621"/>
      <c r="CQ8" s="622"/>
      <c r="CR8" s="623">
        <v>5248411</v>
      </c>
      <c r="CS8" s="624"/>
      <c r="CT8" s="624"/>
      <c r="CU8" s="624"/>
      <c r="CV8" s="624"/>
      <c r="CW8" s="624"/>
      <c r="CX8" s="624"/>
      <c r="CY8" s="625"/>
      <c r="CZ8" s="626">
        <v>13.4</v>
      </c>
      <c r="DA8" s="626"/>
      <c r="DB8" s="626"/>
      <c r="DC8" s="626"/>
      <c r="DD8" s="632">
        <v>458953</v>
      </c>
      <c r="DE8" s="624"/>
      <c r="DF8" s="624"/>
      <c r="DG8" s="624"/>
      <c r="DH8" s="624"/>
      <c r="DI8" s="624"/>
      <c r="DJ8" s="624"/>
      <c r="DK8" s="624"/>
      <c r="DL8" s="624"/>
      <c r="DM8" s="624"/>
      <c r="DN8" s="624"/>
      <c r="DO8" s="624"/>
      <c r="DP8" s="625"/>
      <c r="DQ8" s="632">
        <v>2927508</v>
      </c>
      <c r="DR8" s="624"/>
      <c r="DS8" s="624"/>
      <c r="DT8" s="624"/>
      <c r="DU8" s="624"/>
      <c r="DV8" s="624"/>
      <c r="DW8" s="624"/>
      <c r="DX8" s="624"/>
      <c r="DY8" s="624"/>
      <c r="DZ8" s="624"/>
      <c r="EA8" s="624"/>
      <c r="EB8" s="624"/>
      <c r="EC8" s="633"/>
    </row>
    <row r="9" spans="2:143" ht="11.25" customHeight="1" x14ac:dyDescent="0.15">
      <c r="B9" s="620" t="s">
        <v>230</v>
      </c>
      <c r="C9" s="621"/>
      <c r="D9" s="621"/>
      <c r="E9" s="621"/>
      <c r="F9" s="621"/>
      <c r="G9" s="621"/>
      <c r="H9" s="621"/>
      <c r="I9" s="621"/>
      <c r="J9" s="621"/>
      <c r="K9" s="621"/>
      <c r="L9" s="621"/>
      <c r="M9" s="621"/>
      <c r="N9" s="621"/>
      <c r="O9" s="621"/>
      <c r="P9" s="621"/>
      <c r="Q9" s="622"/>
      <c r="R9" s="623">
        <v>15535</v>
      </c>
      <c r="S9" s="624"/>
      <c r="T9" s="624"/>
      <c r="U9" s="624"/>
      <c r="V9" s="624"/>
      <c r="W9" s="624"/>
      <c r="X9" s="624"/>
      <c r="Y9" s="625"/>
      <c r="Z9" s="626">
        <v>0</v>
      </c>
      <c r="AA9" s="626"/>
      <c r="AB9" s="626"/>
      <c r="AC9" s="626"/>
      <c r="AD9" s="627">
        <v>15535</v>
      </c>
      <c r="AE9" s="627"/>
      <c r="AF9" s="627"/>
      <c r="AG9" s="627"/>
      <c r="AH9" s="627"/>
      <c r="AI9" s="627"/>
      <c r="AJ9" s="627"/>
      <c r="AK9" s="627"/>
      <c r="AL9" s="628">
        <v>0.2</v>
      </c>
      <c r="AM9" s="629"/>
      <c r="AN9" s="629"/>
      <c r="AO9" s="630"/>
      <c r="AP9" s="620" t="s">
        <v>231</v>
      </c>
      <c r="AQ9" s="621"/>
      <c r="AR9" s="621"/>
      <c r="AS9" s="621"/>
      <c r="AT9" s="621"/>
      <c r="AU9" s="621"/>
      <c r="AV9" s="621"/>
      <c r="AW9" s="621"/>
      <c r="AX9" s="621"/>
      <c r="AY9" s="621"/>
      <c r="AZ9" s="621"/>
      <c r="BA9" s="621"/>
      <c r="BB9" s="621"/>
      <c r="BC9" s="621"/>
      <c r="BD9" s="621"/>
      <c r="BE9" s="621"/>
      <c r="BF9" s="622"/>
      <c r="BG9" s="623">
        <v>468015</v>
      </c>
      <c r="BH9" s="624"/>
      <c r="BI9" s="624"/>
      <c r="BJ9" s="624"/>
      <c r="BK9" s="624"/>
      <c r="BL9" s="624"/>
      <c r="BM9" s="624"/>
      <c r="BN9" s="625"/>
      <c r="BO9" s="626">
        <v>31.3</v>
      </c>
      <c r="BP9" s="626"/>
      <c r="BQ9" s="626"/>
      <c r="BR9" s="626"/>
      <c r="BS9" s="627" t="s">
        <v>122</v>
      </c>
      <c r="BT9" s="627"/>
      <c r="BU9" s="627"/>
      <c r="BV9" s="627"/>
      <c r="BW9" s="627"/>
      <c r="BX9" s="627"/>
      <c r="BY9" s="627"/>
      <c r="BZ9" s="627"/>
      <c r="CA9" s="627"/>
      <c r="CB9" s="631"/>
      <c r="CD9" s="620" t="s">
        <v>232</v>
      </c>
      <c r="CE9" s="621"/>
      <c r="CF9" s="621"/>
      <c r="CG9" s="621"/>
      <c r="CH9" s="621"/>
      <c r="CI9" s="621"/>
      <c r="CJ9" s="621"/>
      <c r="CK9" s="621"/>
      <c r="CL9" s="621"/>
      <c r="CM9" s="621"/>
      <c r="CN9" s="621"/>
      <c r="CO9" s="621"/>
      <c r="CP9" s="621"/>
      <c r="CQ9" s="622"/>
      <c r="CR9" s="623">
        <v>16397139</v>
      </c>
      <c r="CS9" s="624"/>
      <c r="CT9" s="624"/>
      <c r="CU9" s="624"/>
      <c r="CV9" s="624"/>
      <c r="CW9" s="624"/>
      <c r="CX9" s="624"/>
      <c r="CY9" s="625"/>
      <c r="CZ9" s="626">
        <v>41.8</v>
      </c>
      <c r="DA9" s="626"/>
      <c r="DB9" s="626"/>
      <c r="DC9" s="626"/>
      <c r="DD9" s="632" t="s">
        <v>122</v>
      </c>
      <c r="DE9" s="624"/>
      <c r="DF9" s="624"/>
      <c r="DG9" s="624"/>
      <c r="DH9" s="624"/>
      <c r="DI9" s="624"/>
      <c r="DJ9" s="624"/>
      <c r="DK9" s="624"/>
      <c r="DL9" s="624"/>
      <c r="DM9" s="624"/>
      <c r="DN9" s="624"/>
      <c r="DO9" s="624"/>
      <c r="DP9" s="625"/>
      <c r="DQ9" s="632">
        <v>1605157</v>
      </c>
      <c r="DR9" s="624"/>
      <c r="DS9" s="624"/>
      <c r="DT9" s="624"/>
      <c r="DU9" s="624"/>
      <c r="DV9" s="624"/>
      <c r="DW9" s="624"/>
      <c r="DX9" s="624"/>
      <c r="DY9" s="624"/>
      <c r="DZ9" s="624"/>
      <c r="EA9" s="624"/>
      <c r="EB9" s="624"/>
      <c r="EC9" s="633"/>
    </row>
    <row r="10" spans="2:143" ht="11.25" customHeight="1" x14ac:dyDescent="0.15">
      <c r="B10" s="620" t="s">
        <v>233</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234</v>
      </c>
      <c r="AQ10" s="621"/>
      <c r="AR10" s="621"/>
      <c r="AS10" s="621"/>
      <c r="AT10" s="621"/>
      <c r="AU10" s="621"/>
      <c r="AV10" s="621"/>
      <c r="AW10" s="621"/>
      <c r="AX10" s="621"/>
      <c r="AY10" s="621"/>
      <c r="AZ10" s="621"/>
      <c r="BA10" s="621"/>
      <c r="BB10" s="621"/>
      <c r="BC10" s="621"/>
      <c r="BD10" s="621"/>
      <c r="BE10" s="621"/>
      <c r="BF10" s="622"/>
      <c r="BG10" s="623">
        <v>42402</v>
      </c>
      <c r="BH10" s="624"/>
      <c r="BI10" s="624"/>
      <c r="BJ10" s="624"/>
      <c r="BK10" s="624"/>
      <c r="BL10" s="624"/>
      <c r="BM10" s="624"/>
      <c r="BN10" s="625"/>
      <c r="BO10" s="626">
        <v>2.8</v>
      </c>
      <c r="BP10" s="626"/>
      <c r="BQ10" s="626"/>
      <c r="BR10" s="626"/>
      <c r="BS10" s="627">
        <v>6995</v>
      </c>
      <c r="BT10" s="627"/>
      <c r="BU10" s="627"/>
      <c r="BV10" s="627"/>
      <c r="BW10" s="627"/>
      <c r="BX10" s="627"/>
      <c r="BY10" s="627"/>
      <c r="BZ10" s="627"/>
      <c r="CA10" s="627"/>
      <c r="CB10" s="631"/>
      <c r="CD10" s="620" t="s">
        <v>235</v>
      </c>
      <c r="CE10" s="621"/>
      <c r="CF10" s="621"/>
      <c r="CG10" s="621"/>
      <c r="CH10" s="621"/>
      <c r="CI10" s="621"/>
      <c r="CJ10" s="621"/>
      <c r="CK10" s="621"/>
      <c r="CL10" s="621"/>
      <c r="CM10" s="621"/>
      <c r="CN10" s="621"/>
      <c r="CO10" s="621"/>
      <c r="CP10" s="621"/>
      <c r="CQ10" s="622"/>
      <c r="CR10" s="623">
        <v>28706</v>
      </c>
      <c r="CS10" s="624"/>
      <c r="CT10" s="624"/>
      <c r="CU10" s="624"/>
      <c r="CV10" s="624"/>
      <c r="CW10" s="624"/>
      <c r="CX10" s="624"/>
      <c r="CY10" s="625"/>
      <c r="CZ10" s="626">
        <v>0.1</v>
      </c>
      <c r="DA10" s="626"/>
      <c r="DB10" s="626"/>
      <c r="DC10" s="626"/>
      <c r="DD10" s="632" t="s">
        <v>122</v>
      </c>
      <c r="DE10" s="624"/>
      <c r="DF10" s="624"/>
      <c r="DG10" s="624"/>
      <c r="DH10" s="624"/>
      <c r="DI10" s="624"/>
      <c r="DJ10" s="624"/>
      <c r="DK10" s="624"/>
      <c r="DL10" s="624"/>
      <c r="DM10" s="624"/>
      <c r="DN10" s="624"/>
      <c r="DO10" s="624"/>
      <c r="DP10" s="625"/>
      <c r="DQ10" s="632">
        <v>28626</v>
      </c>
      <c r="DR10" s="624"/>
      <c r="DS10" s="624"/>
      <c r="DT10" s="624"/>
      <c r="DU10" s="624"/>
      <c r="DV10" s="624"/>
      <c r="DW10" s="624"/>
      <c r="DX10" s="624"/>
      <c r="DY10" s="624"/>
      <c r="DZ10" s="624"/>
      <c r="EA10" s="624"/>
      <c r="EB10" s="624"/>
      <c r="EC10" s="633"/>
    </row>
    <row r="11" spans="2:143" ht="11.25" customHeight="1" x14ac:dyDescent="0.15">
      <c r="B11" s="620" t="s">
        <v>236</v>
      </c>
      <c r="C11" s="621"/>
      <c r="D11" s="621"/>
      <c r="E11" s="621"/>
      <c r="F11" s="621"/>
      <c r="G11" s="621"/>
      <c r="H11" s="621"/>
      <c r="I11" s="621"/>
      <c r="J11" s="621"/>
      <c r="K11" s="621"/>
      <c r="L11" s="621"/>
      <c r="M11" s="621"/>
      <c r="N11" s="621"/>
      <c r="O11" s="621"/>
      <c r="P11" s="621"/>
      <c r="Q11" s="622"/>
      <c r="R11" s="623">
        <v>398998</v>
      </c>
      <c r="S11" s="624"/>
      <c r="T11" s="624"/>
      <c r="U11" s="624"/>
      <c r="V11" s="624"/>
      <c r="W11" s="624"/>
      <c r="X11" s="624"/>
      <c r="Y11" s="625"/>
      <c r="Z11" s="628">
        <v>0.9</v>
      </c>
      <c r="AA11" s="629"/>
      <c r="AB11" s="629"/>
      <c r="AC11" s="635"/>
      <c r="AD11" s="632">
        <v>398998</v>
      </c>
      <c r="AE11" s="624"/>
      <c r="AF11" s="624"/>
      <c r="AG11" s="624"/>
      <c r="AH11" s="624"/>
      <c r="AI11" s="624"/>
      <c r="AJ11" s="624"/>
      <c r="AK11" s="625"/>
      <c r="AL11" s="628">
        <v>4.3</v>
      </c>
      <c r="AM11" s="629"/>
      <c r="AN11" s="629"/>
      <c r="AO11" s="630"/>
      <c r="AP11" s="620" t="s">
        <v>237</v>
      </c>
      <c r="AQ11" s="621"/>
      <c r="AR11" s="621"/>
      <c r="AS11" s="621"/>
      <c r="AT11" s="621"/>
      <c r="AU11" s="621"/>
      <c r="AV11" s="621"/>
      <c r="AW11" s="621"/>
      <c r="AX11" s="621"/>
      <c r="AY11" s="621"/>
      <c r="AZ11" s="621"/>
      <c r="BA11" s="621"/>
      <c r="BB11" s="621"/>
      <c r="BC11" s="621"/>
      <c r="BD11" s="621"/>
      <c r="BE11" s="621"/>
      <c r="BF11" s="622"/>
      <c r="BG11" s="623">
        <v>40832</v>
      </c>
      <c r="BH11" s="624"/>
      <c r="BI11" s="624"/>
      <c r="BJ11" s="624"/>
      <c r="BK11" s="624"/>
      <c r="BL11" s="624"/>
      <c r="BM11" s="624"/>
      <c r="BN11" s="625"/>
      <c r="BO11" s="626">
        <v>2.7</v>
      </c>
      <c r="BP11" s="626"/>
      <c r="BQ11" s="626"/>
      <c r="BR11" s="626"/>
      <c r="BS11" s="627">
        <v>11681</v>
      </c>
      <c r="BT11" s="627"/>
      <c r="BU11" s="627"/>
      <c r="BV11" s="627"/>
      <c r="BW11" s="627"/>
      <c r="BX11" s="627"/>
      <c r="BY11" s="627"/>
      <c r="BZ11" s="627"/>
      <c r="CA11" s="627"/>
      <c r="CB11" s="631"/>
      <c r="CD11" s="620" t="s">
        <v>238</v>
      </c>
      <c r="CE11" s="621"/>
      <c r="CF11" s="621"/>
      <c r="CG11" s="621"/>
      <c r="CH11" s="621"/>
      <c r="CI11" s="621"/>
      <c r="CJ11" s="621"/>
      <c r="CK11" s="621"/>
      <c r="CL11" s="621"/>
      <c r="CM11" s="621"/>
      <c r="CN11" s="621"/>
      <c r="CO11" s="621"/>
      <c r="CP11" s="621"/>
      <c r="CQ11" s="622"/>
      <c r="CR11" s="623">
        <v>1191957</v>
      </c>
      <c r="CS11" s="624"/>
      <c r="CT11" s="624"/>
      <c r="CU11" s="624"/>
      <c r="CV11" s="624"/>
      <c r="CW11" s="624"/>
      <c r="CX11" s="624"/>
      <c r="CY11" s="625"/>
      <c r="CZ11" s="626">
        <v>3</v>
      </c>
      <c r="DA11" s="626"/>
      <c r="DB11" s="626"/>
      <c r="DC11" s="626"/>
      <c r="DD11" s="632">
        <v>67846</v>
      </c>
      <c r="DE11" s="624"/>
      <c r="DF11" s="624"/>
      <c r="DG11" s="624"/>
      <c r="DH11" s="624"/>
      <c r="DI11" s="624"/>
      <c r="DJ11" s="624"/>
      <c r="DK11" s="624"/>
      <c r="DL11" s="624"/>
      <c r="DM11" s="624"/>
      <c r="DN11" s="624"/>
      <c r="DO11" s="624"/>
      <c r="DP11" s="625"/>
      <c r="DQ11" s="632">
        <v>765119</v>
      </c>
      <c r="DR11" s="624"/>
      <c r="DS11" s="624"/>
      <c r="DT11" s="624"/>
      <c r="DU11" s="624"/>
      <c r="DV11" s="624"/>
      <c r="DW11" s="624"/>
      <c r="DX11" s="624"/>
      <c r="DY11" s="624"/>
      <c r="DZ11" s="624"/>
      <c r="EA11" s="624"/>
      <c r="EB11" s="624"/>
      <c r="EC11" s="633"/>
    </row>
    <row r="12" spans="2:143" ht="11.25" customHeight="1" x14ac:dyDescent="0.15">
      <c r="B12" s="620" t="s">
        <v>239</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240</v>
      </c>
      <c r="AQ12" s="621"/>
      <c r="AR12" s="621"/>
      <c r="AS12" s="621"/>
      <c r="AT12" s="621"/>
      <c r="AU12" s="621"/>
      <c r="AV12" s="621"/>
      <c r="AW12" s="621"/>
      <c r="AX12" s="621"/>
      <c r="AY12" s="621"/>
      <c r="AZ12" s="621"/>
      <c r="BA12" s="621"/>
      <c r="BB12" s="621"/>
      <c r="BC12" s="621"/>
      <c r="BD12" s="621"/>
      <c r="BE12" s="621"/>
      <c r="BF12" s="622"/>
      <c r="BG12" s="623">
        <v>673745</v>
      </c>
      <c r="BH12" s="624"/>
      <c r="BI12" s="624"/>
      <c r="BJ12" s="624"/>
      <c r="BK12" s="624"/>
      <c r="BL12" s="624"/>
      <c r="BM12" s="624"/>
      <c r="BN12" s="625"/>
      <c r="BO12" s="626">
        <v>45.1</v>
      </c>
      <c r="BP12" s="626"/>
      <c r="BQ12" s="626"/>
      <c r="BR12" s="626"/>
      <c r="BS12" s="627">
        <v>81764</v>
      </c>
      <c r="BT12" s="627"/>
      <c r="BU12" s="627"/>
      <c r="BV12" s="627"/>
      <c r="BW12" s="627"/>
      <c r="BX12" s="627"/>
      <c r="BY12" s="627"/>
      <c r="BZ12" s="627"/>
      <c r="CA12" s="627"/>
      <c r="CB12" s="631"/>
      <c r="CD12" s="620" t="s">
        <v>241</v>
      </c>
      <c r="CE12" s="621"/>
      <c r="CF12" s="621"/>
      <c r="CG12" s="621"/>
      <c r="CH12" s="621"/>
      <c r="CI12" s="621"/>
      <c r="CJ12" s="621"/>
      <c r="CK12" s="621"/>
      <c r="CL12" s="621"/>
      <c r="CM12" s="621"/>
      <c r="CN12" s="621"/>
      <c r="CO12" s="621"/>
      <c r="CP12" s="621"/>
      <c r="CQ12" s="622"/>
      <c r="CR12" s="623">
        <v>505944</v>
      </c>
      <c r="CS12" s="624"/>
      <c r="CT12" s="624"/>
      <c r="CU12" s="624"/>
      <c r="CV12" s="624"/>
      <c r="CW12" s="624"/>
      <c r="CX12" s="624"/>
      <c r="CY12" s="625"/>
      <c r="CZ12" s="626">
        <v>1.3</v>
      </c>
      <c r="DA12" s="626"/>
      <c r="DB12" s="626"/>
      <c r="DC12" s="626"/>
      <c r="DD12" s="632">
        <v>182136</v>
      </c>
      <c r="DE12" s="624"/>
      <c r="DF12" s="624"/>
      <c r="DG12" s="624"/>
      <c r="DH12" s="624"/>
      <c r="DI12" s="624"/>
      <c r="DJ12" s="624"/>
      <c r="DK12" s="624"/>
      <c r="DL12" s="624"/>
      <c r="DM12" s="624"/>
      <c r="DN12" s="624"/>
      <c r="DO12" s="624"/>
      <c r="DP12" s="625"/>
      <c r="DQ12" s="632">
        <v>232238</v>
      </c>
      <c r="DR12" s="624"/>
      <c r="DS12" s="624"/>
      <c r="DT12" s="624"/>
      <c r="DU12" s="624"/>
      <c r="DV12" s="624"/>
      <c r="DW12" s="624"/>
      <c r="DX12" s="624"/>
      <c r="DY12" s="624"/>
      <c r="DZ12" s="624"/>
      <c r="EA12" s="624"/>
      <c r="EB12" s="624"/>
      <c r="EC12" s="633"/>
    </row>
    <row r="13" spans="2:143" ht="11.25" customHeight="1" x14ac:dyDescent="0.15">
      <c r="B13" s="620" t="s">
        <v>242</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243</v>
      </c>
      <c r="AQ13" s="621"/>
      <c r="AR13" s="621"/>
      <c r="AS13" s="621"/>
      <c r="AT13" s="621"/>
      <c r="AU13" s="621"/>
      <c r="AV13" s="621"/>
      <c r="AW13" s="621"/>
      <c r="AX13" s="621"/>
      <c r="AY13" s="621"/>
      <c r="AZ13" s="621"/>
      <c r="BA13" s="621"/>
      <c r="BB13" s="621"/>
      <c r="BC13" s="621"/>
      <c r="BD13" s="621"/>
      <c r="BE13" s="621"/>
      <c r="BF13" s="622"/>
      <c r="BG13" s="623">
        <v>668782</v>
      </c>
      <c r="BH13" s="624"/>
      <c r="BI13" s="624"/>
      <c r="BJ13" s="624"/>
      <c r="BK13" s="624"/>
      <c r="BL13" s="624"/>
      <c r="BM13" s="624"/>
      <c r="BN13" s="625"/>
      <c r="BO13" s="626">
        <v>44.8</v>
      </c>
      <c r="BP13" s="626"/>
      <c r="BQ13" s="626"/>
      <c r="BR13" s="626"/>
      <c r="BS13" s="627">
        <v>81764</v>
      </c>
      <c r="BT13" s="627"/>
      <c r="BU13" s="627"/>
      <c r="BV13" s="627"/>
      <c r="BW13" s="627"/>
      <c r="BX13" s="627"/>
      <c r="BY13" s="627"/>
      <c r="BZ13" s="627"/>
      <c r="CA13" s="627"/>
      <c r="CB13" s="631"/>
      <c r="CD13" s="620" t="s">
        <v>244</v>
      </c>
      <c r="CE13" s="621"/>
      <c r="CF13" s="621"/>
      <c r="CG13" s="621"/>
      <c r="CH13" s="621"/>
      <c r="CI13" s="621"/>
      <c r="CJ13" s="621"/>
      <c r="CK13" s="621"/>
      <c r="CL13" s="621"/>
      <c r="CM13" s="621"/>
      <c r="CN13" s="621"/>
      <c r="CO13" s="621"/>
      <c r="CP13" s="621"/>
      <c r="CQ13" s="622"/>
      <c r="CR13" s="623">
        <v>1363772</v>
      </c>
      <c r="CS13" s="624"/>
      <c r="CT13" s="624"/>
      <c r="CU13" s="624"/>
      <c r="CV13" s="624"/>
      <c r="CW13" s="624"/>
      <c r="CX13" s="624"/>
      <c r="CY13" s="625"/>
      <c r="CZ13" s="626">
        <v>3.5</v>
      </c>
      <c r="DA13" s="626"/>
      <c r="DB13" s="626"/>
      <c r="DC13" s="626"/>
      <c r="DD13" s="632">
        <v>195720</v>
      </c>
      <c r="DE13" s="624"/>
      <c r="DF13" s="624"/>
      <c r="DG13" s="624"/>
      <c r="DH13" s="624"/>
      <c r="DI13" s="624"/>
      <c r="DJ13" s="624"/>
      <c r="DK13" s="624"/>
      <c r="DL13" s="624"/>
      <c r="DM13" s="624"/>
      <c r="DN13" s="624"/>
      <c r="DO13" s="624"/>
      <c r="DP13" s="625"/>
      <c r="DQ13" s="632">
        <v>1021435</v>
      </c>
      <c r="DR13" s="624"/>
      <c r="DS13" s="624"/>
      <c r="DT13" s="624"/>
      <c r="DU13" s="624"/>
      <c r="DV13" s="624"/>
      <c r="DW13" s="624"/>
      <c r="DX13" s="624"/>
      <c r="DY13" s="624"/>
      <c r="DZ13" s="624"/>
      <c r="EA13" s="624"/>
      <c r="EB13" s="624"/>
      <c r="EC13" s="633"/>
    </row>
    <row r="14" spans="2:143" ht="11.25" customHeight="1" x14ac:dyDescent="0.15">
      <c r="B14" s="620" t="s">
        <v>245</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246</v>
      </c>
      <c r="AQ14" s="621"/>
      <c r="AR14" s="621"/>
      <c r="AS14" s="621"/>
      <c r="AT14" s="621"/>
      <c r="AU14" s="621"/>
      <c r="AV14" s="621"/>
      <c r="AW14" s="621"/>
      <c r="AX14" s="621"/>
      <c r="AY14" s="621"/>
      <c r="AZ14" s="621"/>
      <c r="BA14" s="621"/>
      <c r="BB14" s="621"/>
      <c r="BC14" s="621"/>
      <c r="BD14" s="621"/>
      <c r="BE14" s="621"/>
      <c r="BF14" s="622"/>
      <c r="BG14" s="623">
        <v>61389</v>
      </c>
      <c r="BH14" s="624"/>
      <c r="BI14" s="624"/>
      <c r="BJ14" s="624"/>
      <c r="BK14" s="624"/>
      <c r="BL14" s="624"/>
      <c r="BM14" s="624"/>
      <c r="BN14" s="625"/>
      <c r="BO14" s="626">
        <v>4.0999999999999996</v>
      </c>
      <c r="BP14" s="626"/>
      <c r="BQ14" s="626"/>
      <c r="BR14" s="626"/>
      <c r="BS14" s="627" t="s">
        <v>122</v>
      </c>
      <c r="BT14" s="627"/>
      <c r="BU14" s="627"/>
      <c r="BV14" s="627"/>
      <c r="BW14" s="627"/>
      <c r="BX14" s="627"/>
      <c r="BY14" s="627"/>
      <c r="BZ14" s="627"/>
      <c r="CA14" s="627"/>
      <c r="CB14" s="631"/>
      <c r="CD14" s="620" t="s">
        <v>247</v>
      </c>
      <c r="CE14" s="621"/>
      <c r="CF14" s="621"/>
      <c r="CG14" s="621"/>
      <c r="CH14" s="621"/>
      <c r="CI14" s="621"/>
      <c r="CJ14" s="621"/>
      <c r="CK14" s="621"/>
      <c r="CL14" s="621"/>
      <c r="CM14" s="621"/>
      <c r="CN14" s="621"/>
      <c r="CO14" s="621"/>
      <c r="CP14" s="621"/>
      <c r="CQ14" s="622"/>
      <c r="CR14" s="623">
        <v>573285</v>
      </c>
      <c r="CS14" s="624"/>
      <c r="CT14" s="624"/>
      <c r="CU14" s="624"/>
      <c r="CV14" s="624"/>
      <c r="CW14" s="624"/>
      <c r="CX14" s="624"/>
      <c r="CY14" s="625"/>
      <c r="CZ14" s="626">
        <v>1.5</v>
      </c>
      <c r="DA14" s="626"/>
      <c r="DB14" s="626"/>
      <c r="DC14" s="626"/>
      <c r="DD14" s="632">
        <v>2591</v>
      </c>
      <c r="DE14" s="624"/>
      <c r="DF14" s="624"/>
      <c r="DG14" s="624"/>
      <c r="DH14" s="624"/>
      <c r="DI14" s="624"/>
      <c r="DJ14" s="624"/>
      <c r="DK14" s="624"/>
      <c r="DL14" s="624"/>
      <c r="DM14" s="624"/>
      <c r="DN14" s="624"/>
      <c r="DO14" s="624"/>
      <c r="DP14" s="625"/>
      <c r="DQ14" s="632">
        <v>568927</v>
      </c>
      <c r="DR14" s="624"/>
      <c r="DS14" s="624"/>
      <c r="DT14" s="624"/>
      <c r="DU14" s="624"/>
      <c r="DV14" s="624"/>
      <c r="DW14" s="624"/>
      <c r="DX14" s="624"/>
      <c r="DY14" s="624"/>
      <c r="DZ14" s="624"/>
      <c r="EA14" s="624"/>
      <c r="EB14" s="624"/>
      <c r="EC14" s="633"/>
    </row>
    <row r="15" spans="2:143" ht="11.25" customHeight="1" x14ac:dyDescent="0.15">
      <c r="B15" s="620" t="s">
        <v>248</v>
      </c>
      <c r="C15" s="621"/>
      <c r="D15" s="621"/>
      <c r="E15" s="621"/>
      <c r="F15" s="621"/>
      <c r="G15" s="621"/>
      <c r="H15" s="621"/>
      <c r="I15" s="621"/>
      <c r="J15" s="621"/>
      <c r="K15" s="621"/>
      <c r="L15" s="621"/>
      <c r="M15" s="621"/>
      <c r="N15" s="621"/>
      <c r="O15" s="621"/>
      <c r="P15" s="621"/>
      <c r="Q15" s="622"/>
      <c r="R15" s="623">
        <v>25075</v>
      </c>
      <c r="S15" s="624"/>
      <c r="T15" s="624"/>
      <c r="U15" s="624"/>
      <c r="V15" s="624"/>
      <c r="W15" s="624"/>
      <c r="X15" s="624"/>
      <c r="Y15" s="625"/>
      <c r="Z15" s="626">
        <v>0.1</v>
      </c>
      <c r="AA15" s="626"/>
      <c r="AB15" s="626"/>
      <c r="AC15" s="626"/>
      <c r="AD15" s="627">
        <v>25075</v>
      </c>
      <c r="AE15" s="627"/>
      <c r="AF15" s="627"/>
      <c r="AG15" s="627"/>
      <c r="AH15" s="627"/>
      <c r="AI15" s="627"/>
      <c r="AJ15" s="627"/>
      <c r="AK15" s="627"/>
      <c r="AL15" s="628">
        <v>0.3</v>
      </c>
      <c r="AM15" s="629"/>
      <c r="AN15" s="629"/>
      <c r="AO15" s="630"/>
      <c r="AP15" s="620" t="s">
        <v>249</v>
      </c>
      <c r="AQ15" s="621"/>
      <c r="AR15" s="621"/>
      <c r="AS15" s="621"/>
      <c r="AT15" s="621"/>
      <c r="AU15" s="621"/>
      <c r="AV15" s="621"/>
      <c r="AW15" s="621"/>
      <c r="AX15" s="621"/>
      <c r="AY15" s="621"/>
      <c r="AZ15" s="621"/>
      <c r="BA15" s="621"/>
      <c r="BB15" s="621"/>
      <c r="BC15" s="621"/>
      <c r="BD15" s="621"/>
      <c r="BE15" s="621"/>
      <c r="BF15" s="622"/>
      <c r="BG15" s="623">
        <v>130330</v>
      </c>
      <c r="BH15" s="624"/>
      <c r="BI15" s="624"/>
      <c r="BJ15" s="624"/>
      <c r="BK15" s="624"/>
      <c r="BL15" s="624"/>
      <c r="BM15" s="624"/>
      <c r="BN15" s="625"/>
      <c r="BO15" s="626">
        <v>8.6999999999999993</v>
      </c>
      <c r="BP15" s="626"/>
      <c r="BQ15" s="626"/>
      <c r="BR15" s="626"/>
      <c r="BS15" s="627" t="s">
        <v>122</v>
      </c>
      <c r="BT15" s="627"/>
      <c r="BU15" s="627"/>
      <c r="BV15" s="627"/>
      <c r="BW15" s="627"/>
      <c r="BX15" s="627"/>
      <c r="BY15" s="627"/>
      <c r="BZ15" s="627"/>
      <c r="CA15" s="627"/>
      <c r="CB15" s="631"/>
      <c r="CD15" s="620" t="s">
        <v>250</v>
      </c>
      <c r="CE15" s="621"/>
      <c r="CF15" s="621"/>
      <c r="CG15" s="621"/>
      <c r="CH15" s="621"/>
      <c r="CI15" s="621"/>
      <c r="CJ15" s="621"/>
      <c r="CK15" s="621"/>
      <c r="CL15" s="621"/>
      <c r="CM15" s="621"/>
      <c r="CN15" s="621"/>
      <c r="CO15" s="621"/>
      <c r="CP15" s="621"/>
      <c r="CQ15" s="622"/>
      <c r="CR15" s="623">
        <v>1187225</v>
      </c>
      <c r="CS15" s="624"/>
      <c r="CT15" s="624"/>
      <c r="CU15" s="624"/>
      <c r="CV15" s="624"/>
      <c r="CW15" s="624"/>
      <c r="CX15" s="624"/>
      <c r="CY15" s="625"/>
      <c r="CZ15" s="626">
        <v>3</v>
      </c>
      <c r="DA15" s="626"/>
      <c r="DB15" s="626"/>
      <c r="DC15" s="626"/>
      <c r="DD15" s="632">
        <v>318583</v>
      </c>
      <c r="DE15" s="624"/>
      <c r="DF15" s="624"/>
      <c r="DG15" s="624"/>
      <c r="DH15" s="624"/>
      <c r="DI15" s="624"/>
      <c r="DJ15" s="624"/>
      <c r="DK15" s="624"/>
      <c r="DL15" s="624"/>
      <c r="DM15" s="624"/>
      <c r="DN15" s="624"/>
      <c r="DO15" s="624"/>
      <c r="DP15" s="625"/>
      <c r="DQ15" s="632">
        <v>775443</v>
      </c>
      <c r="DR15" s="624"/>
      <c r="DS15" s="624"/>
      <c r="DT15" s="624"/>
      <c r="DU15" s="624"/>
      <c r="DV15" s="624"/>
      <c r="DW15" s="624"/>
      <c r="DX15" s="624"/>
      <c r="DY15" s="624"/>
      <c r="DZ15" s="624"/>
      <c r="EA15" s="624"/>
      <c r="EB15" s="624"/>
      <c r="EC15" s="633"/>
    </row>
    <row r="16" spans="2:143" ht="11.25" customHeight="1" x14ac:dyDescent="0.15">
      <c r="B16" s="620" t="s">
        <v>251</v>
      </c>
      <c r="C16" s="621"/>
      <c r="D16" s="621"/>
      <c r="E16" s="621"/>
      <c r="F16" s="621"/>
      <c r="G16" s="621"/>
      <c r="H16" s="621"/>
      <c r="I16" s="621"/>
      <c r="J16" s="621"/>
      <c r="K16" s="621"/>
      <c r="L16" s="621"/>
      <c r="M16" s="621"/>
      <c r="N16" s="621"/>
      <c r="O16" s="621"/>
      <c r="P16" s="621"/>
      <c r="Q16" s="622"/>
      <c r="R16" s="623">
        <v>36487</v>
      </c>
      <c r="S16" s="624"/>
      <c r="T16" s="624"/>
      <c r="U16" s="624"/>
      <c r="V16" s="624"/>
      <c r="W16" s="624"/>
      <c r="X16" s="624"/>
      <c r="Y16" s="625"/>
      <c r="Z16" s="626">
        <v>0.1</v>
      </c>
      <c r="AA16" s="626"/>
      <c r="AB16" s="626"/>
      <c r="AC16" s="626"/>
      <c r="AD16" s="627">
        <v>36487</v>
      </c>
      <c r="AE16" s="627"/>
      <c r="AF16" s="627"/>
      <c r="AG16" s="627"/>
      <c r="AH16" s="627"/>
      <c r="AI16" s="627"/>
      <c r="AJ16" s="627"/>
      <c r="AK16" s="627"/>
      <c r="AL16" s="628">
        <v>0.4</v>
      </c>
      <c r="AM16" s="629"/>
      <c r="AN16" s="629"/>
      <c r="AO16" s="630"/>
      <c r="AP16" s="620" t="s">
        <v>252</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253</v>
      </c>
      <c r="CE16" s="621"/>
      <c r="CF16" s="621"/>
      <c r="CG16" s="621"/>
      <c r="CH16" s="621"/>
      <c r="CI16" s="621"/>
      <c r="CJ16" s="621"/>
      <c r="CK16" s="621"/>
      <c r="CL16" s="621"/>
      <c r="CM16" s="621"/>
      <c r="CN16" s="621"/>
      <c r="CO16" s="621"/>
      <c r="CP16" s="621"/>
      <c r="CQ16" s="622"/>
      <c r="CR16" s="623">
        <v>5355003</v>
      </c>
      <c r="CS16" s="624"/>
      <c r="CT16" s="624"/>
      <c r="CU16" s="624"/>
      <c r="CV16" s="624"/>
      <c r="CW16" s="624"/>
      <c r="CX16" s="624"/>
      <c r="CY16" s="625"/>
      <c r="CZ16" s="626">
        <v>13.6</v>
      </c>
      <c r="DA16" s="626"/>
      <c r="DB16" s="626"/>
      <c r="DC16" s="626"/>
      <c r="DD16" s="632" t="s">
        <v>122</v>
      </c>
      <c r="DE16" s="624"/>
      <c r="DF16" s="624"/>
      <c r="DG16" s="624"/>
      <c r="DH16" s="624"/>
      <c r="DI16" s="624"/>
      <c r="DJ16" s="624"/>
      <c r="DK16" s="624"/>
      <c r="DL16" s="624"/>
      <c r="DM16" s="624"/>
      <c r="DN16" s="624"/>
      <c r="DO16" s="624"/>
      <c r="DP16" s="625"/>
      <c r="DQ16" s="632">
        <v>589816</v>
      </c>
      <c r="DR16" s="624"/>
      <c r="DS16" s="624"/>
      <c r="DT16" s="624"/>
      <c r="DU16" s="624"/>
      <c r="DV16" s="624"/>
      <c r="DW16" s="624"/>
      <c r="DX16" s="624"/>
      <c r="DY16" s="624"/>
      <c r="DZ16" s="624"/>
      <c r="EA16" s="624"/>
      <c r="EB16" s="624"/>
      <c r="EC16" s="633"/>
    </row>
    <row r="17" spans="2:133" ht="11.25" customHeight="1" x14ac:dyDescent="0.15">
      <c r="B17" s="620" t="s">
        <v>254</v>
      </c>
      <c r="C17" s="621"/>
      <c r="D17" s="621"/>
      <c r="E17" s="621"/>
      <c r="F17" s="621"/>
      <c r="G17" s="621"/>
      <c r="H17" s="621"/>
      <c r="I17" s="621"/>
      <c r="J17" s="621"/>
      <c r="K17" s="621"/>
      <c r="L17" s="621"/>
      <c r="M17" s="621"/>
      <c r="N17" s="621"/>
      <c r="O17" s="621"/>
      <c r="P17" s="621"/>
      <c r="Q17" s="622"/>
      <c r="R17" s="623">
        <v>66247</v>
      </c>
      <c r="S17" s="624"/>
      <c r="T17" s="624"/>
      <c r="U17" s="624"/>
      <c r="V17" s="624"/>
      <c r="W17" s="624"/>
      <c r="X17" s="624"/>
      <c r="Y17" s="625"/>
      <c r="Z17" s="626">
        <v>0.2</v>
      </c>
      <c r="AA17" s="626"/>
      <c r="AB17" s="626"/>
      <c r="AC17" s="626"/>
      <c r="AD17" s="627">
        <v>66247</v>
      </c>
      <c r="AE17" s="627"/>
      <c r="AF17" s="627"/>
      <c r="AG17" s="627"/>
      <c r="AH17" s="627"/>
      <c r="AI17" s="627"/>
      <c r="AJ17" s="627"/>
      <c r="AK17" s="627"/>
      <c r="AL17" s="628">
        <v>0.7</v>
      </c>
      <c r="AM17" s="629"/>
      <c r="AN17" s="629"/>
      <c r="AO17" s="630"/>
      <c r="AP17" s="620" t="s">
        <v>255</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256</v>
      </c>
      <c r="CE17" s="621"/>
      <c r="CF17" s="621"/>
      <c r="CG17" s="621"/>
      <c r="CH17" s="621"/>
      <c r="CI17" s="621"/>
      <c r="CJ17" s="621"/>
      <c r="CK17" s="621"/>
      <c r="CL17" s="621"/>
      <c r="CM17" s="621"/>
      <c r="CN17" s="621"/>
      <c r="CO17" s="621"/>
      <c r="CP17" s="621"/>
      <c r="CQ17" s="622"/>
      <c r="CR17" s="623">
        <v>2057241</v>
      </c>
      <c r="CS17" s="624"/>
      <c r="CT17" s="624"/>
      <c r="CU17" s="624"/>
      <c r="CV17" s="624"/>
      <c r="CW17" s="624"/>
      <c r="CX17" s="624"/>
      <c r="CY17" s="625"/>
      <c r="CZ17" s="626">
        <v>5.2</v>
      </c>
      <c r="DA17" s="626"/>
      <c r="DB17" s="626"/>
      <c r="DC17" s="626"/>
      <c r="DD17" s="632" t="s">
        <v>122</v>
      </c>
      <c r="DE17" s="624"/>
      <c r="DF17" s="624"/>
      <c r="DG17" s="624"/>
      <c r="DH17" s="624"/>
      <c r="DI17" s="624"/>
      <c r="DJ17" s="624"/>
      <c r="DK17" s="624"/>
      <c r="DL17" s="624"/>
      <c r="DM17" s="624"/>
      <c r="DN17" s="624"/>
      <c r="DO17" s="624"/>
      <c r="DP17" s="625"/>
      <c r="DQ17" s="632">
        <v>2048745</v>
      </c>
      <c r="DR17" s="624"/>
      <c r="DS17" s="624"/>
      <c r="DT17" s="624"/>
      <c r="DU17" s="624"/>
      <c r="DV17" s="624"/>
      <c r="DW17" s="624"/>
      <c r="DX17" s="624"/>
      <c r="DY17" s="624"/>
      <c r="DZ17" s="624"/>
      <c r="EA17" s="624"/>
      <c r="EB17" s="624"/>
      <c r="EC17" s="633"/>
    </row>
    <row r="18" spans="2:133" ht="11.25" customHeight="1" x14ac:dyDescent="0.15">
      <c r="B18" s="620" t="s">
        <v>257</v>
      </c>
      <c r="C18" s="621"/>
      <c r="D18" s="621"/>
      <c r="E18" s="621"/>
      <c r="F18" s="621"/>
      <c r="G18" s="621"/>
      <c r="H18" s="621"/>
      <c r="I18" s="621"/>
      <c r="J18" s="621"/>
      <c r="K18" s="621"/>
      <c r="L18" s="621"/>
      <c r="M18" s="621"/>
      <c r="N18" s="621"/>
      <c r="O18" s="621"/>
      <c r="P18" s="621"/>
      <c r="Q18" s="622"/>
      <c r="R18" s="623">
        <v>4600</v>
      </c>
      <c r="S18" s="624"/>
      <c r="T18" s="624"/>
      <c r="U18" s="624"/>
      <c r="V18" s="624"/>
      <c r="W18" s="624"/>
      <c r="X18" s="624"/>
      <c r="Y18" s="625"/>
      <c r="Z18" s="626">
        <v>0</v>
      </c>
      <c r="AA18" s="626"/>
      <c r="AB18" s="626"/>
      <c r="AC18" s="626"/>
      <c r="AD18" s="627">
        <v>4600</v>
      </c>
      <c r="AE18" s="627"/>
      <c r="AF18" s="627"/>
      <c r="AG18" s="627"/>
      <c r="AH18" s="627"/>
      <c r="AI18" s="627"/>
      <c r="AJ18" s="627"/>
      <c r="AK18" s="627"/>
      <c r="AL18" s="628">
        <v>0.1</v>
      </c>
      <c r="AM18" s="629"/>
      <c r="AN18" s="629"/>
      <c r="AO18" s="630"/>
      <c r="AP18" s="620" t="s">
        <v>258</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259</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260</v>
      </c>
      <c r="C19" s="621"/>
      <c r="D19" s="621"/>
      <c r="E19" s="621"/>
      <c r="F19" s="621"/>
      <c r="G19" s="621"/>
      <c r="H19" s="621"/>
      <c r="I19" s="621"/>
      <c r="J19" s="621"/>
      <c r="K19" s="621"/>
      <c r="L19" s="621"/>
      <c r="M19" s="621"/>
      <c r="N19" s="621"/>
      <c r="O19" s="621"/>
      <c r="P19" s="621"/>
      <c r="Q19" s="622"/>
      <c r="R19" s="623">
        <v>61294</v>
      </c>
      <c r="S19" s="624"/>
      <c r="T19" s="624"/>
      <c r="U19" s="624"/>
      <c r="V19" s="624"/>
      <c r="W19" s="624"/>
      <c r="X19" s="624"/>
      <c r="Y19" s="625"/>
      <c r="Z19" s="626">
        <v>0.1</v>
      </c>
      <c r="AA19" s="626"/>
      <c r="AB19" s="626"/>
      <c r="AC19" s="626"/>
      <c r="AD19" s="627">
        <v>61294</v>
      </c>
      <c r="AE19" s="627"/>
      <c r="AF19" s="627"/>
      <c r="AG19" s="627"/>
      <c r="AH19" s="627"/>
      <c r="AI19" s="627"/>
      <c r="AJ19" s="627"/>
      <c r="AK19" s="627"/>
      <c r="AL19" s="628">
        <v>0.7</v>
      </c>
      <c r="AM19" s="629"/>
      <c r="AN19" s="629"/>
      <c r="AO19" s="630"/>
      <c r="AP19" s="620" t="s">
        <v>261</v>
      </c>
      <c r="AQ19" s="621"/>
      <c r="AR19" s="621"/>
      <c r="AS19" s="621"/>
      <c r="AT19" s="621"/>
      <c r="AU19" s="621"/>
      <c r="AV19" s="621"/>
      <c r="AW19" s="621"/>
      <c r="AX19" s="621"/>
      <c r="AY19" s="621"/>
      <c r="AZ19" s="621"/>
      <c r="BA19" s="621"/>
      <c r="BB19" s="621"/>
      <c r="BC19" s="621"/>
      <c r="BD19" s="621"/>
      <c r="BE19" s="621"/>
      <c r="BF19" s="622"/>
      <c r="BG19" s="623">
        <v>56474</v>
      </c>
      <c r="BH19" s="624"/>
      <c r="BI19" s="624"/>
      <c r="BJ19" s="624"/>
      <c r="BK19" s="624"/>
      <c r="BL19" s="624"/>
      <c r="BM19" s="624"/>
      <c r="BN19" s="625"/>
      <c r="BO19" s="626">
        <v>3.8</v>
      </c>
      <c r="BP19" s="626"/>
      <c r="BQ19" s="626"/>
      <c r="BR19" s="626"/>
      <c r="BS19" s="627" t="s">
        <v>122</v>
      </c>
      <c r="BT19" s="627"/>
      <c r="BU19" s="627"/>
      <c r="BV19" s="627"/>
      <c r="BW19" s="627"/>
      <c r="BX19" s="627"/>
      <c r="BY19" s="627"/>
      <c r="BZ19" s="627"/>
      <c r="CA19" s="627"/>
      <c r="CB19" s="631"/>
      <c r="CD19" s="620" t="s">
        <v>262</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263</v>
      </c>
      <c r="C20" s="637"/>
      <c r="D20" s="637"/>
      <c r="E20" s="637"/>
      <c r="F20" s="637"/>
      <c r="G20" s="637"/>
      <c r="H20" s="637"/>
      <c r="I20" s="637"/>
      <c r="J20" s="637"/>
      <c r="K20" s="637"/>
      <c r="L20" s="637"/>
      <c r="M20" s="637"/>
      <c r="N20" s="637"/>
      <c r="O20" s="637"/>
      <c r="P20" s="637"/>
      <c r="Q20" s="638"/>
      <c r="R20" s="623">
        <v>353</v>
      </c>
      <c r="S20" s="624"/>
      <c r="T20" s="624"/>
      <c r="U20" s="624"/>
      <c r="V20" s="624"/>
      <c r="W20" s="624"/>
      <c r="X20" s="624"/>
      <c r="Y20" s="625"/>
      <c r="Z20" s="626">
        <v>0</v>
      </c>
      <c r="AA20" s="626"/>
      <c r="AB20" s="626"/>
      <c r="AC20" s="626"/>
      <c r="AD20" s="627">
        <v>353</v>
      </c>
      <c r="AE20" s="627"/>
      <c r="AF20" s="627"/>
      <c r="AG20" s="627"/>
      <c r="AH20" s="627"/>
      <c r="AI20" s="627"/>
      <c r="AJ20" s="627"/>
      <c r="AK20" s="627"/>
      <c r="AL20" s="628">
        <v>0</v>
      </c>
      <c r="AM20" s="629"/>
      <c r="AN20" s="629"/>
      <c r="AO20" s="630"/>
      <c r="AP20" s="620" t="s">
        <v>264</v>
      </c>
      <c r="AQ20" s="621"/>
      <c r="AR20" s="621"/>
      <c r="AS20" s="621"/>
      <c r="AT20" s="621"/>
      <c r="AU20" s="621"/>
      <c r="AV20" s="621"/>
      <c r="AW20" s="621"/>
      <c r="AX20" s="621"/>
      <c r="AY20" s="621"/>
      <c r="AZ20" s="621"/>
      <c r="BA20" s="621"/>
      <c r="BB20" s="621"/>
      <c r="BC20" s="621"/>
      <c r="BD20" s="621"/>
      <c r="BE20" s="621"/>
      <c r="BF20" s="622"/>
      <c r="BG20" s="623">
        <v>56474</v>
      </c>
      <c r="BH20" s="624"/>
      <c r="BI20" s="624"/>
      <c r="BJ20" s="624"/>
      <c r="BK20" s="624"/>
      <c r="BL20" s="624"/>
      <c r="BM20" s="624"/>
      <c r="BN20" s="625"/>
      <c r="BO20" s="626">
        <v>3.8</v>
      </c>
      <c r="BP20" s="626"/>
      <c r="BQ20" s="626"/>
      <c r="BR20" s="626"/>
      <c r="BS20" s="627" t="s">
        <v>122</v>
      </c>
      <c r="BT20" s="627"/>
      <c r="BU20" s="627"/>
      <c r="BV20" s="627"/>
      <c r="BW20" s="627"/>
      <c r="BX20" s="627"/>
      <c r="BY20" s="627"/>
      <c r="BZ20" s="627"/>
      <c r="CA20" s="627"/>
      <c r="CB20" s="631"/>
      <c r="CD20" s="620" t="s">
        <v>265</v>
      </c>
      <c r="CE20" s="621"/>
      <c r="CF20" s="621"/>
      <c r="CG20" s="621"/>
      <c r="CH20" s="621"/>
      <c r="CI20" s="621"/>
      <c r="CJ20" s="621"/>
      <c r="CK20" s="621"/>
      <c r="CL20" s="621"/>
      <c r="CM20" s="621"/>
      <c r="CN20" s="621"/>
      <c r="CO20" s="621"/>
      <c r="CP20" s="621"/>
      <c r="CQ20" s="622"/>
      <c r="CR20" s="623">
        <v>39232955</v>
      </c>
      <c r="CS20" s="624"/>
      <c r="CT20" s="624"/>
      <c r="CU20" s="624"/>
      <c r="CV20" s="624"/>
      <c r="CW20" s="624"/>
      <c r="CX20" s="624"/>
      <c r="CY20" s="625"/>
      <c r="CZ20" s="626">
        <v>100</v>
      </c>
      <c r="DA20" s="626"/>
      <c r="DB20" s="626"/>
      <c r="DC20" s="626"/>
      <c r="DD20" s="632">
        <v>1335802</v>
      </c>
      <c r="DE20" s="624"/>
      <c r="DF20" s="624"/>
      <c r="DG20" s="624"/>
      <c r="DH20" s="624"/>
      <c r="DI20" s="624"/>
      <c r="DJ20" s="624"/>
      <c r="DK20" s="624"/>
      <c r="DL20" s="624"/>
      <c r="DM20" s="624"/>
      <c r="DN20" s="624"/>
      <c r="DO20" s="624"/>
      <c r="DP20" s="625"/>
      <c r="DQ20" s="632">
        <v>14854901</v>
      </c>
      <c r="DR20" s="624"/>
      <c r="DS20" s="624"/>
      <c r="DT20" s="624"/>
      <c r="DU20" s="624"/>
      <c r="DV20" s="624"/>
      <c r="DW20" s="624"/>
      <c r="DX20" s="624"/>
      <c r="DY20" s="624"/>
      <c r="DZ20" s="624"/>
      <c r="EA20" s="624"/>
      <c r="EB20" s="624"/>
      <c r="EC20" s="633"/>
    </row>
    <row r="21" spans="2:133" ht="11.25" customHeight="1" x14ac:dyDescent="0.15">
      <c r="B21" s="620" t="s">
        <v>266</v>
      </c>
      <c r="C21" s="621"/>
      <c r="D21" s="621"/>
      <c r="E21" s="621"/>
      <c r="F21" s="621"/>
      <c r="G21" s="621"/>
      <c r="H21" s="621"/>
      <c r="I21" s="621"/>
      <c r="J21" s="621"/>
      <c r="K21" s="621"/>
      <c r="L21" s="621"/>
      <c r="M21" s="621"/>
      <c r="N21" s="621"/>
      <c r="O21" s="621"/>
      <c r="P21" s="621"/>
      <c r="Q21" s="622"/>
      <c r="R21" s="623">
        <v>12877217</v>
      </c>
      <c r="S21" s="624"/>
      <c r="T21" s="624"/>
      <c r="U21" s="624"/>
      <c r="V21" s="624"/>
      <c r="W21" s="624"/>
      <c r="X21" s="624"/>
      <c r="Y21" s="625"/>
      <c r="Z21" s="626">
        <v>30.4</v>
      </c>
      <c r="AA21" s="626"/>
      <c r="AB21" s="626"/>
      <c r="AC21" s="626"/>
      <c r="AD21" s="627">
        <v>6969191</v>
      </c>
      <c r="AE21" s="627"/>
      <c r="AF21" s="627"/>
      <c r="AG21" s="627"/>
      <c r="AH21" s="627"/>
      <c r="AI21" s="627"/>
      <c r="AJ21" s="627"/>
      <c r="AK21" s="627"/>
      <c r="AL21" s="628">
        <v>75.900000000000006</v>
      </c>
      <c r="AM21" s="629"/>
      <c r="AN21" s="629"/>
      <c r="AO21" s="630"/>
      <c r="AP21" s="620" t="s">
        <v>267</v>
      </c>
      <c r="AQ21" s="639"/>
      <c r="AR21" s="639"/>
      <c r="AS21" s="639"/>
      <c r="AT21" s="639"/>
      <c r="AU21" s="639"/>
      <c r="AV21" s="639"/>
      <c r="AW21" s="639"/>
      <c r="AX21" s="639"/>
      <c r="AY21" s="639"/>
      <c r="AZ21" s="639"/>
      <c r="BA21" s="639"/>
      <c r="BB21" s="639"/>
      <c r="BC21" s="639"/>
      <c r="BD21" s="639"/>
      <c r="BE21" s="639"/>
      <c r="BF21" s="640"/>
      <c r="BG21" s="623">
        <v>13397</v>
      </c>
      <c r="BH21" s="624"/>
      <c r="BI21" s="624"/>
      <c r="BJ21" s="624"/>
      <c r="BK21" s="624"/>
      <c r="BL21" s="624"/>
      <c r="BM21" s="624"/>
      <c r="BN21" s="625"/>
      <c r="BO21" s="626">
        <v>0.9</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268</v>
      </c>
      <c r="C22" s="621"/>
      <c r="D22" s="621"/>
      <c r="E22" s="621"/>
      <c r="F22" s="621"/>
      <c r="G22" s="621"/>
      <c r="H22" s="621"/>
      <c r="I22" s="621"/>
      <c r="J22" s="621"/>
      <c r="K22" s="621"/>
      <c r="L22" s="621"/>
      <c r="M22" s="621"/>
      <c r="N22" s="621"/>
      <c r="O22" s="621"/>
      <c r="P22" s="621"/>
      <c r="Q22" s="622"/>
      <c r="R22" s="623">
        <v>6969191</v>
      </c>
      <c r="S22" s="624"/>
      <c r="T22" s="624"/>
      <c r="U22" s="624"/>
      <c r="V22" s="624"/>
      <c r="W22" s="624"/>
      <c r="X22" s="624"/>
      <c r="Y22" s="625"/>
      <c r="Z22" s="626">
        <v>16.399999999999999</v>
      </c>
      <c r="AA22" s="626"/>
      <c r="AB22" s="626"/>
      <c r="AC22" s="626"/>
      <c r="AD22" s="627">
        <v>6969191</v>
      </c>
      <c r="AE22" s="627"/>
      <c r="AF22" s="627"/>
      <c r="AG22" s="627"/>
      <c r="AH22" s="627"/>
      <c r="AI22" s="627"/>
      <c r="AJ22" s="627"/>
      <c r="AK22" s="627"/>
      <c r="AL22" s="628">
        <v>75.900000000000006</v>
      </c>
      <c r="AM22" s="629"/>
      <c r="AN22" s="629"/>
      <c r="AO22" s="630"/>
      <c r="AP22" s="620" t="s">
        <v>269</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270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271</v>
      </c>
      <c r="C23" s="621"/>
      <c r="D23" s="621"/>
      <c r="E23" s="621"/>
      <c r="F23" s="621"/>
      <c r="G23" s="621"/>
      <c r="H23" s="621"/>
      <c r="I23" s="621"/>
      <c r="J23" s="621"/>
      <c r="K23" s="621"/>
      <c r="L23" s="621"/>
      <c r="M23" s="621"/>
      <c r="N23" s="621"/>
      <c r="O23" s="621"/>
      <c r="P23" s="621"/>
      <c r="Q23" s="622"/>
      <c r="R23" s="623">
        <v>5908026</v>
      </c>
      <c r="S23" s="624"/>
      <c r="T23" s="624"/>
      <c r="U23" s="624"/>
      <c r="V23" s="624"/>
      <c r="W23" s="624"/>
      <c r="X23" s="624"/>
      <c r="Y23" s="625"/>
      <c r="Z23" s="626">
        <v>13.9</v>
      </c>
      <c r="AA23" s="626"/>
      <c r="AB23" s="626"/>
      <c r="AC23" s="626"/>
      <c r="AD23" s="627" t="s">
        <v>122</v>
      </c>
      <c r="AE23" s="627"/>
      <c r="AF23" s="627"/>
      <c r="AG23" s="627"/>
      <c r="AH23" s="627"/>
      <c r="AI23" s="627"/>
      <c r="AJ23" s="627"/>
      <c r="AK23" s="627"/>
      <c r="AL23" s="628" t="s">
        <v>122</v>
      </c>
      <c r="AM23" s="629"/>
      <c r="AN23" s="629"/>
      <c r="AO23" s="630"/>
      <c r="AP23" s="620" t="s">
        <v>272</v>
      </c>
      <c r="AQ23" s="639"/>
      <c r="AR23" s="639"/>
      <c r="AS23" s="639"/>
      <c r="AT23" s="639"/>
      <c r="AU23" s="639"/>
      <c r="AV23" s="639"/>
      <c r="AW23" s="639"/>
      <c r="AX23" s="639"/>
      <c r="AY23" s="639"/>
      <c r="AZ23" s="639"/>
      <c r="BA23" s="639"/>
      <c r="BB23" s="639"/>
      <c r="BC23" s="639"/>
      <c r="BD23" s="639"/>
      <c r="BE23" s="639"/>
      <c r="BF23" s="640"/>
      <c r="BG23" s="623">
        <v>43077</v>
      </c>
      <c r="BH23" s="624"/>
      <c r="BI23" s="624"/>
      <c r="BJ23" s="624"/>
      <c r="BK23" s="624"/>
      <c r="BL23" s="624"/>
      <c r="BM23" s="624"/>
      <c r="BN23" s="625"/>
      <c r="BO23" s="626">
        <v>2.9</v>
      </c>
      <c r="BP23" s="626"/>
      <c r="BQ23" s="626"/>
      <c r="BR23" s="626"/>
      <c r="BS23" s="627" t="s">
        <v>122</v>
      </c>
      <c r="BT23" s="627"/>
      <c r="BU23" s="627"/>
      <c r="BV23" s="627"/>
      <c r="BW23" s="627"/>
      <c r="BX23" s="627"/>
      <c r="BY23" s="627"/>
      <c r="BZ23" s="627"/>
      <c r="CA23" s="627"/>
      <c r="CB23" s="631"/>
      <c r="CD23" s="605" t="s">
        <v>212</v>
      </c>
      <c r="CE23" s="606"/>
      <c r="CF23" s="606"/>
      <c r="CG23" s="606"/>
      <c r="CH23" s="606"/>
      <c r="CI23" s="606"/>
      <c r="CJ23" s="606"/>
      <c r="CK23" s="606"/>
      <c r="CL23" s="606"/>
      <c r="CM23" s="606"/>
      <c r="CN23" s="606"/>
      <c r="CO23" s="606"/>
      <c r="CP23" s="606"/>
      <c r="CQ23" s="607"/>
      <c r="CR23" s="605" t="s">
        <v>273</v>
      </c>
      <c r="CS23" s="606"/>
      <c r="CT23" s="606"/>
      <c r="CU23" s="606"/>
      <c r="CV23" s="606"/>
      <c r="CW23" s="606"/>
      <c r="CX23" s="606"/>
      <c r="CY23" s="607"/>
      <c r="CZ23" s="605" t="s">
        <v>274</v>
      </c>
      <c r="DA23" s="606"/>
      <c r="DB23" s="606"/>
      <c r="DC23" s="607"/>
      <c r="DD23" s="605" t="s">
        <v>275</v>
      </c>
      <c r="DE23" s="606"/>
      <c r="DF23" s="606"/>
      <c r="DG23" s="606"/>
      <c r="DH23" s="606"/>
      <c r="DI23" s="606"/>
      <c r="DJ23" s="606"/>
      <c r="DK23" s="607"/>
      <c r="DL23" s="650" t="s">
        <v>276</v>
      </c>
      <c r="DM23" s="651"/>
      <c r="DN23" s="651"/>
      <c r="DO23" s="651"/>
      <c r="DP23" s="651"/>
      <c r="DQ23" s="651"/>
      <c r="DR23" s="651"/>
      <c r="DS23" s="651"/>
      <c r="DT23" s="651"/>
      <c r="DU23" s="651"/>
      <c r="DV23" s="652"/>
      <c r="DW23" s="605" t="s">
        <v>277</v>
      </c>
      <c r="DX23" s="606"/>
      <c r="DY23" s="606"/>
      <c r="DZ23" s="606"/>
      <c r="EA23" s="606"/>
      <c r="EB23" s="606"/>
      <c r="EC23" s="607"/>
    </row>
    <row r="24" spans="2:133" ht="11.25" customHeight="1" x14ac:dyDescent="0.15">
      <c r="B24" s="620" t="s">
        <v>278</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279</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280</v>
      </c>
      <c r="CE24" s="610"/>
      <c r="CF24" s="610"/>
      <c r="CG24" s="610"/>
      <c r="CH24" s="610"/>
      <c r="CI24" s="610"/>
      <c r="CJ24" s="610"/>
      <c r="CK24" s="610"/>
      <c r="CL24" s="610"/>
      <c r="CM24" s="610"/>
      <c r="CN24" s="610"/>
      <c r="CO24" s="610"/>
      <c r="CP24" s="610"/>
      <c r="CQ24" s="611"/>
      <c r="CR24" s="612">
        <v>5821160</v>
      </c>
      <c r="CS24" s="613"/>
      <c r="CT24" s="613"/>
      <c r="CU24" s="613"/>
      <c r="CV24" s="613"/>
      <c r="CW24" s="613"/>
      <c r="CX24" s="613"/>
      <c r="CY24" s="614"/>
      <c r="CZ24" s="617">
        <v>14.8</v>
      </c>
      <c r="DA24" s="618"/>
      <c r="DB24" s="618"/>
      <c r="DC24" s="634"/>
      <c r="DD24" s="657">
        <v>4795875</v>
      </c>
      <c r="DE24" s="613"/>
      <c r="DF24" s="613"/>
      <c r="DG24" s="613"/>
      <c r="DH24" s="613"/>
      <c r="DI24" s="613"/>
      <c r="DJ24" s="613"/>
      <c r="DK24" s="614"/>
      <c r="DL24" s="657">
        <v>4412713</v>
      </c>
      <c r="DM24" s="613"/>
      <c r="DN24" s="613"/>
      <c r="DO24" s="613"/>
      <c r="DP24" s="613"/>
      <c r="DQ24" s="613"/>
      <c r="DR24" s="613"/>
      <c r="DS24" s="613"/>
      <c r="DT24" s="613"/>
      <c r="DU24" s="613"/>
      <c r="DV24" s="614"/>
      <c r="DW24" s="617">
        <v>48.1</v>
      </c>
      <c r="DX24" s="618"/>
      <c r="DY24" s="618"/>
      <c r="DZ24" s="618"/>
      <c r="EA24" s="618"/>
      <c r="EB24" s="618"/>
      <c r="EC24" s="619"/>
    </row>
    <row r="25" spans="2:133" ht="11.25" customHeight="1" x14ac:dyDescent="0.15">
      <c r="B25" s="620" t="s">
        <v>281</v>
      </c>
      <c r="C25" s="621"/>
      <c r="D25" s="621"/>
      <c r="E25" s="621"/>
      <c r="F25" s="621"/>
      <c r="G25" s="621"/>
      <c r="H25" s="621"/>
      <c r="I25" s="621"/>
      <c r="J25" s="621"/>
      <c r="K25" s="621"/>
      <c r="L25" s="621"/>
      <c r="M25" s="621"/>
      <c r="N25" s="621"/>
      <c r="O25" s="621"/>
      <c r="P25" s="621"/>
      <c r="Q25" s="622"/>
      <c r="R25" s="623">
        <v>15115133</v>
      </c>
      <c r="S25" s="624"/>
      <c r="T25" s="624"/>
      <c r="U25" s="624"/>
      <c r="V25" s="624"/>
      <c r="W25" s="624"/>
      <c r="X25" s="624"/>
      <c r="Y25" s="625"/>
      <c r="Z25" s="626">
        <v>35.700000000000003</v>
      </c>
      <c r="AA25" s="626"/>
      <c r="AB25" s="626"/>
      <c r="AC25" s="626"/>
      <c r="AD25" s="627">
        <v>9164030</v>
      </c>
      <c r="AE25" s="627"/>
      <c r="AF25" s="627"/>
      <c r="AG25" s="627"/>
      <c r="AH25" s="627"/>
      <c r="AI25" s="627"/>
      <c r="AJ25" s="627"/>
      <c r="AK25" s="627"/>
      <c r="AL25" s="628">
        <v>99.8</v>
      </c>
      <c r="AM25" s="629"/>
      <c r="AN25" s="629"/>
      <c r="AO25" s="630"/>
      <c r="AP25" s="620" t="s">
        <v>282</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283</v>
      </c>
      <c r="CE25" s="621"/>
      <c r="CF25" s="621"/>
      <c r="CG25" s="621"/>
      <c r="CH25" s="621"/>
      <c r="CI25" s="621"/>
      <c r="CJ25" s="621"/>
      <c r="CK25" s="621"/>
      <c r="CL25" s="621"/>
      <c r="CM25" s="621"/>
      <c r="CN25" s="621"/>
      <c r="CO25" s="621"/>
      <c r="CP25" s="621"/>
      <c r="CQ25" s="622"/>
      <c r="CR25" s="623">
        <v>2166719</v>
      </c>
      <c r="CS25" s="653"/>
      <c r="CT25" s="653"/>
      <c r="CU25" s="653"/>
      <c r="CV25" s="653"/>
      <c r="CW25" s="653"/>
      <c r="CX25" s="653"/>
      <c r="CY25" s="654"/>
      <c r="CZ25" s="628">
        <v>5.5</v>
      </c>
      <c r="DA25" s="655"/>
      <c r="DB25" s="655"/>
      <c r="DC25" s="658"/>
      <c r="DD25" s="632">
        <v>2041167</v>
      </c>
      <c r="DE25" s="653"/>
      <c r="DF25" s="653"/>
      <c r="DG25" s="653"/>
      <c r="DH25" s="653"/>
      <c r="DI25" s="653"/>
      <c r="DJ25" s="653"/>
      <c r="DK25" s="654"/>
      <c r="DL25" s="632">
        <v>1918116</v>
      </c>
      <c r="DM25" s="653"/>
      <c r="DN25" s="653"/>
      <c r="DO25" s="653"/>
      <c r="DP25" s="653"/>
      <c r="DQ25" s="653"/>
      <c r="DR25" s="653"/>
      <c r="DS25" s="653"/>
      <c r="DT25" s="653"/>
      <c r="DU25" s="653"/>
      <c r="DV25" s="654"/>
      <c r="DW25" s="628">
        <v>20.9</v>
      </c>
      <c r="DX25" s="655"/>
      <c r="DY25" s="655"/>
      <c r="DZ25" s="655"/>
      <c r="EA25" s="655"/>
      <c r="EB25" s="655"/>
      <c r="EC25" s="656"/>
    </row>
    <row r="26" spans="2:133" ht="11.25" customHeight="1" x14ac:dyDescent="0.15">
      <c r="B26" s="620" t="s">
        <v>284</v>
      </c>
      <c r="C26" s="621"/>
      <c r="D26" s="621"/>
      <c r="E26" s="621"/>
      <c r="F26" s="621"/>
      <c r="G26" s="621"/>
      <c r="H26" s="621"/>
      <c r="I26" s="621"/>
      <c r="J26" s="621"/>
      <c r="K26" s="621"/>
      <c r="L26" s="621"/>
      <c r="M26" s="621"/>
      <c r="N26" s="621"/>
      <c r="O26" s="621"/>
      <c r="P26" s="621"/>
      <c r="Q26" s="622"/>
      <c r="R26" s="623">
        <v>1782</v>
      </c>
      <c r="S26" s="624"/>
      <c r="T26" s="624"/>
      <c r="U26" s="624"/>
      <c r="V26" s="624"/>
      <c r="W26" s="624"/>
      <c r="X26" s="624"/>
      <c r="Y26" s="625"/>
      <c r="Z26" s="626">
        <v>0</v>
      </c>
      <c r="AA26" s="626"/>
      <c r="AB26" s="626"/>
      <c r="AC26" s="626"/>
      <c r="AD26" s="627">
        <v>1782</v>
      </c>
      <c r="AE26" s="627"/>
      <c r="AF26" s="627"/>
      <c r="AG26" s="627"/>
      <c r="AH26" s="627"/>
      <c r="AI26" s="627"/>
      <c r="AJ26" s="627"/>
      <c r="AK26" s="627"/>
      <c r="AL26" s="628">
        <v>0</v>
      </c>
      <c r="AM26" s="629"/>
      <c r="AN26" s="629"/>
      <c r="AO26" s="630"/>
      <c r="AP26" s="620" t="s">
        <v>285</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286</v>
      </c>
      <c r="CE26" s="621"/>
      <c r="CF26" s="621"/>
      <c r="CG26" s="621"/>
      <c r="CH26" s="621"/>
      <c r="CI26" s="621"/>
      <c r="CJ26" s="621"/>
      <c r="CK26" s="621"/>
      <c r="CL26" s="621"/>
      <c r="CM26" s="621"/>
      <c r="CN26" s="621"/>
      <c r="CO26" s="621"/>
      <c r="CP26" s="621"/>
      <c r="CQ26" s="622"/>
      <c r="CR26" s="623">
        <v>1276501</v>
      </c>
      <c r="CS26" s="624"/>
      <c r="CT26" s="624"/>
      <c r="CU26" s="624"/>
      <c r="CV26" s="624"/>
      <c r="CW26" s="624"/>
      <c r="CX26" s="624"/>
      <c r="CY26" s="625"/>
      <c r="CZ26" s="628">
        <v>3.3</v>
      </c>
      <c r="DA26" s="655"/>
      <c r="DB26" s="655"/>
      <c r="DC26" s="658"/>
      <c r="DD26" s="632">
        <v>1150949</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5"/>
      <c r="DY26" s="655"/>
      <c r="DZ26" s="655"/>
      <c r="EA26" s="655"/>
      <c r="EB26" s="655"/>
      <c r="EC26" s="656"/>
    </row>
    <row r="27" spans="2:133" ht="11.25" customHeight="1" x14ac:dyDescent="0.15">
      <c r="B27" s="620" t="s">
        <v>287</v>
      </c>
      <c r="C27" s="621"/>
      <c r="D27" s="621"/>
      <c r="E27" s="621"/>
      <c r="F27" s="621"/>
      <c r="G27" s="621"/>
      <c r="H27" s="621"/>
      <c r="I27" s="621"/>
      <c r="J27" s="621"/>
      <c r="K27" s="621"/>
      <c r="L27" s="621"/>
      <c r="M27" s="621"/>
      <c r="N27" s="621"/>
      <c r="O27" s="621"/>
      <c r="P27" s="621"/>
      <c r="Q27" s="622"/>
      <c r="R27" s="623">
        <v>50544</v>
      </c>
      <c r="S27" s="624"/>
      <c r="T27" s="624"/>
      <c r="U27" s="624"/>
      <c r="V27" s="624"/>
      <c r="W27" s="624"/>
      <c r="X27" s="624"/>
      <c r="Y27" s="625"/>
      <c r="Z27" s="626">
        <v>0.1</v>
      </c>
      <c r="AA27" s="626"/>
      <c r="AB27" s="626"/>
      <c r="AC27" s="626"/>
      <c r="AD27" s="627" t="s">
        <v>122</v>
      </c>
      <c r="AE27" s="627"/>
      <c r="AF27" s="627"/>
      <c r="AG27" s="627"/>
      <c r="AH27" s="627"/>
      <c r="AI27" s="627"/>
      <c r="AJ27" s="627"/>
      <c r="AK27" s="627"/>
      <c r="AL27" s="628" t="s">
        <v>122</v>
      </c>
      <c r="AM27" s="629"/>
      <c r="AN27" s="629"/>
      <c r="AO27" s="630"/>
      <c r="AP27" s="620" t="s">
        <v>288</v>
      </c>
      <c r="AQ27" s="621"/>
      <c r="AR27" s="621"/>
      <c r="AS27" s="621"/>
      <c r="AT27" s="621"/>
      <c r="AU27" s="621"/>
      <c r="AV27" s="621"/>
      <c r="AW27" s="621"/>
      <c r="AX27" s="621"/>
      <c r="AY27" s="621"/>
      <c r="AZ27" s="621"/>
      <c r="BA27" s="621"/>
      <c r="BB27" s="621"/>
      <c r="BC27" s="621"/>
      <c r="BD27" s="621"/>
      <c r="BE27" s="621"/>
      <c r="BF27" s="622"/>
      <c r="BG27" s="623">
        <v>1494478</v>
      </c>
      <c r="BH27" s="624"/>
      <c r="BI27" s="624"/>
      <c r="BJ27" s="624"/>
      <c r="BK27" s="624"/>
      <c r="BL27" s="624"/>
      <c r="BM27" s="624"/>
      <c r="BN27" s="625"/>
      <c r="BO27" s="626">
        <v>100</v>
      </c>
      <c r="BP27" s="626"/>
      <c r="BQ27" s="626"/>
      <c r="BR27" s="626"/>
      <c r="BS27" s="627">
        <v>100440</v>
      </c>
      <c r="BT27" s="627"/>
      <c r="BU27" s="627"/>
      <c r="BV27" s="627"/>
      <c r="BW27" s="627"/>
      <c r="BX27" s="627"/>
      <c r="BY27" s="627"/>
      <c r="BZ27" s="627"/>
      <c r="CA27" s="627"/>
      <c r="CB27" s="631"/>
      <c r="CD27" s="620" t="s">
        <v>289</v>
      </c>
      <c r="CE27" s="621"/>
      <c r="CF27" s="621"/>
      <c r="CG27" s="621"/>
      <c r="CH27" s="621"/>
      <c r="CI27" s="621"/>
      <c r="CJ27" s="621"/>
      <c r="CK27" s="621"/>
      <c r="CL27" s="621"/>
      <c r="CM27" s="621"/>
      <c r="CN27" s="621"/>
      <c r="CO27" s="621"/>
      <c r="CP27" s="621"/>
      <c r="CQ27" s="622"/>
      <c r="CR27" s="623">
        <v>1597200</v>
      </c>
      <c r="CS27" s="653"/>
      <c r="CT27" s="653"/>
      <c r="CU27" s="653"/>
      <c r="CV27" s="653"/>
      <c r="CW27" s="653"/>
      <c r="CX27" s="653"/>
      <c r="CY27" s="654"/>
      <c r="CZ27" s="628">
        <v>4.0999999999999996</v>
      </c>
      <c r="DA27" s="655"/>
      <c r="DB27" s="655"/>
      <c r="DC27" s="658"/>
      <c r="DD27" s="632">
        <v>705963</v>
      </c>
      <c r="DE27" s="653"/>
      <c r="DF27" s="653"/>
      <c r="DG27" s="653"/>
      <c r="DH27" s="653"/>
      <c r="DI27" s="653"/>
      <c r="DJ27" s="653"/>
      <c r="DK27" s="654"/>
      <c r="DL27" s="632">
        <v>445852</v>
      </c>
      <c r="DM27" s="653"/>
      <c r="DN27" s="653"/>
      <c r="DO27" s="653"/>
      <c r="DP27" s="653"/>
      <c r="DQ27" s="653"/>
      <c r="DR27" s="653"/>
      <c r="DS27" s="653"/>
      <c r="DT27" s="653"/>
      <c r="DU27" s="653"/>
      <c r="DV27" s="654"/>
      <c r="DW27" s="628">
        <v>4.9000000000000004</v>
      </c>
      <c r="DX27" s="655"/>
      <c r="DY27" s="655"/>
      <c r="DZ27" s="655"/>
      <c r="EA27" s="655"/>
      <c r="EB27" s="655"/>
      <c r="EC27" s="656"/>
    </row>
    <row r="28" spans="2:133" ht="11.25" customHeight="1" x14ac:dyDescent="0.15">
      <c r="B28" s="620" t="s">
        <v>290</v>
      </c>
      <c r="C28" s="621"/>
      <c r="D28" s="621"/>
      <c r="E28" s="621"/>
      <c r="F28" s="621"/>
      <c r="G28" s="621"/>
      <c r="H28" s="621"/>
      <c r="I28" s="621"/>
      <c r="J28" s="621"/>
      <c r="K28" s="621"/>
      <c r="L28" s="621"/>
      <c r="M28" s="621"/>
      <c r="N28" s="621"/>
      <c r="O28" s="621"/>
      <c r="P28" s="621"/>
      <c r="Q28" s="622"/>
      <c r="R28" s="623">
        <v>309336</v>
      </c>
      <c r="S28" s="624"/>
      <c r="T28" s="624"/>
      <c r="U28" s="624"/>
      <c r="V28" s="624"/>
      <c r="W28" s="624"/>
      <c r="X28" s="624"/>
      <c r="Y28" s="625"/>
      <c r="Z28" s="626">
        <v>0.7</v>
      </c>
      <c r="AA28" s="626"/>
      <c r="AB28" s="626"/>
      <c r="AC28" s="626"/>
      <c r="AD28" s="627">
        <v>4002</v>
      </c>
      <c r="AE28" s="627"/>
      <c r="AF28" s="627"/>
      <c r="AG28" s="627"/>
      <c r="AH28" s="627"/>
      <c r="AI28" s="627"/>
      <c r="AJ28" s="627"/>
      <c r="AK28" s="627"/>
      <c r="AL28" s="628">
        <v>0</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291</v>
      </c>
      <c r="CE28" s="621"/>
      <c r="CF28" s="621"/>
      <c r="CG28" s="621"/>
      <c r="CH28" s="621"/>
      <c r="CI28" s="621"/>
      <c r="CJ28" s="621"/>
      <c r="CK28" s="621"/>
      <c r="CL28" s="621"/>
      <c r="CM28" s="621"/>
      <c r="CN28" s="621"/>
      <c r="CO28" s="621"/>
      <c r="CP28" s="621"/>
      <c r="CQ28" s="622"/>
      <c r="CR28" s="623">
        <v>2057241</v>
      </c>
      <c r="CS28" s="624"/>
      <c r="CT28" s="624"/>
      <c r="CU28" s="624"/>
      <c r="CV28" s="624"/>
      <c r="CW28" s="624"/>
      <c r="CX28" s="624"/>
      <c r="CY28" s="625"/>
      <c r="CZ28" s="628">
        <v>5.2</v>
      </c>
      <c r="DA28" s="655"/>
      <c r="DB28" s="655"/>
      <c r="DC28" s="658"/>
      <c r="DD28" s="632">
        <v>2048745</v>
      </c>
      <c r="DE28" s="624"/>
      <c r="DF28" s="624"/>
      <c r="DG28" s="624"/>
      <c r="DH28" s="624"/>
      <c r="DI28" s="624"/>
      <c r="DJ28" s="624"/>
      <c r="DK28" s="625"/>
      <c r="DL28" s="632">
        <v>2048745</v>
      </c>
      <c r="DM28" s="624"/>
      <c r="DN28" s="624"/>
      <c r="DO28" s="624"/>
      <c r="DP28" s="624"/>
      <c r="DQ28" s="624"/>
      <c r="DR28" s="624"/>
      <c r="DS28" s="624"/>
      <c r="DT28" s="624"/>
      <c r="DU28" s="624"/>
      <c r="DV28" s="625"/>
      <c r="DW28" s="628">
        <v>22.3</v>
      </c>
      <c r="DX28" s="655"/>
      <c r="DY28" s="655"/>
      <c r="DZ28" s="655"/>
      <c r="EA28" s="655"/>
      <c r="EB28" s="655"/>
      <c r="EC28" s="656"/>
    </row>
    <row r="29" spans="2:133" ht="11.25" customHeight="1" x14ac:dyDescent="0.15">
      <c r="B29" s="620" t="s">
        <v>292</v>
      </c>
      <c r="C29" s="621"/>
      <c r="D29" s="621"/>
      <c r="E29" s="621"/>
      <c r="F29" s="621"/>
      <c r="G29" s="621"/>
      <c r="H29" s="621"/>
      <c r="I29" s="621"/>
      <c r="J29" s="621"/>
      <c r="K29" s="621"/>
      <c r="L29" s="621"/>
      <c r="M29" s="621"/>
      <c r="N29" s="621"/>
      <c r="O29" s="621"/>
      <c r="P29" s="621"/>
      <c r="Q29" s="622"/>
      <c r="R29" s="623">
        <v>38447</v>
      </c>
      <c r="S29" s="624"/>
      <c r="T29" s="624"/>
      <c r="U29" s="624"/>
      <c r="V29" s="624"/>
      <c r="W29" s="624"/>
      <c r="X29" s="624"/>
      <c r="Y29" s="625"/>
      <c r="Z29" s="626">
        <v>0.1</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293</v>
      </c>
      <c r="CE29" s="662"/>
      <c r="CF29" s="620" t="s">
        <v>66</v>
      </c>
      <c r="CG29" s="621"/>
      <c r="CH29" s="621"/>
      <c r="CI29" s="621"/>
      <c r="CJ29" s="621"/>
      <c r="CK29" s="621"/>
      <c r="CL29" s="621"/>
      <c r="CM29" s="621"/>
      <c r="CN29" s="621"/>
      <c r="CO29" s="621"/>
      <c r="CP29" s="621"/>
      <c r="CQ29" s="622"/>
      <c r="CR29" s="623">
        <v>2057241</v>
      </c>
      <c r="CS29" s="653"/>
      <c r="CT29" s="653"/>
      <c r="CU29" s="653"/>
      <c r="CV29" s="653"/>
      <c r="CW29" s="653"/>
      <c r="CX29" s="653"/>
      <c r="CY29" s="654"/>
      <c r="CZ29" s="628">
        <v>5.2</v>
      </c>
      <c r="DA29" s="655"/>
      <c r="DB29" s="655"/>
      <c r="DC29" s="658"/>
      <c r="DD29" s="632">
        <v>2048745</v>
      </c>
      <c r="DE29" s="653"/>
      <c r="DF29" s="653"/>
      <c r="DG29" s="653"/>
      <c r="DH29" s="653"/>
      <c r="DI29" s="653"/>
      <c r="DJ29" s="653"/>
      <c r="DK29" s="654"/>
      <c r="DL29" s="632">
        <v>2048745</v>
      </c>
      <c r="DM29" s="653"/>
      <c r="DN29" s="653"/>
      <c r="DO29" s="653"/>
      <c r="DP29" s="653"/>
      <c r="DQ29" s="653"/>
      <c r="DR29" s="653"/>
      <c r="DS29" s="653"/>
      <c r="DT29" s="653"/>
      <c r="DU29" s="653"/>
      <c r="DV29" s="654"/>
      <c r="DW29" s="628">
        <v>22.3</v>
      </c>
      <c r="DX29" s="655"/>
      <c r="DY29" s="655"/>
      <c r="DZ29" s="655"/>
      <c r="EA29" s="655"/>
      <c r="EB29" s="655"/>
      <c r="EC29" s="656"/>
    </row>
    <row r="30" spans="2:133" ht="11.25" customHeight="1" x14ac:dyDescent="0.15">
      <c r="B30" s="620" t="s">
        <v>294</v>
      </c>
      <c r="C30" s="621"/>
      <c r="D30" s="621"/>
      <c r="E30" s="621"/>
      <c r="F30" s="621"/>
      <c r="G30" s="621"/>
      <c r="H30" s="621"/>
      <c r="I30" s="621"/>
      <c r="J30" s="621"/>
      <c r="K30" s="621"/>
      <c r="L30" s="621"/>
      <c r="M30" s="621"/>
      <c r="N30" s="621"/>
      <c r="O30" s="621"/>
      <c r="P30" s="621"/>
      <c r="Q30" s="622"/>
      <c r="R30" s="623">
        <v>9876817</v>
      </c>
      <c r="S30" s="624"/>
      <c r="T30" s="624"/>
      <c r="U30" s="624"/>
      <c r="V30" s="624"/>
      <c r="W30" s="624"/>
      <c r="X30" s="624"/>
      <c r="Y30" s="625"/>
      <c r="Z30" s="626">
        <v>23.3</v>
      </c>
      <c r="AA30" s="626"/>
      <c r="AB30" s="626"/>
      <c r="AC30" s="626"/>
      <c r="AD30" s="627" t="s">
        <v>122</v>
      </c>
      <c r="AE30" s="627"/>
      <c r="AF30" s="627"/>
      <c r="AG30" s="627"/>
      <c r="AH30" s="627"/>
      <c r="AI30" s="627"/>
      <c r="AJ30" s="627"/>
      <c r="AK30" s="627"/>
      <c r="AL30" s="628" t="s">
        <v>122</v>
      </c>
      <c r="AM30" s="629"/>
      <c r="AN30" s="629"/>
      <c r="AO30" s="630"/>
      <c r="AP30" s="605" t="s">
        <v>212</v>
      </c>
      <c r="AQ30" s="606"/>
      <c r="AR30" s="606"/>
      <c r="AS30" s="606"/>
      <c r="AT30" s="606"/>
      <c r="AU30" s="606"/>
      <c r="AV30" s="606"/>
      <c r="AW30" s="606"/>
      <c r="AX30" s="606"/>
      <c r="AY30" s="606"/>
      <c r="AZ30" s="606"/>
      <c r="BA30" s="606"/>
      <c r="BB30" s="606"/>
      <c r="BC30" s="606"/>
      <c r="BD30" s="606"/>
      <c r="BE30" s="606"/>
      <c r="BF30" s="607"/>
      <c r="BG30" s="605" t="s">
        <v>295</v>
      </c>
      <c r="BH30" s="659"/>
      <c r="BI30" s="659"/>
      <c r="BJ30" s="659"/>
      <c r="BK30" s="659"/>
      <c r="BL30" s="659"/>
      <c r="BM30" s="659"/>
      <c r="BN30" s="659"/>
      <c r="BO30" s="659"/>
      <c r="BP30" s="659"/>
      <c r="BQ30" s="660"/>
      <c r="BR30" s="605" t="s">
        <v>296</v>
      </c>
      <c r="BS30" s="659"/>
      <c r="BT30" s="659"/>
      <c r="BU30" s="659"/>
      <c r="BV30" s="659"/>
      <c r="BW30" s="659"/>
      <c r="BX30" s="659"/>
      <c r="BY30" s="659"/>
      <c r="BZ30" s="659"/>
      <c r="CA30" s="659"/>
      <c r="CB30" s="660"/>
      <c r="CD30" s="663"/>
      <c r="CE30" s="664"/>
      <c r="CF30" s="620" t="s">
        <v>297</v>
      </c>
      <c r="CG30" s="621"/>
      <c r="CH30" s="621"/>
      <c r="CI30" s="621"/>
      <c r="CJ30" s="621"/>
      <c r="CK30" s="621"/>
      <c r="CL30" s="621"/>
      <c r="CM30" s="621"/>
      <c r="CN30" s="621"/>
      <c r="CO30" s="621"/>
      <c r="CP30" s="621"/>
      <c r="CQ30" s="622"/>
      <c r="CR30" s="623">
        <v>1967825</v>
      </c>
      <c r="CS30" s="624"/>
      <c r="CT30" s="624"/>
      <c r="CU30" s="624"/>
      <c r="CV30" s="624"/>
      <c r="CW30" s="624"/>
      <c r="CX30" s="624"/>
      <c r="CY30" s="625"/>
      <c r="CZ30" s="628">
        <v>5</v>
      </c>
      <c r="DA30" s="655"/>
      <c r="DB30" s="655"/>
      <c r="DC30" s="658"/>
      <c r="DD30" s="632">
        <v>1959352</v>
      </c>
      <c r="DE30" s="624"/>
      <c r="DF30" s="624"/>
      <c r="DG30" s="624"/>
      <c r="DH30" s="624"/>
      <c r="DI30" s="624"/>
      <c r="DJ30" s="624"/>
      <c r="DK30" s="625"/>
      <c r="DL30" s="632">
        <v>1959352</v>
      </c>
      <c r="DM30" s="624"/>
      <c r="DN30" s="624"/>
      <c r="DO30" s="624"/>
      <c r="DP30" s="624"/>
      <c r="DQ30" s="624"/>
      <c r="DR30" s="624"/>
      <c r="DS30" s="624"/>
      <c r="DT30" s="624"/>
      <c r="DU30" s="624"/>
      <c r="DV30" s="625"/>
      <c r="DW30" s="628">
        <v>21.3</v>
      </c>
      <c r="DX30" s="655"/>
      <c r="DY30" s="655"/>
      <c r="DZ30" s="655"/>
      <c r="EA30" s="655"/>
      <c r="EB30" s="655"/>
      <c r="EC30" s="656"/>
    </row>
    <row r="31" spans="2:133" ht="11.25" customHeight="1" x14ac:dyDescent="0.15">
      <c r="B31" s="636" t="s">
        <v>298</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299</v>
      </c>
      <c r="AQ31" s="672"/>
      <c r="AR31" s="672"/>
      <c r="AS31" s="672"/>
      <c r="AT31" s="677" t="s">
        <v>300</v>
      </c>
      <c r="AU31" s="206"/>
      <c r="AV31" s="206"/>
      <c r="AW31" s="206"/>
      <c r="AX31" s="609" t="s">
        <v>178</v>
      </c>
      <c r="AY31" s="610"/>
      <c r="AZ31" s="610"/>
      <c r="BA31" s="610"/>
      <c r="BB31" s="610"/>
      <c r="BC31" s="610"/>
      <c r="BD31" s="610"/>
      <c r="BE31" s="610"/>
      <c r="BF31" s="611"/>
      <c r="BG31" s="670">
        <v>98.4</v>
      </c>
      <c r="BH31" s="667"/>
      <c r="BI31" s="667"/>
      <c r="BJ31" s="667"/>
      <c r="BK31" s="667"/>
      <c r="BL31" s="667"/>
      <c r="BM31" s="618">
        <v>95.2</v>
      </c>
      <c r="BN31" s="667"/>
      <c r="BO31" s="667"/>
      <c r="BP31" s="667"/>
      <c r="BQ31" s="668"/>
      <c r="BR31" s="670">
        <v>98.2</v>
      </c>
      <c r="BS31" s="667"/>
      <c r="BT31" s="667"/>
      <c r="BU31" s="667"/>
      <c r="BV31" s="667"/>
      <c r="BW31" s="667"/>
      <c r="BX31" s="618">
        <v>94.8</v>
      </c>
      <c r="BY31" s="667"/>
      <c r="BZ31" s="667"/>
      <c r="CA31" s="667"/>
      <c r="CB31" s="668"/>
      <c r="CD31" s="663"/>
      <c r="CE31" s="664"/>
      <c r="CF31" s="620" t="s">
        <v>301</v>
      </c>
      <c r="CG31" s="621"/>
      <c r="CH31" s="621"/>
      <c r="CI31" s="621"/>
      <c r="CJ31" s="621"/>
      <c r="CK31" s="621"/>
      <c r="CL31" s="621"/>
      <c r="CM31" s="621"/>
      <c r="CN31" s="621"/>
      <c r="CO31" s="621"/>
      <c r="CP31" s="621"/>
      <c r="CQ31" s="622"/>
      <c r="CR31" s="623">
        <v>89416</v>
      </c>
      <c r="CS31" s="653"/>
      <c r="CT31" s="653"/>
      <c r="CU31" s="653"/>
      <c r="CV31" s="653"/>
      <c r="CW31" s="653"/>
      <c r="CX31" s="653"/>
      <c r="CY31" s="654"/>
      <c r="CZ31" s="628">
        <v>0.2</v>
      </c>
      <c r="DA31" s="655"/>
      <c r="DB31" s="655"/>
      <c r="DC31" s="658"/>
      <c r="DD31" s="632">
        <v>89393</v>
      </c>
      <c r="DE31" s="653"/>
      <c r="DF31" s="653"/>
      <c r="DG31" s="653"/>
      <c r="DH31" s="653"/>
      <c r="DI31" s="653"/>
      <c r="DJ31" s="653"/>
      <c r="DK31" s="654"/>
      <c r="DL31" s="632">
        <v>89393</v>
      </c>
      <c r="DM31" s="653"/>
      <c r="DN31" s="653"/>
      <c r="DO31" s="653"/>
      <c r="DP31" s="653"/>
      <c r="DQ31" s="653"/>
      <c r="DR31" s="653"/>
      <c r="DS31" s="653"/>
      <c r="DT31" s="653"/>
      <c r="DU31" s="653"/>
      <c r="DV31" s="654"/>
      <c r="DW31" s="628">
        <v>1</v>
      </c>
      <c r="DX31" s="655"/>
      <c r="DY31" s="655"/>
      <c r="DZ31" s="655"/>
      <c r="EA31" s="655"/>
      <c r="EB31" s="655"/>
      <c r="EC31" s="656"/>
    </row>
    <row r="32" spans="2:133" ht="11.25" customHeight="1" x14ac:dyDescent="0.15">
      <c r="B32" s="620" t="s">
        <v>302</v>
      </c>
      <c r="C32" s="621"/>
      <c r="D32" s="621"/>
      <c r="E32" s="621"/>
      <c r="F32" s="621"/>
      <c r="G32" s="621"/>
      <c r="H32" s="621"/>
      <c r="I32" s="621"/>
      <c r="J32" s="621"/>
      <c r="K32" s="621"/>
      <c r="L32" s="621"/>
      <c r="M32" s="621"/>
      <c r="N32" s="621"/>
      <c r="O32" s="621"/>
      <c r="P32" s="621"/>
      <c r="Q32" s="622"/>
      <c r="R32" s="623">
        <v>2944621</v>
      </c>
      <c r="S32" s="624"/>
      <c r="T32" s="624"/>
      <c r="U32" s="624"/>
      <c r="V32" s="624"/>
      <c r="W32" s="624"/>
      <c r="X32" s="624"/>
      <c r="Y32" s="625"/>
      <c r="Z32" s="626">
        <v>6.9</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303</v>
      </c>
      <c r="AX32" s="620" t="s">
        <v>304</v>
      </c>
      <c r="AY32" s="621"/>
      <c r="AZ32" s="621"/>
      <c r="BA32" s="621"/>
      <c r="BB32" s="621"/>
      <c r="BC32" s="621"/>
      <c r="BD32" s="621"/>
      <c r="BE32" s="621"/>
      <c r="BF32" s="622"/>
      <c r="BG32" s="680">
        <v>98.7</v>
      </c>
      <c r="BH32" s="653"/>
      <c r="BI32" s="653"/>
      <c r="BJ32" s="653"/>
      <c r="BK32" s="653"/>
      <c r="BL32" s="653"/>
      <c r="BM32" s="629">
        <v>97.6</v>
      </c>
      <c r="BN32" s="653"/>
      <c r="BO32" s="653"/>
      <c r="BP32" s="653"/>
      <c r="BQ32" s="669"/>
      <c r="BR32" s="680">
        <v>98.7</v>
      </c>
      <c r="BS32" s="653"/>
      <c r="BT32" s="653"/>
      <c r="BU32" s="653"/>
      <c r="BV32" s="653"/>
      <c r="BW32" s="653"/>
      <c r="BX32" s="629">
        <v>97.9</v>
      </c>
      <c r="BY32" s="653"/>
      <c r="BZ32" s="653"/>
      <c r="CA32" s="653"/>
      <c r="CB32" s="669"/>
      <c r="CD32" s="665"/>
      <c r="CE32" s="666"/>
      <c r="CF32" s="620" t="s">
        <v>305</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5"/>
      <c r="DB32" s="655"/>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5"/>
      <c r="DY32" s="655"/>
      <c r="DZ32" s="655"/>
      <c r="EA32" s="655"/>
      <c r="EB32" s="655"/>
      <c r="EC32" s="656"/>
    </row>
    <row r="33" spans="2:133" ht="11.25" customHeight="1" x14ac:dyDescent="0.15">
      <c r="B33" s="620" t="s">
        <v>306</v>
      </c>
      <c r="C33" s="621"/>
      <c r="D33" s="621"/>
      <c r="E33" s="621"/>
      <c r="F33" s="621"/>
      <c r="G33" s="621"/>
      <c r="H33" s="621"/>
      <c r="I33" s="621"/>
      <c r="J33" s="621"/>
      <c r="K33" s="621"/>
      <c r="L33" s="621"/>
      <c r="M33" s="621"/>
      <c r="N33" s="621"/>
      <c r="O33" s="621"/>
      <c r="P33" s="621"/>
      <c r="Q33" s="622"/>
      <c r="R33" s="623">
        <v>33151</v>
      </c>
      <c r="S33" s="624"/>
      <c r="T33" s="624"/>
      <c r="U33" s="624"/>
      <c r="V33" s="624"/>
      <c r="W33" s="624"/>
      <c r="X33" s="624"/>
      <c r="Y33" s="625"/>
      <c r="Z33" s="626">
        <v>0.1</v>
      </c>
      <c r="AA33" s="626"/>
      <c r="AB33" s="626"/>
      <c r="AC33" s="626"/>
      <c r="AD33" s="627">
        <v>10796</v>
      </c>
      <c r="AE33" s="627"/>
      <c r="AF33" s="627"/>
      <c r="AG33" s="627"/>
      <c r="AH33" s="627"/>
      <c r="AI33" s="627"/>
      <c r="AJ33" s="627"/>
      <c r="AK33" s="627"/>
      <c r="AL33" s="628">
        <v>0.1</v>
      </c>
      <c r="AM33" s="629"/>
      <c r="AN33" s="629"/>
      <c r="AO33" s="630"/>
      <c r="AP33" s="675"/>
      <c r="AQ33" s="676"/>
      <c r="AR33" s="676"/>
      <c r="AS33" s="676"/>
      <c r="AT33" s="679"/>
      <c r="AU33" s="207"/>
      <c r="AV33" s="207"/>
      <c r="AW33" s="207"/>
      <c r="AX33" s="644" t="s">
        <v>307</v>
      </c>
      <c r="AY33" s="645"/>
      <c r="AZ33" s="645"/>
      <c r="BA33" s="645"/>
      <c r="BB33" s="645"/>
      <c r="BC33" s="645"/>
      <c r="BD33" s="645"/>
      <c r="BE33" s="645"/>
      <c r="BF33" s="646"/>
      <c r="BG33" s="681">
        <v>97.7</v>
      </c>
      <c r="BH33" s="682"/>
      <c r="BI33" s="682"/>
      <c r="BJ33" s="682"/>
      <c r="BK33" s="682"/>
      <c r="BL33" s="682"/>
      <c r="BM33" s="683">
        <v>92.4</v>
      </c>
      <c r="BN33" s="682"/>
      <c r="BO33" s="682"/>
      <c r="BP33" s="682"/>
      <c r="BQ33" s="684"/>
      <c r="BR33" s="681">
        <v>97.4</v>
      </c>
      <c r="BS33" s="682"/>
      <c r="BT33" s="682"/>
      <c r="BU33" s="682"/>
      <c r="BV33" s="682"/>
      <c r="BW33" s="682"/>
      <c r="BX33" s="683">
        <v>91.8</v>
      </c>
      <c r="BY33" s="682"/>
      <c r="BZ33" s="682"/>
      <c r="CA33" s="682"/>
      <c r="CB33" s="684"/>
      <c r="CD33" s="620" t="s">
        <v>308</v>
      </c>
      <c r="CE33" s="621"/>
      <c r="CF33" s="621"/>
      <c r="CG33" s="621"/>
      <c r="CH33" s="621"/>
      <c r="CI33" s="621"/>
      <c r="CJ33" s="621"/>
      <c r="CK33" s="621"/>
      <c r="CL33" s="621"/>
      <c r="CM33" s="621"/>
      <c r="CN33" s="621"/>
      <c r="CO33" s="621"/>
      <c r="CP33" s="621"/>
      <c r="CQ33" s="622"/>
      <c r="CR33" s="623">
        <v>26720990</v>
      </c>
      <c r="CS33" s="653"/>
      <c r="CT33" s="653"/>
      <c r="CU33" s="653"/>
      <c r="CV33" s="653"/>
      <c r="CW33" s="653"/>
      <c r="CX33" s="653"/>
      <c r="CY33" s="654"/>
      <c r="CZ33" s="628">
        <v>68.099999999999994</v>
      </c>
      <c r="DA33" s="655"/>
      <c r="DB33" s="655"/>
      <c r="DC33" s="658"/>
      <c r="DD33" s="632">
        <v>9380372</v>
      </c>
      <c r="DE33" s="653"/>
      <c r="DF33" s="653"/>
      <c r="DG33" s="653"/>
      <c r="DH33" s="653"/>
      <c r="DI33" s="653"/>
      <c r="DJ33" s="653"/>
      <c r="DK33" s="654"/>
      <c r="DL33" s="632">
        <v>3755081</v>
      </c>
      <c r="DM33" s="653"/>
      <c r="DN33" s="653"/>
      <c r="DO33" s="653"/>
      <c r="DP33" s="653"/>
      <c r="DQ33" s="653"/>
      <c r="DR33" s="653"/>
      <c r="DS33" s="653"/>
      <c r="DT33" s="653"/>
      <c r="DU33" s="653"/>
      <c r="DV33" s="654"/>
      <c r="DW33" s="628">
        <v>40.9</v>
      </c>
      <c r="DX33" s="655"/>
      <c r="DY33" s="655"/>
      <c r="DZ33" s="655"/>
      <c r="EA33" s="655"/>
      <c r="EB33" s="655"/>
      <c r="EC33" s="656"/>
    </row>
    <row r="34" spans="2:133" ht="11.25" customHeight="1" x14ac:dyDescent="0.15">
      <c r="B34" s="620" t="s">
        <v>309</v>
      </c>
      <c r="C34" s="621"/>
      <c r="D34" s="621"/>
      <c r="E34" s="621"/>
      <c r="F34" s="621"/>
      <c r="G34" s="621"/>
      <c r="H34" s="621"/>
      <c r="I34" s="621"/>
      <c r="J34" s="621"/>
      <c r="K34" s="621"/>
      <c r="L34" s="621"/>
      <c r="M34" s="621"/>
      <c r="N34" s="621"/>
      <c r="O34" s="621"/>
      <c r="P34" s="621"/>
      <c r="Q34" s="622"/>
      <c r="R34" s="623">
        <v>1480497</v>
      </c>
      <c r="S34" s="624"/>
      <c r="T34" s="624"/>
      <c r="U34" s="624"/>
      <c r="V34" s="624"/>
      <c r="W34" s="624"/>
      <c r="X34" s="624"/>
      <c r="Y34" s="625"/>
      <c r="Z34" s="626">
        <v>3.5</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310</v>
      </c>
      <c r="CE34" s="621"/>
      <c r="CF34" s="621"/>
      <c r="CG34" s="621"/>
      <c r="CH34" s="621"/>
      <c r="CI34" s="621"/>
      <c r="CJ34" s="621"/>
      <c r="CK34" s="621"/>
      <c r="CL34" s="621"/>
      <c r="CM34" s="621"/>
      <c r="CN34" s="621"/>
      <c r="CO34" s="621"/>
      <c r="CP34" s="621"/>
      <c r="CQ34" s="622"/>
      <c r="CR34" s="623">
        <v>17433332</v>
      </c>
      <c r="CS34" s="624"/>
      <c r="CT34" s="624"/>
      <c r="CU34" s="624"/>
      <c r="CV34" s="624"/>
      <c r="CW34" s="624"/>
      <c r="CX34" s="624"/>
      <c r="CY34" s="625"/>
      <c r="CZ34" s="628">
        <v>44.4</v>
      </c>
      <c r="DA34" s="655"/>
      <c r="DB34" s="655"/>
      <c r="DC34" s="658"/>
      <c r="DD34" s="632">
        <v>1682311</v>
      </c>
      <c r="DE34" s="624"/>
      <c r="DF34" s="624"/>
      <c r="DG34" s="624"/>
      <c r="DH34" s="624"/>
      <c r="DI34" s="624"/>
      <c r="DJ34" s="624"/>
      <c r="DK34" s="625"/>
      <c r="DL34" s="632">
        <v>1084920</v>
      </c>
      <c r="DM34" s="624"/>
      <c r="DN34" s="624"/>
      <c r="DO34" s="624"/>
      <c r="DP34" s="624"/>
      <c r="DQ34" s="624"/>
      <c r="DR34" s="624"/>
      <c r="DS34" s="624"/>
      <c r="DT34" s="624"/>
      <c r="DU34" s="624"/>
      <c r="DV34" s="625"/>
      <c r="DW34" s="628">
        <v>11.8</v>
      </c>
      <c r="DX34" s="655"/>
      <c r="DY34" s="655"/>
      <c r="DZ34" s="655"/>
      <c r="EA34" s="655"/>
      <c r="EB34" s="655"/>
      <c r="EC34" s="656"/>
    </row>
    <row r="35" spans="2:133" ht="11.25" customHeight="1" x14ac:dyDescent="0.15">
      <c r="B35" s="620" t="s">
        <v>311</v>
      </c>
      <c r="C35" s="621"/>
      <c r="D35" s="621"/>
      <c r="E35" s="621"/>
      <c r="F35" s="621"/>
      <c r="G35" s="621"/>
      <c r="H35" s="621"/>
      <c r="I35" s="621"/>
      <c r="J35" s="621"/>
      <c r="K35" s="621"/>
      <c r="L35" s="621"/>
      <c r="M35" s="621"/>
      <c r="N35" s="621"/>
      <c r="O35" s="621"/>
      <c r="P35" s="621"/>
      <c r="Q35" s="622"/>
      <c r="R35" s="623">
        <v>516594</v>
      </c>
      <c r="S35" s="624"/>
      <c r="T35" s="624"/>
      <c r="U35" s="624"/>
      <c r="V35" s="624"/>
      <c r="W35" s="624"/>
      <c r="X35" s="624"/>
      <c r="Y35" s="625"/>
      <c r="Z35" s="626">
        <v>1.2</v>
      </c>
      <c r="AA35" s="626"/>
      <c r="AB35" s="626"/>
      <c r="AC35" s="626"/>
      <c r="AD35" s="627" t="s">
        <v>122</v>
      </c>
      <c r="AE35" s="627"/>
      <c r="AF35" s="627"/>
      <c r="AG35" s="627"/>
      <c r="AH35" s="627"/>
      <c r="AI35" s="627"/>
      <c r="AJ35" s="627"/>
      <c r="AK35" s="627"/>
      <c r="AL35" s="628" t="s">
        <v>122</v>
      </c>
      <c r="AM35" s="629"/>
      <c r="AN35" s="629"/>
      <c r="AO35" s="630"/>
      <c r="AP35" s="210"/>
      <c r="AQ35" s="605" t="s">
        <v>312</v>
      </c>
      <c r="AR35" s="606"/>
      <c r="AS35" s="606"/>
      <c r="AT35" s="606"/>
      <c r="AU35" s="606"/>
      <c r="AV35" s="606"/>
      <c r="AW35" s="606"/>
      <c r="AX35" s="606"/>
      <c r="AY35" s="606"/>
      <c r="AZ35" s="606"/>
      <c r="BA35" s="606"/>
      <c r="BB35" s="606"/>
      <c r="BC35" s="606"/>
      <c r="BD35" s="606"/>
      <c r="BE35" s="606"/>
      <c r="BF35" s="607"/>
      <c r="BG35" s="605" t="s">
        <v>313</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314</v>
      </c>
      <c r="CE35" s="621"/>
      <c r="CF35" s="621"/>
      <c r="CG35" s="621"/>
      <c r="CH35" s="621"/>
      <c r="CI35" s="621"/>
      <c r="CJ35" s="621"/>
      <c r="CK35" s="621"/>
      <c r="CL35" s="621"/>
      <c r="CM35" s="621"/>
      <c r="CN35" s="621"/>
      <c r="CO35" s="621"/>
      <c r="CP35" s="621"/>
      <c r="CQ35" s="622"/>
      <c r="CR35" s="623">
        <v>323671</v>
      </c>
      <c r="CS35" s="653"/>
      <c r="CT35" s="653"/>
      <c r="CU35" s="653"/>
      <c r="CV35" s="653"/>
      <c r="CW35" s="653"/>
      <c r="CX35" s="653"/>
      <c r="CY35" s="654"/>
      <c r="CZ35" s="628">
        <v>0.8</v>
      </c>
      <c r="DA35" s="655"/>
      <c r="DB35" s="655"/>
      <c r="DC35" s="658"/>
      <c r="DD35" s="632">
        <v>233952</v>
      </c>
      <c r="DE35" s="653"/>
      <c r="DF35" s="653"/>
      <c r="DG35" s="653"/>
      <c r="DH35" s="653"/>
      <c r="DI35" s="653"/>
      <c r="DJ35" s="653"/>
      <c r="DK35" s="654"/>
      <c r="DL35" s="632">
        <v>214952</v>
      </c>
      <c r="DM35" s="653"/>
      <c r="DN35" s="653"/>
      <c r="DO35" s="653"/>
      <c r="DP35" s="653"/>
      <c r="DQ35" s="653"/>
      <c r="DR35" s="653"/>
      <c r="DS35" s="653"/>
      <c r="DT35" s="653"/>
      <c r="DU35" s="653"/>
      <c r="DV35" s="654"/>
      <c r="DW35" s="628">
        <v>2.2999999999999998</v>
      </c>
      <c r="DX35" s="655"/>
      <c r="DY35" s="655"/>
      <c r="DZ35" s="655"/>
      <c r="EA35" s="655"/>
      <c r="EB35" s="655"/>
      <c r="EC35" s="656"/>
    </row>
    <row r="36" spans="2:133" ht="11.25" customHeight="1" x14ac:dyDescent="0.15">
      <c r="B36" s="620" t="s">
        <v>315</v>
      </c>
      <c r="C36" s="621"/>
      <c r="D36" s="621"/>
      <c r="E36" s="621"/>
      <c r="F36" s="621"/>
      <c r="G36" s="621"/>
      <c r="H36" s="621"/>
      <c r="I36" s="621"/>
      <c r="J36" s="621"/>
      <c r="K36" s="621"/>
      <c r="L36" s="621"/>
      <c r="M36" s="621"/>
      <c r="N36" s="621"/>
      <c r="O36" s="621"/>
      <c r="P36" s="621"/>
      <c r="Q36" s="622"/>
      <c r="R36" s="623">
        <v>149660</v>
      </c>
      <c r="S36" s="624"/>
      <c r="T36" s="624"/>
      <c r="U36" s="624"/>
      <c r="V36" s="624"/>
      <c r="W36" s="624"/>
      <c r="X36" s="624"/>
      <c r="Y36" s="625"/>
      <c r="Z36" s="626">
        <v>0.4</v>
      </c>
      <c r="AA36" s="626"/>
      <c r="AB36" s="626"/>
      <c r="AC36" s="626"/>
      <c r="AD36" s="627" t="s">
        <v>122</v>
      </c>
      <c r="AE36" s="627"/>
      <c r="AF36" s="627"/>
      <c r="AG36" s="627"/>
      <c r="AH36" s="627"/>
      <c r="AI36" s="627"/>
      <c r="AJ36" s="627"/>
      <c r="AK36" s="627"/>
      <c r="AL36" s="628" t="s">
        <v>122</v>
      </c>
      <c r="AM36" s="629"/>
      <c r="AN36" s="629"/>
      <c r="AO36" s="630"/>
      <c r="AP36" s="210"/>
      <c r="AQ36" s="685" t="s">
        <v>316</v>
      </c>
      <c r="AR36" s="686"/>
      <c r="AS36" s="686"/>
      <c r="AT36" s="686"/>
      <c r="AU36" s="686"/>
      <c r="AV36" s="686"/>
      <c r="AW36" s="686"/>
      <c r="AX36" s="686"/>
      <c r="AY36" s="687"/>
      <c r="AZ36" s="612">
        <v>3188144</v>
      </c>
      <c r="BA36" s="613"/>
      <c r="BB36" s="613"/>
      <c r="BC36" s="613"/>
      <c r="BD36" s="613"/>
      <c r="BE36" s="613"/>
      <c r="BF36" s="688"/>
      <c r="BG36" s="609" t="s">
        <v>317</v>
      </c>
      <c r="BH36" s="610"/>
      <c r="BI36" s="610"/>
      <c r="BJ36" s="610"/>
      <c r="BK36" s="610"/>
      <c r="BL36" s="610"/>
      <c r="BM36" s="610"/>
      <c r="BN36" s="610"/>
      <c r="BO36" s="610"/>
      <c r="BP36" s="610"/>
      <c r="BQ36" s="610"/>
      <c r="BR36" s="610"/>
      <c r="BS36" s="610"/>
      <c r="BT36" s="610"/>
      <c r="BU36" s="611"/>
      <c r="BV36" s="612">
        <v>107886</v>
      </c>
      <c r="BW36" s="613"/>
      <c r="BX36" s="613"/>
      <c r="BY36" s="613"/>
      <c r="BZ36" s="613"/>
      <c r="CA36" s="613"/>
      <c r="CB36" s="688"/>
      <c r="CD36" s="620" t="s">
        <v>318</v>
      </c>
      <c r="CE36" s="621"/>
      <c r="CF36" s="621"/>
      <c r="CG36" s="621"/>
      <c r="CH36" s="621"/>
      <c r="CI36" s="621"/>
      <c r="CJ36" s="621"/>
      <c r="CK36" s="621"/>
      <c r="CL36" s="621"/>
      <c r="CM36" s="621"/>
      <c r="CN36" s="621"/>
      <c r="CO36" s="621"/>
      <c r="CP36" s="621"/>
      <c r="CQ36" s="622"/>
      <c r="CR36" s="623">
        <v>5885412</v>
      </c>
      <c r="CS36" s="624"/>
      <c r="CT36" s="624"/>
      <c r="CU36" s="624"/>
      <c r="CV36" s="624"/>
      <c r="CW36" s="624"/>
      <c r="CX36" s="624"/>
      <c r="CY36" s="625"/>
      <c r="CZ36" s="628">
        <v>15</v>
      </c>
      <c r="DA36" s="655"/>
      <c r="DB36" s="655"/>
      <c r="DC36" s="658"/>
      <c r="DD36" s="632">
        <v>4963902</v>
      </c>
      <c r="DE36" s="624"/>
      <c r="DF36" s="624"/>
      <c r="DG36" s="624"/>
      <c r="DH36" s="624"/>
      <c r="DI36" s="624"/>
      <c r="DJ36" s="624"/>
      <c r="DK36" s="625"/>
      <c r="DL36" s="632">
        <v>1547768</v>
      </c>
      <c r="DM36" s="624"/>
      <c r="DN36" s="624"/>
      <c r="DO36" s="624"/>
      <c r="DP36" s="624"/>
      <c r="DQ36" s="624"/>
      <c r="DR36" s="624"/>
      <c r="DS36" s="624"/>
      <c r="DT36" s="624"/>
      <c r="DU36" s="624"/>
      <c r="DV36" s="625"/>
      <c r="DW36" s="628">
        <v>16.899999999999999</v>
      </c>
      <c r="DX36" s="655"/>
      <c r="DY36" s="655"/>
      <c r="DZ36" s="655"/>
      <c r="EA36" s="655"/>
      <c r="EB36" s="655"/>
      <c r="EC36" s="656"/>
    </row>
    <row r="37" spans="2:133" ht="11.25" customHeight="1" x14ac:dyDescent="0.15">
      <c r="B37" s="620" t="s">
        <v>319</v>
      </c>
      <c r="C37" s="621"/>
      <c r="D37" s="621"/>
      <c r="E37" s="621"/>
      <c r="F37" s="621"/>
      <c r="G37" s="621"/>
      <c r="H37" s="621"/>
      <c r="I37" s="621"/>
      <c r="J37" s="621"/>
      <c r="K37" s="621"/>
      <c r="L37" s="621"/>
      <c r="M37" s="621"/>
      <c r="N37" s="621"/>
      <c r="O37" s="621"/>
      <c r="P37" s="621"/>
      <c r="Q37" s="622"/>
      <c r="R37" s="623">
        <v>409261</v>
      </c>
      <c r="S37" s="624"/>
      <c r="T37" s="624"/>
      <c r="U37" s="624"/>
      <c r="V37" s="624"/>
      <c r="W37" s="624"/>
      <c r="X37" s="624"/>
      <c r="Y37" s="625"/>
      <c r="Z37" s="626">
        <v>1</v>
      </c>
      <c r="AA37" s="626"/>
      <c r="AB37" s="626"/>
      <c r="AC37" s="626"/>
      <c r="AD37" s="627">
        <v>381</v>
      </c>
      <c r="AE37" s="627"/>
      <c r="AF37" s="627"/>
      <c r="AG37" s="627"/>
      <c r="AH37" s="627"/>
      <c r="AI37" s="627"/>
      <c r="AJ37" s="627"/>
      <c r="AK37" s="627"/>
      <c r="AL37" s="628">
        <v>0</v>
      </c>
      <c r="AM37" s="629"/>
      <c r="AN37" s="629"/>
      <c r="AO37" s="630"/>
      <c r="AQ37" s="689" t="s">
        <v>320</v>
      </c>
      <c r="AR37" s="690"/>
      <c r="AS37" s="690"/>
      <c r="AT37" s="690"/>
      <c r="AU37" s="690"/>
      <c r="AV37" s="690"/>
      <c r="AW37" s="690"/>
      <c r="AX37" s="690"/>
      <c r="AY37" s="691"/>
      <c r="AZ37" s="623">
        <v>1210633</v>
      </c>
      <c r="BA37" s="624"/>
      <c r="BB37" s="624"/>
      <c r="BC37" s="624"/>
      <c r="BD37" s="653"/>
      <c r="BE37" s="653"/>
      <c r="BF37" s="669"/>
      <c r="BG37" s="620" t="s">
        <v>321</v>
      </c>
      <c r="BH37" s="621"/>
      <c r="BI37" s="621"/>
      <c r="BJ37" s="621"/>
      <c r="BK37" s="621"/>
      <c r="BL37" s="621"/>
      <c r="BM37" s="621"/>
      <c r="BN37" s="621"/>
      <c r="BO37" s="621"/>
      <c r="BP37" s="621"/>
      <c r="BQ37" s="621"/>
      <c r="BR37" s="621"/>
      <c r="BS37" s="621"/>
      <c r="BT37" s="621"/>
      <c r="BU37" s="622"/>
      <c r="BV37" s="623">
        <v>82603</v>
      </c>
      <c r="BW37" s="624"/>
      <c r="BX37" s="624"/>
      <c r="BY37" s="624"/>
      <c r="BZ37" s="624"/>
      <c r="CA37" s="624"/>
      <c r="CB37" s="633"/>
      <c r="CD37" s="620" t="s">
        <v>322</v>
      </c>
      <c r="CE37" s="621"/>
      <c r="CF37" s="621"/>
      <c r="CG37" s="621"/>
      <c r="CH37" s="621"/>
      <c r="CI37" s="621"/>
      <c r="CJ37" s="621"/>
      <c r="CK37" s="621"/>
      <c r="CL37" s="621"/>
      <c r="CM37" s="621"/>
      <c r="CN37" s="621"/>
      <c r="CO37" s="621"/>
      <c r="CP37" s="621"/>
      <c r="CQ37" s="622"/>
      <c r="CR37" s="623">
        <v>625306</v>
      </c>
      <c r="CS37" s="653"/>
      <c r="CT37" s="653"/>
      <c r="CU37" s="653"/>
      <c r="CV37" s="653"/>
      <c r="CW37" s="653"/>
      <c r="CX37" s="653"/>
      <c r="CY37" s="654"/>
      <c r="CZ37" s="628">
        <v>1.6</v>
      </c>
      <c r="DA37" s="655"/>
      <c r="DB37" s="655"/>
      <c r="DC37" s="658"/>
      <c r="DD37" s="632">
        <v>608826</v>
      </c>
      <c r="DE37" s="653"/>
      <c r="DF37" s="653"/>
      <c r="DG37" s="653"/>
      <c r="DH37" s="653"/>
      <c r="DI37" s="653"/>
      <c r="DJ37" s="653"/>
      <c r="DK37" s="654"/>
      <c r="DL37" s="632">
        <v>582621</v>
      </c>
      <c r="DM37" s="653"/>
      <c r="DN37" s="653"/>
      <c r="DO37" s="653"/>
      <c r="DP37" s="653"/>
      <c r="DQ37" s="653"/>
      <c r="DR37" s="653"/>
      <c r="DS37" s="653"/>
      <c r="DT37" s="653"/>
      <c r="DU37" s="653"/>
      <c r="DV37" s="654"/>
      <c r="DW37" s="628">
        <v>6.3</v>
      </c>
      <c r="DX37" s="655"/>
      <c r="DY37" s="655"/>
      <c r="DZ37" s="655"/>
      <c r="EA37" s="655"/>
      <c r="EB37" s="655"/>
      <c r="EC37" s="656"/>
    </row>
    <row r="38" spans="2:133" ht="11.25" customHeight="1" x14ac:dyDescent="0.15">
      <c r="B38" s="620" t="s">
        <v>323</v>
      </c>
      <c r="C38" s="621"/>
      <c r="D38" s="621"/>
      <c r="E38" s="621"/>
      <c r="F38" s="621"/>
      <c r="G38" s="621"/>
      <c r="H38" s="621"/>
      <c r="I38" s="621"/>
      <c r="J38" s="621"/>
      <c r="K38" s="621"/>
      <c r="L38" s="621"/>
      <c r="M38" s="621"/>
      <c r="N38" s="621"/>
      <c r="O38" s="621"/>
      <c r="P38" s="621"/>
      <c r="Q38" s="622"/>
      <c r="R38" s="623">
        <v>11462000</v>
      </c>
      <c r="S38" s="624"/>
      <c r="T38" s="624"/>
      <c r="U38" s="624"/>
      <c r="V38" s="624"/>
      <c r="W38" s="624"/>
      <c r="X38" s="624"/>
      <c r="Y38" s="625"/>
      <c r="Z38" s="626">
        <v>27</v>
      </c>
      <c r="AA38" s="626"/>
      <c r="AB38" s="626"/>
      <c r="AC38" s="626"/>
      <c r="AD38" s="627" t="s">
        <v>122</v>
      </c>
      <c r="AE38" s="627"/>
      <c r="AF38" s="627"/>
      <c r="AG38" s="627"/>
      <c r="AH38" s="627"/>
      <c r="AI38" s="627"/>
      <c r="AJ38" s="627"/>
      <c r="AK38" s="627"/>
      <c r="AL38" s="628" t="s">
        <v>122</v>
      </c>
      <c r="AM38" s="629"/>
      <c r="AN38" s="629"/>
      <c r="AO38" s="630"/>
      <c r="AQ38" s="689" t="s">
        <v>324</v>
      </c>
      <c r="AR38" s="690"/>
      <c r="AS38" s="690"/>
      <c r="AT38" s="690"/>
      <c r="AU38" s="690"/>
      <c r="AV38" s="690"/>
      <c r="AW38" s="690"/>
      <c r="AX38" s="690"/>
      <c r="AY38" s="691"/>
      <c r="AZ38" s="623">
        <v>721899</v>
      </c>
      <c r="BA38" s="624"/>
      <c r="BB38" s="624"/>
      <c r="BC38" s="624"/>
      <c r="BD38" s="653"/>
      <c r="BE38" s="653"/>
      <c r="BF38" s="669"/>
      <c r="BG38" s="620" t="s">
        <v>325</v>
      </c>
      <c r="BH38" s="621"/>
      <c r="BI38" s="621"/>
      <c r="BJ38" s="621"/>
      <c r="BK38" s="621"/>
      <c r="BL38" s="621"/>
      <c r="BM38" s="621"/>
      <c r="BN38" s="621"/>
      <c r="BO38" s="621"/>
      <c r="BP38" s="621"/>
      <c r="BQ38" s="621"/>
      <c r="BR38" s="621"/>
      <c r="BS38" s="621"/>
      <c r="BT38" s="621"/>
      <c r="BU38" s="622"/>
      <c r="BV38" s="623">
        <v>2316</v>
      </c>
      <c r="BW38" s="624"/>
      <c r="BX38" s="624"/>
      <c r="BY38" s="624"/>
      <c r="BZ38" s="624"/>
      <c r="CA38" s="624"/>
      <c r="CB38" s="633"/>
      <c r="CD38" s="620" t="s">
        <v>326</v>
      </c>
      <c r="CE38" s="621"/>
      <c r="CF38" s="621"/>
      <c r="CG38" s="621"/>
      <c r="CH38" s="621"/>
      <c r="CI38" s="621"/>
      <c r="CJ38" s="621"/>
      <c r="CK38" s="621"/>
      <c r="CL38" s="621"/>
      <c r="CM38" s="621"/>
      <c r="CN38" s="621"/>
      <c r="CO38" s="621"/>
      <c r="CP38" s="621"/>
      <c r="CQ38" s="622"/>
      <c r="CR38" s="623">
        <v>1066920</v>
      </c>
      <c r="CS38" s="624"/>
      <c r="CT38" s="624"/>
      <c r="CU38" s="624"/>
      <c r="CV38" s="624"/>
      <c r="CW38" s="624"/>
      <c r="CX38" s="624"/>
      <c r="CY38" s="625"/>
      <c r="CZ38" s="628">
        <v>2.7</v>
      </c>
      <c r="DA38" s="655"/>
      <c r="DB38" s="655"/>
      <c r="DC38" s="658"/>
      <c r="DD38" s="632">
        <v>867043</v>
      </c>
      <c r="DE38" s="624"/>
      <c r="DF38" s="624"/>
      <c r="DG38" s="624"/>
      <c r="DH38" s="624"/>
      <c r="DI38" s="624"/>
      <c r="DJ38" s="624"/>
      <c r="DK38" s="625"/>
      <c r="DL38" s="632">
        <v>840428</v>
      </c>
      <c r="DM38" s="624"/>
      <c r="DN38" s="624"/>
      <c r="DO38" s="624"/>
      <c r="DP38" s="624"/>
      <c r="DQ38" s="624"/>
      <c r="DR38" s="624"/>
      <c r="DS38" s="624"/>
      <c r="DT38" s="624"/>
      <c r="DU38" s="624"/>
      <c r="DV38" s="625"/>
      <c r="DW38" s="628">
        <v>9.1999999999999993</v>
      </c>
      <c r="DX38" s="655"/>
      <c r="DY38" s="655"/>
      <c r="DZ38" s="655"/>
      <c r="EA38" s="655"/>
      <c r="EB38" s="655"/>
      <c r="EC38" s="656"/>
    </row>
    <row r="39" spans="2:133" ht="11.25" customHeight="1" x14ac:dyDescent="0.15">
      <c r="B39" s="620" t="s">
        <v>327</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9" t="s">
        <v>328</v>
      </c>
      <c r="AR39" s="690"/>
      <c r="AS39" s="690"/>
      <c r="AT39" s="690"/>
      <c r="AU39" s="690"/>
      <c r="AV39" s="690"/>
      <c r="AW39" s="690"/>
      <c r="AX39" s="690"/>
      <c r="AY39" s="691"/>
      <c r="AZ39" s="623">
        <v>188692</v>
      </c>
      <c r="BA39" s="624"/>
      <c r="BB39" s="624"/>
      <c r="BC39" s="624"/>
      <c r="BD39" s="653"/>
      <c r="BE39" s="653"/>
      <c r="BF39" s="669"/>
      <c r="BG39" s="620" t="s">
        <v>329</v>
      </c>
      <c r="BH39" s="621"/>
      <c r="BI39" s="621"/>
      <c r="BJ39" s="621"/>
      <c r="BK39" s="621"/>
      <c r="BL39" s="621"/>
      <c r="BM39" s="621"/>
      <c r="BN39" s="621"/>
      <c r="BO39" s="621"/>
      <c r="BP39" s="621"/>
      <c r="BQ39" s="621"/>
      <c r="BR39" s="621"/>
      <c r="BS39" s="621"/>
      <c r="BT39" s="621"/>
      <c r="BU39" s="622"/>
      <c r="BV39" s="623">
        <v>3415</v>
      </c>
      <c r="BW39" s="624"/>
      <c r="BX39" s="624"/>
      <c r="BY39" s="624"/>
      <c r="BZ39" s="624"/>
      <c r="CA39" s="624"/>
      <c r="CB39" s="633"/>
      <c r="CD39" s="620" t="s">
        <v>330</v>
      </c>
      <c r="CE39" s="621"/>
      <c r="CF39" s="621"/>
      <c r="CG39" s="621"/>
      <c r="CH39" s="621"/>
      <c r="CI39" s="621"/>
      <c r="CJ39" s="621"/>
      <c r="CK39" s="621"/>
      <c r="CL39" s="621"/>
      <c r="CM39" s="621"/>
      <c r="CN39" s="621"/>
      <c r="CO39" s="621"/>
      <c r="CP39" s="621"/>
      <c r="CQ39" s="622"/>
      <c r="CR39" s="623">
        <v>1935769</v>
      </c>
      <c r="CS39" s="653"/>
      <c r="CT39" s="653"/>
      <c r="CU39" s="653"/>
      <c r="CV39" s="653"/>
      <c r="CW39" s="653"/>
      <c r="CX39" s="653"/>
      <c r="CY39" s="654"/>
      <c r="CZ39" s="628">
        <v>4.9000000000000004</v>
      </c>
      <c r="DA39" s="655"/>
      <c r="DB39" s="655"/>
      <c r="DC39" s="658"/>
      <c r="DD39" s="632">
        <v>1565958</v>
      </c>
      <c r="DE39" s="653"/>
      <c r="DF39" s="653"/>
      <c r="DG39" s="653"/>
      <c r="DH39" s="653"/>
      <c r="DI39" s="653"/>
      <c r="DJ39" s="653"/>
      <c r="DK39" s="654"/>
      <c r="DL39" s="632" t="s">
        <v>122</v>
      </c>
      <c r="DM39" s="653"/>
      <c r="DN39" s="653"/>
      <c r="DO39" s="653"/>
      <c r="DP39" s="653"/>
      <c r="DQ39" s="653"/>
      <c r="DR39" s="653"/>
      <c r="DS39" s="653"/>
      <c r="DT39" s="653"/>
      <c r="DU39" s="653"/>
      <c r="DV39" s="654"/>
      <c r="DW39" s="628" t="s">
        <v>122</v>
      </c>
      <c r="DX39" s="655"/>
      <c r="DY39" s="655"/>
      <c r="DZ39" s="655"/>
      <c r="EA39" s="655"/>
      <c r="EB39" s="655"/>
      <c r="EC39" s="656"/>
    </row>
    <row r="40" spans="2:133" ht="11.25" customHeight="1" x14ac:dyDescent="0.15">
      <c r="B40" s="620" t="s">
        <v>331</v>
      </c>
      <c r="C40" s="621"/>
      <c r="D40" s="621"/>
      <c r="E40" s="621"/>
      <c r="F40" s="621"/>
      <c r="G40" s="621"/>
      <c r="H40" s="621"/>
      <c r="I40" s="621"/>
      <c r="J40" s="621"/>
      <c r="K40" s="621"/>
      <c r="L40" s="621"/>
      <c r="M40" s="621"/>
      <c r="N40" s="621"/>
      <c r="O40" s="621"/>
      <c r="P40" s="621"/>
      <c r="Q40" s="622"/>
      <c r="R40" s="623" t="s">
        <v>122</v>
      </c>
      <c r="S40" s="624"/>
      <c r="T40" s="624"/>
      <c r="U40" s="624"/>
      <c r="V40" s="624"/>
      <c r="W40" s="624"/>
      <c r="X40" s="624"/>
      <c r="Y40" s="625"/>
      <c r="Z40" s="626" t="s">
        <v>122</v>
      </c>
      <c r="AA40" s="626"/>
      <c r="AB40" s="626"/>
      <c r="AC40" s="626"/>
      <c r="AD40" s="627" t="s">
        <v>122</v>
      </c>
      <c r="AE40" s="627"/>
      <c r="AF40" s="627"/>
      <c r="AG40" s="627"/>
      <c r="AH40" s="627"/>
      <c r="AI40" s="627"/>
      <c r="AJ40" s="627"/>
      <c r="AK40" s="627"/>
      <c r="AL40" s="628" t="s">
        <v>122</v>
      </c>
      <c r="AM40" s="629"/>
      <c r="AN40" s="629"/>
      <c r="AO40" s="630"/>
      <c r="AQ40" s="689" t="s">
        <v>332</v>
      </c>
      <c r="AR40" s="690"/>
      <c r="AS40" s="690"/>
      <c r="AT40" s="690"/>
      <c r="AU40" s="690"/>
      <c r="AV40" s="690"/>
      <c r="AW40" s="690"/>
      <c r="AX40" s="690"/>
      <c r="AY40" s="691"/>
      <c r="AZ40" s="623" t="s">
        <v>122</v>
      </c>
      <c r="BA40" s="624"/>
      <c r="BB40" s="624"/>
      <c r="BC40" s="624"/>
      <c r="BD40" s="653"/>
      <c r="BE40" s="653"/>
      <c r="BF40" s="669"/>
      <c r="BG40" s="673" t="s">
        <v>333</v>
      </c>
      <c r="BH40" s="674"/>
      <c r="BI40" s="674"/>
      <c r="BJ40" s="674"/>
      <c r="BK40" s="674"/>
      <c r="BL40" s="211"/>
      <c r="BM40" s="621" t="s">
        <v>334</v>
      </c>
      <c r="BN40" s="621"/>
      <c r="BO40" s="621"/>
      <c r="BP40" s="621"/>
      <c r="BQ40" s="621"/>
      <c r="BR40" s="621"/>
      <c r="BS40" s="621"/>
      <c r="BT40" s="621"/>
      <c r="BU40" s="622"/>
      <c r="BV40" s="623">
        <v>90</v>
      </c>
      <c r="BW40" s="624"/>
      <c r="BX40" s="624"/>
      <c r="BY40" s="624"/>
      <c r="BZ40" s="624"/>
      <c r="CA40" s="624"/>
      <c r="CB40" s="633"/>
      <c r="CD40" s="620" t="s">
        <v>335</v>
      </c>
      <c r="CE40" s="621"/>
      <c r="CF40" s="621"/>
      <c r="CG40" s="621"/>
      <c r="CH40" s="621"/>
      <c r="CI40" s="621"/>
      <c r="CJ40" s="621"/>
      <c r="CK40" s="621"/>
      <c r="CL40" s="621"/>
      <c r="CM40" s="621"/>
      <c r="CN40" s="621"/>
      <c r="CO40" s="621"/>
      <c r="CP40" s="621"/>
      <c r="CQ40" s="622"/>
      <c r="CR40" s="623">
        <v>75886</v>
      </c>
      <c r="CS40" s="624"/>
      <c r="CT40" s="624"/>
      <c r="CU40" s="624"/>
      <c r="CV40" s="624"/>
      <c r="CW40" s="624"/>
      <c r="CX40" s="624"/>
      <c r="CY40" s="625"/>
      <c r="CZ40" s="628">
        <v>0.2</v>
      </c>
      <c r="DA40" s="655"/>
      <c r="DB40" s="655"/>
      <c r="DC40" s="658"/>
      <c r="DD40" s="632">
        <v>67206</v>
      </c>
      <c r="DE40" s="624"/>
      <c r="DF40" s="624"/>
      <c r="DG40" s="624"/>
      <c r="DH40" s="624"/>
      <c r="DI40" s="624"/>
      <c r="DJ40" s="624"/>
      <c r="DK40" s="625"/>
      <c r="DL40" s="632">
        <v>67013</v>
      </c>
      <c r="DM40" s="624"/>
      <c r="DN40" s="624"/>
      <c r="DO40" s="624"/>
      <c r="DP40" s="624"/>
      <c r="DQ40" s="624"/>
      <c r="DR40" s="624"/>
      <c r="DS40" s="624"/>
      <c r="DT40" s="624"/>
      <c r="DU40" s="624"/>
      <c r="DV40" s="625"/>
      <c r="DW40" s="628">
        <v>0.7</v>
      </c>
      <c r="DX40" s="655"/>
      <c r="DY40" s="655"/>
      <c r="DZ40" s="655"/>
      <c r="EA40" s="655"/>
      <c r="EB40" s="655"/>
      <c r="EC40" s="656"/>
    </row>
    <row r="41" spans="2:133" ht="11.25" customHeight="1" x14ac:dyDescent="0.15">
      <c r="B41" s="644" t="s">
        <v>336</v>
      </c>
      <c r="C41" s="645"/>
      <c r="D41" s="645"/>
      <c r="E41" s="645"/>
      <c r="F41" s="645"/>
      <c r="G41" s="645"/>
      <c r="H41" s="645"/>
      <c r="I41" s="645"/>
      <c r="J41" s="645"/>
      <c r="K41" s="645"/>
      <c r="L41" s="645"/>
      <c r="M41" s="645"/>
      <c r="N41" s="645"/>
      <c r="O41" s="645"/>
      <c r="P41" s="645"/>
      <c r="Q41" s="646"/>
      <c r="R41" s="698">
        <v>42387843</v>
      </c>
      <c r="S41" s="699"/>
      <c r="T41" s="699"/>
      <c r="U41" s="699"/>
      <c r="V41" s="699"/>
      <c r="W41" s="699"/>
      <c r="X41" s="699"/>
      <c r="Y41" s="700"/>
      <c r="Z41" s="701">
        <v>100</v>
      </c>
      <c r="AA41" s="701"/>
      <c r="AB41" s="701"/>
      <c r="AC41" s="701"/>
      <c r="AD41" s="702">
        <v>9180991</v>
      </c>
      <c r="AE41" s="702"/>
      <c r="AF41" s="702"/>
      <c r="AG41" s="702"/>
      <c r="AH41" s="702"/>
      <c r="AI41" s="702"/>
      <c r="AJ41" s="702"/>
      <c r="AK41" s="702"/>
      <c r="AL41" s="703">
        <v>100</v>
      </c>
      <c r="AM41" s="683"/>
      <c r="AN41" s="683"/>
      <c r="AO41" s="704"/>
      <c r="AQ41" s="689" t="s">
        <v>337</v>
      </c>
      <c r="AR41" s="690"/>
      <c r="AS41" s="690"/>
      <c r="AT41" s="690"/>
      <c r="AU41" s="690"/>
      <c r="AV41" s="690"/>
      <c r="AW41" s="690"/>
      <c r="AX41" s="690"/>
      <c r="AY41" s="691"/>
      <c r="AZ41" s="623">
        <v>193119</v>
      </c>
      <c r="BA41" s="624"/>
      <c r="BB41" s="624"/>
      <c r="BC41" s="624"/>
      <c r="BD41" s="653"/>
      <c r="BE41" s="653"/>
      <c r="BF41" s="669"/>
      <c r="BG41" s="673"/>
      <c r="BH41" s="674"/>
      <c r="BI41" s="674"/>
      <c r="BJ41" s="674"/>
      <c r="BK41" s="674"/>
      <c r="BL41" s="211"/>
      <c r="BM41" s="621" t="s">
        <v>338</v>
      </c>
      <c r="BN41" s="621"/>
      <c r="BO41" s="621"/>
      <c r="BP41" s="621"/>
      <c r="BQ41" s="621"/>
      <c r="BR41" s="621"/>
      <c r="BS41" s="621"/>
      <c r="BT41" s="621"/>
      <c r="BU41" s="622"/>
      <c r="BV41" s="623" t="s">
        <v>122</v>
      </c>
      <c r="BW41" s="624"/>
      <c r="BX41" s="624"/>
      <c r="BY41" s="624"/>
      <c r="BZ41" s="624"/>
      <c r="CA41" s="624"/>
      <c r="CB41" s="633"/>
      <c r="CD41" s="620" t="s">
        <v>339</v>
      </c>
      <c r="CE41" s="621"/>
      <c r="CF41" s="621"/>
      <c r="CG41" s="621"/>
      <c r="CH41" s="621"/>
      <c r="CI41" s="621"/>
      <c r="CJ41" s="621"/>
      <c r="CK41" s="621"/>
      <c r="CL41" s="621"/>
      <c r="CM41" s="621"/>
      <c r="CN41" s="621"/>
      <c r="CO41" s="621"/>
      <c r="CP41" s="621"/>
      <c r="CQ41" s="622"/>
      <c r="CR41" s="623" t="s">
        <v>122</v>
      </c>
      <c r="CS41" s="653"/>
      <c r="CT41" s="653"/>
      <c r="CU41" s="653"/>
      <c r="CV41" s="653"/>
      <c r="CW41" s="653"/>
      <c r="CX41" s="653"/>
      <c r="CY41" s="654"/>
      <c r="CZ41" s="628" t="s">
        <v>122</v>
      </c>
      <c r="DA41" s="655"/>
      <c r="DB41" s="655"/>
      <c r="DC41" s="658"/>
      <c r="DD41" s="632" t="s">
        <v>122</v>
      </c>
      <c r="DE41" s="653"/>
      <c r="DF41" s="653"/>
      <c r="DG41" s="653"/>
      <c r="DH41" s="653"/>
      <c r="DI41" s="653"/>
      <c r="DJ41" s="653"/>
      <c r="DK41" s="654"/>
      <c r="DL41" s="692"/>
      <c r="DM41" s="693"/>
      <c r="DN41" s="693"/>
      <c r="DO41" s="693"/>
      <c r="DP41" s="693"/>
      <c r="DQ41" s="693"/>
      <c r="DR41" s="693"/>
      <c r="DS41" s="693"/>
      <c r="DT41" s="693"/>
      <c r="DU41" s="693"/>
      <c r="DV41" s="694"/>
      <c r="DW41" s="695"/>
      <c r="DX41" s="696"/>
      <c r="DY41" s="696"/>
      <c r="DZ41" s="696"/>
      <c r="EA41" s="696"/>
      <c r="EB41" s="696"/>
      <c r="EC41" s="697"/>
    </row>
    <row r="42" spans="2:133" ht="11.25" customHeight="1" x14ac:dyDescent="0.15">
      <c r="AQ42" s="705" t="s">
        <v>340</v>
      </c>
      <c r="AR42" s="706"/>
      <c r="AS42" s="706"/>
      <c r="AT42" s="706"/>
      <c r="AU42" s="706"/>
      <c r="AV42" s="706"/>
      <c r="AW42" s="706"/>
      <c r="AX42" s="706"/>
      <c r="AY42" s="707"/>
      <c r="AZ42" s="698">
        <v>873801</v>
      </c>
      <c r="BA42" s="699"/>
      <c r="BB42" s="699"/>
      <c r="BC42" s="699"/>
      <c r="BD42" s="682"/>
      <c r="BE42" s="682"/>
      <c r="BF42" s="684"/>
      <c r="BG42" s="675"/>
      <c r="BH42" s="676"/>
      <c r="BI42" s="676"/>
      <c r="BJ42" s="676"/>
      <c r="BK42" s="676"/>
      <c r="BL42" s="212"/>
      <c r="BM42" s="645" t="s">
        <v>341</v>
      </c>
      <c r="BN42" s="645"/>
      <c r="BO42" s="645"/>
      <c r="BP42" s="645"/>
      <c r="BQ42" s="645"/>
      <c r="BR42" s="645"/>
      <c r="BS42" s="645"/>
      <c r="BT42" s="645"/>
      <c r="BU42" s="646"/>
      <c r="BV42" s="698">
        <v>499</v>
      </c>
      <c r="BW42" s="699"/>
      <c r="BX42" s="699"/>
      <c r="BY42" s="699"/>
      <c r="BZ42" s="699"/>
      <c r="CA42" s="699"/>
      <c r="CB42" s="708"/>
      <c r="CD42" s="620" t="s">
        <v>342</v>
      </c>
      <c r="CE42" s="621"/>
      <c r="CF42" s="621"/>
      <c r="CG42" s="621"/>
      <c r="CH42" s="621"/>
      <c r="CI42" s="621"/>
      <c r="CJ42" s="621"/>
      <c r="CK42" s="621"/>
      <c r="CL42" s="621"/>
      <c r="CM42" s="621"/>
      <c r="CN42" s="621"/>
      <c r="CO42" s="621"/>
      <c r="CP42" s="621"/>
      <c r="CQ42" s="622"/>
      <c r="CR42" s="623">
        <v>6690805</v>
      </c>
      <c r="CS42" s="653"/>
      <c r="CT42" s="653"/>
      <c r="CU42" s="653"/>
      <c r="CV42" s="653"/>
      <c r="CW42" s="653"/>
      <c r="CX42" s="653"/>
      <c r="CY42" s="654"/>
      <c r="CZ42" s="628">
        <v>17.100000000000001</v>
      </c>
      <c r="DA42" s="655"/>
      <c r="DB42" s="655"/>
      <c r="DC42" s="658"/>
      <c r="DD42" s="632">
        <v>678654</v>
      </c>
      <c r="DE42" s="653"/>
      <c r="DF42" s="653"/>
      <c r="DG42" s="653"/>
      <c r="DH42" s="653"/>
      <c r="DI42" s="653"/>
      <c r="DJ42" s="653"/>
      <c r="DK42" s="654"/>
      <c r="DL42" s="692"/>
      <c r="DM42" s="693"/>
      <c r="DN42" s="693"/>
      <c r="DO42" s="693"/>
      <c r="DP42" s="693"/>
      <c r="DQ42" s="693"/>
      <c r="DR42" s="693"/>
      <c r="DS42" s="693"/>
      <c r="DT42" s="693"/>
      <c r="DU42" s="693"/>
      <c r="DV42" s="694"/>
      <c r="DW42" s="695"/>
      <c r="DX42" s="696"/>
      <c r="DY42" s="696"/>
      <c r="DZ42" s="696"/>
      <c r="EA42" s="696"/>
      <c r="EB42" s="696"/>
      <c r="EC42" s="697"/>
    </row>
    <row r="43" spans="2:133" ht="11.25" customHeight="1" x14ac:dyDescent="0.15">
      <c r="B43" s="202" t="s">
        <v>343</v>
      </c>
      <c r="CD43" s="620" t="s">
        <v>344</v>
      </c>
      <c r="CE43" s="621"/>
      <c r="CF43" s="621"/>
      <c r="CG43" s="621"/>
      <c r="CH43" s="621"/>
      <c r="CI43" s="621"/>
      <c r="CJ43" s="621"/>
      <c r="CK43" s="621"/>
      <c r="CL43" s="621"/>
      <c r="CM43" s="621"/>
      <c r="CN43" s="621"/>
      <c r="CO43" s="621"/>
      <c r="CP43" s="621"/>
      <c r="CQ43" s="622"/>
      <c r="CR43" s="623">
        <v>42779</v>
      </c>
      <c r="CS43" s="653"/>
      <c r="CT43" s="653"/>
      <c r="CU43" s="653"/>
      <c r="CV43" s="653"/>
      <c r="CW43" s="653"/>
      <c r="CX43" s="653"/>
      <c r="CY43" s="654"/>
      <c r="CZ43" s="628">
        <v>0.1</v>
      </c>
      <c r="DA43" s="655"/>
      <c r="DB43" s="655"/>
      <c r="DC43" s="658"/>
      <c r="DD43" s="632">
        <v>42779</v>
      </c>
      <c r="DE43" s="653"/>
      <c r="DF43" s="653"/>
      <c r="DG43" s="653"/>
      <c r="DH43" s="653"/>
      <c r="DI43" s="653"/>
      <c r="DJ43" s="653"/>
      <c r="DK43" s="654"/>
      <c r="DL43" s="692"/>
      <c r="DM43" s="693"/>
      <c r="DN43" s="693"/>
      <c r="DO43" s="693"/>
      <c r="DP43" s="693"/>
      <c r="DQ43" s="693"/>
      <c r="DR43" s="693"/>
      <c r="DS43" s="693"/>
      <c r="DT43" s="693"/>
      <c r="DU43" s="693"/>
      <c r="DV43" s="694"/>
      <c r="DW43" s="695"/>
      <c r="DX43" s="696"/>
      <c r="DY43" s="696"/>
      <c r="DZ43" s="696"/>
      <c r="EA43" s="696"/>
      <c r="EB43" s="696"/>
      <c r="EC43" s="697"/>
    </row>
    <row r="44" spans="2:133" ht="11.25" customHeight="1" x14ac:dyDescent="0.15">
      <c r="B44" s="709" t="s">
        <v>345</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293</v>
      </c>
      <c r="CE44" s="662"/>
      <c r="CF44" s="620" t="s">
        <v>346</v>
      </c>
      <c r="CG44" s="621"/>
      <c r="CH44" s="621"/>
      <c r="CI44" s="621"/>
      <c r="CJ44" s="621"/>
      <c r="CK44" s="621"/>
      <c r="CL44" s="621"/>
      <c r="CM44" s="621"/>
      <c r="CN44" s="621"/>
      <c r="CO44" s="621"/>
      <c r="CP44" s="621"/>
      <c r="CQ44" s="622"/>
      <c r="CR44" s="623">
        <v>1335802</v>
      </c>
      <c r="CS44" s="624"/>
      <c r="CT44" s="624"/>
      <c r="CU44" s="624"/>
      <c r="CV44" s="624"/>
      <c r="CW44" s="624"/>
      <c r="CX44" s="624"/>
      <c r="CY44" s="625"/>
      <c r="CZ44" s="628">
        <v>3.4</v>
      </c>
      <c r="DA44" s="629"/>
      <c r="DB44" s="629"/>
      <c r="DC44" s="635"/>
      <c r="DD44" s="632">
        <v>88838</v>
      </c>
      <c r="DE44" s="624"/>
      <c r="DF44" s="624"/>
      <c r="DG44" s="624"/>
      <c r="DH44" s="624"/>
      <c r="DI44" s="624"/>
      <c r="DJ44" s="624"/>
      <c r="DK44" s="625"/>
      <c r="DL44" s="692"/>
      <c r="DM44" s="693"/>
      <c r="DN44" s="693"/>
      <c r="DO44" s="693"/>
      <c r="DP44" s="693"/>
      <c r="DQ44" s="693"/>
      <c r="DR44" s="693"/>
      <c r="DS44" s="693"/>
      <c r="DT44" s="693"/>
      <c r="DU44" s="693"/>
      <c r="DV44" s="694"/>
      <c r="DW44" s="695"/>
      <c r="DX44" s="696"/>
      <c r="DY44" s="696"/>
      <c r="DZ44" s="696"/>
      <c r="EA44" s="696"/>
      <c r="EB44" s="696"/>
      <c r="EC44" s="697"/>
    </row>
    <row r="45" spans="2:133" ht="11.25" customHeight="1" x14ac:dyDescent="0.15">
      <c r="B45" s="709" t="s">
        <v>347</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348</v>
      </c>
      <c r="CG45" s="621"/>
      <c r="CH45" s="621"/>
      <c r="CI45" s="621"/>
      <c r="CJ45" s="621"/>
      <c r="CK45" s="621"/>
      <c r="CL45" s="621"/>
      <c r="CM45" s="621"/>
      <c r="CN45" s="621"/>
      <c r="CO45" s="621"/>
      <c r="CP45" s="621"/>
      <c r="CQ45" s="622"/>
      <c r="CR45" s="623">
        <v>266323</v>
      </c>
      <c r="CS45" s="653"/>
      <c r="CT45" s="653"/>
      <c r="CU45" s="653"/>
      <c r="CV45" s="653"/>
      <c r="CW45" s="653"/>
      <c r="CX45" s="653"/>
      <c r="CY45" s="654"/>
      <c r="CZ45" s="628">
        <v>0.7</v>
      </c>
      <c r="DA45" s="655"/>
      <c r="DB45" s="655"/>
      <c r="DC45" s="658"/>
      <c r="DD45" s="632">
        <v>5341</v>
      </c>
      <c r="DE45" s="653"/>
      <c r="DF45" s="653"/>
      <c r="DG45" s="653"/>
      <c r="DH45" s="653"/>
      <c r="DI45" s="653"/>
      <c r="DJ45" s="653"/>
      <c r="DK45" s="654"/>
      <c r="DL45" s="692"/>
      <c r="DM45" s="693"/>
      <c r="DN45" s="693"/>
      <c r="DO45" s="693"/>
      <c r="DP45" s="693"/>
      <c r="DQ45" s="693"/>
      <c r="DR45" s="693"/>
      <c r="DS45" s="693"/>
      <c r="DT45" s="693"/>
      <c r="DU45" s="693"/>
      <c r="DV45" s="694"/>
      <c r="DW45" s="695"/>
      <c r="DX45" s="696"/>
      <c r="DY45" s="696"/>
      <c r="DZ45" s="696"/>
      <c r="EA45" s="696"/>
      <c r="EB45" s="696"/>
      <c r="EC45" s="697"/>
    </row>
    <row r="46" spans="2:133" ht="11.25" customHeight="1" x14ac:dyDescent="0.15">
      <c r="B46" s="213"/>
      <c r="CD46" s="663"/>
      <c r="CE46" s="664"/>
      <c r="CF46" s="620" t="s">
        <v>349</v>
      </c>
      <c r="CG46" s="621"/>
      <c r="CH46" s="621"/>
      <c r="CI46" s="621"/>
      <c r="CJ46" s="621"/>
      <c r="CK46" s="621"/>
      <c r="CL46" s="621"/>
      <c r="CM46" s="621"/>
      <c r="CN46" s="621"/>
      <c r="CO46" s="621"/>
      <c r="CP46" s="621"/>
      <c r="CQ46" s="622"/>
      <c r="CR46" s="623">
        <v>1038511</v>
      </c>
      <c r="CS46" s="624"/>
      <c r="CT46" s="624"/>
      <c r="CU46" s="624"/>
      <c r="CV46" s="624"/>
      <c r="CW46" s="624"/>
      <c r="CX46" s="624"/>
      <c r="CY46" s="625"/>
      <c r="CZ46" s="628">
        <v>2.6</v>
      </c>
      <c r="DA46" s="629"/>
      <c r="DB46" s="629"/>
      <c r="DC46" s="635"/>
      <c r="DD46" s="632">
        <v>81431</v>
      </c>
      <c r="DE46" s="624"/>
      <c r="DF46" s="624"/>
      <c r="DG46" s="624"/>
      <c r="DH46" s="624"/>
      <c r="DI46" s="624"/>
      <c r="DJ46" s="624"/>
      <c r="DK46" s="625"/>
      <c r="DL46" s="692"/>
      <c r="DM46" s="693"/>
      <c r="DN46" s="693"/>
      <c r="DO46" s="693"/>
      <c r="DP46" s="693"/>
      <c r="DQ46" s="693"/>
      <c r="DR46" s="693"/>
      <c r="DS46" s="693"/>
      <c r="DT46" s="693"/>
      <c r="DU46" s="693"/>
      <c r="DV46" s="694"/>
      <c r="DW46" s="695"/>
      <c r="DX46" s="696"/>
      <c r="DY46" s="696"/>
      <c r="DZ46" s="696"/>
      <c r="EA46" s="696"/>
      <c r="EB46" s="696"/>
      <c r="EC46" s="697"/>
    </row>
    <row r="47" spans="2:133" ht="11.25" customHeight="1" x14ac:dyDescent="0.15">
      <c r="B47" s="213"/>
      <c r="CD47" s="663"/>
      <c r="CE47" s="664"/>
      <c r="CF47" s="620" t="s">
        <v>350</v>
      </c>
      <c r="CG47" s="621"/>
      <c r="CH47" s="621"/>
      <c r="CI47" s="621"/>
      <c r="CJ47" s="621"/>
      <c r="CK47" s="621"/>
      <c r="CL47" s="621"/>
      <c r="CM47" s="621"/>
      <c r="CN47" s="621"/>
      <c r="CO47" s="621"/>
      <c r="CP47" s="621"/>
      <c r="CQ47" s="622"/>
      <c r="CR47" s="623">
        <v>5355003</v>
      </c>
      <c r="CS47" s="653"/>
      <c r="CT47" s="653"/>
      <c r="CU47" s="653"/>
      <c r="CV47" s="653"/>
      <c r="CW47" s="653"/>
      <c r="CX47" s="653"/>
      <c r="CY47" s="654"/>
      <c r="CZ47" s="628">
        <v>13.6</v>
      </c>
      <c r="DA47" s="655"/>
      <c r="DB47" s="655"/>
      <c r="DC47" s="658"/>
      <c r="DD47" s="632">
        <v>589816</v>
      </c>
      <c r="DE47" s="653"/>
      <c r="DF47" s="653"/>
      <c r="DG47" s="653"/>
      <c r="DH47" s="653"/>
      <c r="DI47" s="653"/>
      <c r="DJ47" s="653"/>
      <c r="DK47" s="654"/>
      <c r="DL47" s="692"/>
      <c r="DM47" s="693"/>
      <c r="DN47" s="693"/>
      <c r="DO47" s="693"/>
      <c r="DP47" s="693"/>
      <c r="DQ47" s="693"/>
      <c r="DR47" s="693"/>
      <c r="DS47" s="693"/>
      <c r="DT47" s="693"/>
      <c r="DU47" s="693"/>
      <c r="DV47" s="694"/>
      <c r="DW47" s="695"/>
      <c r="DX47" s="696"/>
      <c r="DY47" s="696"/>
      <c r="DZ47" s="696"/>
      <c r="EA47" s="696"/>
      <c r="EB47" s="696"/>
      <c r="EC47" s="697"/>
    </row>
    <row r="48" spans="2:133" x14ac:dyDescent="0.15">
      <c r="B48" s="213"/>
      <c r="CD48" s="665"/>
      <c r="CE48" s="666"/>
      <c r="CF48" s="620" t="s">
        <v>351</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692"/>
      <c r="DM48" s="693"/>
      <c r="DN48" s="693"/>
      <c r="DO48" s="693"/>
      <c r="DP48" s="693"/>
      <c r="DQ48" s="693"/>
      <c r="DR48" s="693"/>
      <c r="DS48" s="693"/>
      <c r="DT48" s="693"/>
      <c r="DU48" s="693"/>
      <c r="DV48" s="694"/>
      <c r="DW48" s="695"/>
      <c r="DX48" s="696"/>
      <c r="DY48" s="696"/>
      <c r="DZ48" s="696"/>
      <c r="EA48" s="696"/>
      <c r="EB48" s="696"/>
      <c r="EC48" s="697"/>
    </row>
    <row r="49" spans="2:133" ht="11.25" customHeight="1" x14ac:dyDescent="0.15">
      <c r="B49" s="213"/>
      <c r="CD49" s="644" t="s">
        <v>352</v>
      </c>
      <c r="CE49" s="645"/>
      <c r="CF49" s="645"/>
      <c r="CG49" s="645"/>
      <c r="CH49" s="645"/>
      <c r="CI49" s="645"/>
      <c r="CJ49" s="645"/>
      <c r="CK49" s="645"/>
      <c r="CL49" s="645"/>
      <c r="CM49" s="645"/>
      <c r="CN49" s="645"/>
      <c r="CO49" s="645"/>
      <c r="CP49" s="645"/>
      <c r="CQ49" s="646"/>
      <c r="CR49" s="698">
        <v>39232955</v>
      </c>
      <c r="CS49" s="682"/>
      <c r="CT49" s="682"/>
      <c r="CU49" s="682"/>
      <c r="CV49" s="682"/>
      <c r="CW49" s="682"/>
      <c r="CX49" s="682"/>
      <c r="CY49" s="711"/>
      <c r="CZ49" s="703">
        <v>100</v>
      </c>
      <c r="DA49" s="712"/>
      <c r="DB49" s="712"/>
      <c r="DC49" s="713"/>
      <c r="DD49" s="714">
        <v>14854901</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6bVHoWUibFO4BDGFh2qnqOe1WRscLakvs0d67RjF17rwMRk8YM0VBLmw89Val1As1YfrlDmC8WK3/Q3mQbFv9A==" saltValue="Vp+1fhJ6Qxtq13yrjkUXe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5"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353</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354</v>
      </c>
      <c r="DK2" s="723"/>
      <c r="DL2" s="723"/>
      <c r="DM2" s="723"/>
      <c r="DN2" s="723"/>
      <c r="DO2" s="724"/>
      <c r="DP2" s="216"/>
      <c r="DQ2" s="722" t="s">
        <v>355</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356</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357</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358</v>
      </c>
      <c r="B5" s="728"/>
      <c r="C5" s="728"/>
      <c r="D5" s="728"/>
      <c r="E5" s="728"/>
      <c r="F5" s="728"/>
      <c r="G5" s="728"/>
      <c r="H5" s="728"/>
      <c r="I5" s="728"/>
      <c r="J5" s="728"/>
      <c r="K5" s="728"/>
      <c r="L5" s="728"/>
      <c r="M5" s="728"/>
      <c r="N5" s="728"/>
      <c r="O5" s="728"/>
      <c r="P5" s="729"/>
      <c r="Q5" s="733" t="s">
        <v>359</v>
      </c>
      <c r="R5" s="734"/>
      <c r="S5" s="734"/>
      <c r="T5" s="734"/>
      <c r="U5" s="735"/>
      <c r="V5" s="733" t="s">
        <v>360</v>
      </c>
      <c r="W5" s="734"/>
      <c r="X5" s="734"/>
      <c r="Y5" s="734"/>
      <c r="Z5" s="735"/>
      <c r="AA5" s="733" t="s">
        <v>361</v>
      </c>
      <c r="AB5" s="734"/>
      <c r="AC5" s="734"/>
      <c r="AD5" s="734"/>
      <c r="AE5" s="734"/>
      <c r="AF5" s="739" t="s">
        <v>362</v>
      </c>
      <c r="AG5" s="734"/>
      <c r="AH5" s="734"/>
      <c r="AI5" s="734"/>
      <c r="AJ5" s="740"/>
      <c r="AK5" s="734" t="s">
        <v>363</v>
      </c>
      <c r="AL5" s="734"/>
      <c r="AM5" s="734"/>
      <c r="AN5" s="734"/>
      <c r="AO5" s="735"/>
      <c r="AP5" s="733" t="s">
        <v>364</v>
      </c>
      <c r="AQ5" s="734"/>
      <c r="AR5" s="734"/>
      <c r="AS5" s="734"/>
      <c r="AT5" s="735"/>
      <c r="AU5" s="733" t="s">
        <v>365</v>
      </c>
      <c r="AV5" s="734"/>
      <c r="AW5" s="734"/>
      <c r="AX5" s="734"/>
      <c r="AY5" s="740"/>
      <c r="AZ5" s="220"/>
      <c r="BA5" s="220"/>
      <c r="BB5" s="220"/>
      <c r="BC5" s="220"/>
      <c r="BD5" s="220"/>
      <c r="BE5" s="221"/>
      <c r="BF5" s="221"/>
      <c r="BG5" s="221"/>
      <c r="BH5" s="221"/>
      <c r="BI5" s="221"/>
      <c r="BJ5" s="221"/>
      <c r="BK5" s="221"/>
      <c r="BL5" s="221"/>
      <c r="BM5" s="221"/>
      <c r="BN5" s="221"/>
      <c r="BO5" s="221"/>
      <c r="BP5" s="221"/>
      <c r="BQ5" s="727" t="s">
        <v>366</v>
      </c>
      <c r="BR5" s="728"/>
      <c r="BS5" s="728"/>
      <c r="BT5" s="728"/>
      <c r="BU5" s="728"/>
      <c r="BV5" s="728"/>
      <c r="BW5" s="728"/>
      <c r="BX5" s="728"/>
      <c r="BY5" s="728"/>
      <c r="BZ5" s="728"/>
      <c r="CA5" s="728"/>
      <c r="CB5" s="728"/>
      <c r="CC5" s="728"/>
      <c r="CD5" s="728"/>
      <c r="CE5" s="728"/>
      <c r="CF5" s="728"/>
      <c r="CG5" s="729"/>
      <c r="CH5" s="733" t="s">
        <v>367</v>
      </c>
      <c r="CI5" s="734"/>
      <c r="CJ5" s="734"/>
      <c r="CK5" s="734"/>
      <c r="CL5" s="735"/>
      <c r="CM5" s="733" t="s">
        <v>368</v>
      </c>
      <c r="CN5" s="734"/>
      <c r="CO5" s="734"/>
      <c r="CP5" s="734"/>
      <c r="CQ5" s="735"/>
      <c r="CR5" s="733" t="s">
        <v>369</v>
      </c>
      <c r="CS5" s="734"/>
      <c r="CT5" s="734"/>
      <c r="CU5" s="734"/>
      <c r="CV5" s="735"/>
      <c r="CW5" s="733" t="s">
        <v>370</v>
      </c>
      <c r="CX5" s="734"/>
      <c r="CY5" s="734"/>
      <c r="CZ5" s="734"/>
      <c r="DA5" s="735"/>
      <c r="DB5" s="733" t="s">
        <v>371</v>
      </c>
      <c r="DC5" s="734"/>
      <c r="DD5" s="734"/>
      <c r="DE5" s="734"/>
      <c r="DF5" s="735"/>
      <c r="DG5" s="763" t="s">
        <v>372</v>
      </c>
      <c r="DH5" s="764"/>
      <c r="DI5" s="764"/>
      <c r="DJ5" s="764"/>
      <c r="DK5" s="765"/>
      <c r="DL5" s="763" t="s">
        <v>373</v>
      </c>
      <c r="DM5" s="764"/>
      <c r="DN5" s="764"/>
      <c r="DO5" s="764"/>
      <c r="DP5" s="765"/>
      <c r="DQ5" s="733" t="s">
        <v>374</v>
      </c>
      <c r="DR5" s="734"/>
      <c r="DS5" s="734"/>
      <c r="DT5" s="734"/>
      <c r="DU5" s="735"/>
      <c r="DV5" s="733" t="s">
        <v>365</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375</v>
      </c>
      <c r="C7" s="750"/>
      <c r="D7" s="750"/>
      <c r="E7" s="750"/>
      <c r="F7" s="750"/>
      <c r="G7" s="750"/>
      <c r="H7" s="750"/>
      <c r="I7" s="750"/>
      <c r="J7" s="750"/>
      <c r="K7" s="750"/>
      <c r="L7" s="750"/>
      <c r="M7" s="750"/>
      <c r="N7" s="750"/>
      <c r="O7" s="750"/>
      <c r="P7" s="751"/>
      <c r="Q7" s="752">
        <v>42388</v>
      </c>
      <c r="R7" s="753"/>
      <c r="S7" s="753"/>
      <c r="T7" s="753"/>
      <c r="U7" s="753"/>
      <c r="V7" s="753">
        <v>39233</v>
      </c>
      <c r="W7" s="753"/>
      <c r="X7" s="753"/>
      <c r="Y7" s="753"/>
      <c r="Z7" s="753"/>
      <c r="AA7" s="753">
        <v>3155</v>
      </c>
      <c r="AB7" s="753"/>
      <c r="AC7" s="753"/>
      <c r="AD7" s="753"/>
      <c r="AE7" s="754"/>
      <c r="AF7" s="755">
        <v>1569</v>
      </c>
      <c r="AG7" s="756"/>
      <c r="AH7" s="756"/>
      <c r="AI7" s="756"/>
      <c r="AJ7" s="757"/>
      <c r="AK7" s="758">
        <v>517</v>
      </c>
      <c r="AL7" s="759"/>
      <c r="AM7" s="759"/>
      <c r="AN7" s="759"/>
      <c r="AO7" s="759"/>
      <c r="AP7" s="759">
        <v>29580</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545</v>
      </c>
      <c r="BT7" s="747"/>
      <c r="BU7" s="747"/>
      <c r="BV7" s="747"/>
      <c r="BW7" s="747"/>
      <c r="BX7" s="747"/>
      <c r="BY7" s="747"/>
      <c r="BZ7" s="747"/>
      <c r="CA7" s="747"/>
      <c r="CB7" s="747"/>
      <c r="CC7" s="747"/>
      <c r="CD7" s="747"/>
      <c r="CE7" s="747"/>
      <c r="CF7" s="747"/>
      <c r="CG7" s="762"/>
      <c r="CH7" s="743">
        <v>40</v>
      </c>
      <c r="CI7" s="744"/>
      <c r="CJ7" s="744"/>
      <c r="CK7" s="744"/>
      <c r="CL7" s="745"/>
      <c r="CM7" s="743">
        <v>156</v>
      </c>
      <c r="CN7" s="744"/>
      <c r="CO7" s="744"/>
      <c r="CP7" s="744"/>
      <c r="CQ7" s="745"/>
      <c r="CR7" s="743">
        <v>4</v>
      </c>
      <c r="CS7" s="744"/>
      <c r="CT7" s="744"/>
      <c r="CU7" s="744"/>
      <c r="CV7" s="745"/>
      <c r="CW7" s="743" t="s">
        <v>557</v>
      </c>
      <c r="CX7" s="744"/>
      <c r="CY7" s="744"/>
      <c r="CZ7" s="744"/>
      <c r="DA7" s="745"/>
      <c r="DB7" s="743" t="s">
        <v>487</v>
      </c>
      <c r="DC7" s="744"/>
      <c r="DD7" s="744"/>
      <c r="DE7" s="744"/>
      <c r="DF7" s="745"/>
      <c r="DG7" s="743" t="s">
        <v>487</v>
      </c>
      <c r="DH7" s="744"/>
      <c r="DI7" s="744"/>
      <c r="DJ7" s="744"/>
      <c r="DK7" s="745"/>
      <c r="DL7" s="743" t="s">
        <v>487</v>
      </c>
      <c r="DM7" s="744"/>
      <c r="DN7" s="744"/>
      <c r="DO7" s="744"/>
      <c r="DP7" s="745"/>
      <c r="DQ7" s="743" t="s">
        <v>487</v>
      </c>
      <c r="DR7" s="744"/>
      <c r="DS7" s="744"/>
      <c r="DT7" s="744"/>
      <c r="DU7" s="745"/>
      <c r="DV7" s="746"/>
      <c r="DW7" s="747"/>
      <c r="DX7" s="747"/>
      <c r="DY7" s="747"/>
      <c r="DZ7" s="748"/>
      <c r="EA7" s="222"/>
    </row>
    <row r="8" spans="1:131" s="223" customFormat="1" ht="26.25" customHeight="1" x14ac:dyDescent="0.15">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546</v>
      </c>
      <c r="BT8" s="774"/>
      <c r="BU8" s="774"/>
      <c r="BV8" s="774"/>
      <c r="BW8" s="774"/>
      <c r="BX8" s="774"/>
      <c r="BY8" s="774"/>
      <c r="BZ8" s="774"/>
      <c r="CA8" s="774"/>
      <c r="CB8" s="774"/>
      <c r="CC8" s="774"/>
      <c r="CD8" s="774"/>
      <c r="CE8" s="774"/>
      <c r="CF8" s="774"/>
      <c r="CG8" s="775"/>
      <c r="CH8" s="776">
        <v>77</v>
      </c>
      <c r="CI8" s="777"/>
      <c r="CJ8" s="777"/>
      <c r="CK8" s="777"/>
      <c r="CL8" s="778"/>
      <c r="CM8" s="776">
        <v>160</v>
      </c>
      <c r="CN8" s="777"/>
      <c r="CO8" s="777"/>
      <c r="CP8" s="777"/>
      <c r="CQ8" s="778"/>
      <c r="CR8" s="776">
        <v>74</v>
      </c>
      <c r="CS8" s="777"/>
      <c r="CT8" s="777"/>
      <c r="CU8" s="777"/>
      <c r="CV8" s="778"/>
      <c r="CW8" s="776">
        <v>1</v>
      </c>
      <c r="CX8" s="777"/>
      <c r="CY8" s="777"/>
      <c r="CZ8" s="777"/>
      <c r="DA8" s="778"/>
      <c r="DB8" s="776" t="s">
        <v>487</v>
      </c>
      <c r="DC8" s="777"/>
      <c r="DD8" s="777"/>
      <c r="DE8" s="777"/>
      <c r="DF8" s="778"/>
      <c r="DG8" s="776" t="s">
        <v>487</v>
      </c>
      <c r="DH8" s="777"/>
      <c r="DI8" s="777"/>
      <c r="DJ8" s="777"/>
      <c r="DK8" s="778"/>
      <c r="DL8" s="776" t="s">
        <v>487</v>
      </c>
      <c r="DM8" s="777"/>
      <c r="DN8" s="777"/>
      <c r="DO8" s="777"/>
      <c r="DP8" s="778"/>
      <c r="DQ8" s="776" t="s">
        <v>487</v>
      </c>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t="s">
        <v>547</v>
      </c>
      <c r="BT9" s="774"/>
      <c r="BU9" s="774"/>
      <c r="BV9" s="774"/>
      <c r="BW9" s="774"/>
      <c r="BX9" s="774"/>
      <c r="BY9" s="774"/>
      <c r="BZ9" s="774"/>
      <c r="CA9" s="774"/>
      <c r="CB9" s="774"/>
      <c r="CC9" s="774"/>
      <c r="CD9" s="774"/>
      <c r="CE9" s="774"/>
      <c r="CF9" s="774"/>
      <c r="CG9" s="775"/>
      <c r="CH9" s="776">
        <v>10</v>
      </c>
      <c r="CI9" s="777"/>
      <c r="CJ9" s="777"/>
      <c r="CK9" s="777"/>
      <c r="CL9" s="778"/>
      <c r="CM9" s="776">
        <v>63</v>
      </c>
      <c r="CN9" s="777"/>
      <c r="CO9" s="777"/>
      <c r="CP9" s="777"/>
      <c r="CQ9" s="778"/>
      <c r="CR9" s="776">
        <v>10</v>
      </c>
      <c r="CS9" s="777"/>
      <c r="CT9" s="777"/>
      <c r="CU9" s="777"/>
      <c r="CV9" s="778"/>
      <c r="CW9" s="776">
        <v>2</v>
      </c>
      <c r="CX9" s="777"/>
      <c r="CY9" s="777"/>
      <c r="CZ9" s="777"/>
      <c r="DA9" s="778"/>
      <c r="DB9" s="776" t="s">
        <v>487</v>
      </c>
      <c r="DC9" s="777"/>
      <c r="DD9" s="777"/>
      <c r="DE9" s="777"/>
      <c r="DF9" s="778"/>
      <c r="DG9" s="776" t="s">
        <v>487</v>
      </c>
      <c r="DH9" s="777"/>
      <c r="DI9" s="777"/>
      <c r="DJ9" s="777"/>
      <c r="DK9" s="778"/>
      <c r="DL9" s="776" t="s">
        <v>487</v>
      </c>
      <c r="DM9" s="777"/>
      <c r="DN9" s="777"/>
      <c r="DO9" s="777"/>
      <c r="DP9" s="778"/>
      <c r="DQ9" s="776" t="s">
        <v>487</v>
      </c>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377</v>
      </c>
      <c r="B23" s="789" t="s">
        <v>378</v>
      </c>
      <c r="C23" s="790"/>
      <c r="D23" s="790"/>
      <c r="E23" s="790"/>
      <c r="F23" s="790"/>
      <c r="G23" s="790"/>
      <c r="H23" s="790"/>
      <c r="I23" s="790"/>
      <c r="J23" s="790"/>
      <c r="K23" s="790"/>
      <c r="L23" s="790"/>
      <c r="M23" s="790"/>
      <c r="N23" s="790"/>
      <c r="O23" s="790"/>
      <c r="P23" s="791"/>
      <c r="Q23" s="792"/>
      <c r="R23" s="793"/>
      <c r="S23" s="793"/>
      <c r="T23" s="793"/>
      <c r="U23" s="793"/>
      <c r="V23" s="793"/>
      <c r="W23" s="793"/>
      <c r="X23" s="793"/>
      <c r="Y23" s="793"/>
      <c r="Z23" s="793"/>
      <c r="AA23" s="793"/>
      <c r="AB23" s="793"/>
      <c r="AC23" s="793"/>
      <c r="AD23" s="793"/>
      <c r="AE23" s="794"/>
      <c r="AF23" s="795">
        <v>1569</v>
      </c>
      <c r="AG23" s="793"/>
      <c r="AH23" s="793"/>
      <c r="AI23" s="793"/>
      <c r="AJ23" s="796"/>
      <c r="AK23" s="797"/>
      <c r="AL23" s="798"/>
      <c r="AM23" s="798"/>
      <c r="AN23" s="798"/>
      <c r="AO23" s="798"/>
      <c r="AP23" s="793"/>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358</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365</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389</v>
      </c>
      <c r="C28" s="750"/>
      <c r="D28" s="750"/>
      <c r="E28" s="750"/>
      <c r="F28" s="750"/>
      <c r="G28" s="750"/>
      <c r="H28" s="750"/>
      <c r="I28" s="750"/>
      <c r="J28" s="750"/>
      <c r="K28" s="750"/>
      <c r="L28" s="750"/>
      <c r="M28" s="750"/>
      <c r="N28" s="750"/>
      <c r="O28" s="750"/>
      <c r="P28" s="751"/>
      <c r="Q28" s="822">
        <v>2388</v>
      </c>
      <c r="R28" s="823"/>
      <c r="S28" s="823"/>
      <c r="T28" s="823"/>
      <c r="U28" s="823"/>
      <c r="V28" s="823">
        <v>2280</v>
      </c>
      <c r="W28" s="823"/>
      <c r="X28" s="823"/>
      <c r="Y28" s="823"/>
      <c r="Z28" s="823"/>
      <c r="AA28" s="823">
        <v>108</v>
      </c>
      <c r="AB28" s="823"/>
      <c r="AC28" s="823"/>
      <c r="AD28" s="823"/>
      <c r="AE28" s="824"/>
      <c r="AF28" s="825">
        <v>108</v>
      </c>
      <c r="AG28" s="823"/>
      <c r="AH28" s="823"/>
      <c r="AI28" s="823"/>
      <c r="AJ28" s="826"/>
      <c r="AK28" s="827">
        <v>193</v>
      </c>
      <c r="AL28" s="828"/>
      <c r="AM28" s="828"/>
      <c r="AN28" s="828"/>
      <c r="AO28" s="828"/>
      <c r="AP28" s="828" t="s">
        <v>557</v>
      </c>
      <c r="AQ28" s="828"/>
      <c r="AR28" s="828"/>
      <c r="AS28" s="828"/>
      <c r="AT28" s="828"/>
      <c r="AU28" s="828" t="s">
        <v>557</v>
      </c>
      <c r="AV28" s="828"/>
      <c r="AW28" s="828"/>
      <c r="AX28" s="828"/>
      <c r="AY28" s="828"/>
      <c r="AZ28" s="829" t="s">
        <v>557</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390</v>
      </c>
      <c r="C29" s="781"/>
      <c r="D29" s="781"/>
      <c r="E29" s="781"/>
      <c r="F29" s="781"/>
      <c r="G29" s="781"/>
      <c r="H29" s="781"/>
      <c r="I29" s="781"/>
      <c r="J29" s="781"/>
      <c r="K29" s="781"/>
      <c r="L29" s="781"/>
      <c r="M29" s="781"/>
      <c r="N29" s="781"/>
      <c r="O29" s="781"/>
      <c r="P29" s="782"/>
      <c r="Q29" s="783">
        <v>369</v>
      </c>
      <c r="R29" s="784"/>
      <c r="S29" s="784"/>
      <c r="T29" s="784"/>
      <c r="U29" s="784"/>
      <c r="V29" s="784">
        <v>369</v>
      </c>
      <c r="W29" s="784"/>
      <c r="X29" s="784"/>
      <c r="Y29" s="784"/>
      <c r="Z29" s="784"/>
      <c r="AA29" s="784">
        <v>0</v>
      </c>
      <c r="AB29" s="784"/>
      <c r="AC29" s="784"/>
      <c r="AD29" s="784"/>
      <c r="AE29" s="785"/>
      <c r="AF29" s="786" t="s">
        <v>122</v>
      </c>
      <c r="AG29" s="787"/>
      <c r="AH29" s="787"/>
      <c r="AI29" s="787"/>
      <c r="AJ29" s="788"/>
      <c r="AK29" s="834">
        <v>116</v>
      </c>
      <c r="AL29" s="830"/>
      <c r="AM29" s="830"/>
      <c r="AN29" s="830"/>
      <c r="AO29" s="830"/>
      <c r="AP29" s="830" t="s">
        <v>557</v>
      </c>
      <c r="AQ29" s="830"/>
      <c r="AR29" s="830"/>
      <c r="AS29" s="830"/>
      <c r="AT29" s="830"/>
      <c r="AU29" s="830" t="s">
        <v>557</v>
      </c>
      <c r="AV29" s="830"/>
      <c r="AW29" s="830"/>
      <c r="AX29" s="830"/>
      <c r="AY29" s="830"/>
      <c r="AZ29" s="831" t="s">
        <v>557</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391</v>
      </c>
      <c r="C30" s="781"/>
      <c r="D30" s="781"/>
      <c r="E30" s="781"/>
      <c r="F30" s="781"/>
      <c r="G30" s="781"/>
      <c r="H30" s="781"/>
      <c r="I30" s="781"/>
      <c r="J30" s="781"/>
      <c r="K30" s="781"/>
      <c r="L30" s="781"/>
      <c r="M30" s="781"/>
      <c r="N30" s="781"/>
      <c r="O30" s="781"/>
      <c r="P30" s="782"/>
      <c r="Q30" s="783">
        <v>2859</v>
      </c>
      <c r="R30" s="784"/>
      <c r="S30" s="784"/>
      <c r="T30" s="784"/>
      <c r="U30" s="784"/>
      <c r="V30" s="784">
        <v>2848</v>
      </c>
      <c r="W30" s="784"/>
      <c r="X30" s="784"/>
      <c r="Y30" s="784"/>
      <c r="Z30" s="784"/>
      <c r="AA30" s="784">
        <v>11</v>
      </c>
      <c r="AB30" s="784"/>
      <c r="AC30" s="784"/>
      <c r="AD30" s="784"/>
      <c r="AE30" s="785"/>
      <c r="AF30" s="786">
        <v>11</v>
      </c>
      <c r="AG30" s="787"/>
      <c r="AH30" s="787"/>
      <c r="AI30" s="787"/>
      <c r="AJ30" s="788"/>
      <c r="AK30" s="834">
        <v>415</v>
      </c>
      <c r="AL30" s="830"/>
      <c r="AM30" s="830"/>
      <c r="AN30" s="830"/>
      <c r="AO30" s="830"/>
      <c r="AP30" s="830" t="s">
        <v>557</v>
      </c>
      <c r="AQ30" s="830"/>
      <c r="AR30" s="830"/>
      <c r="AS30" s="830"/>
      <c r="AT30" s="830"/>
      <c r="AU30" s="830" t="s">
        <v>557</v>
      </c>
      <c r="AV30" s="830"/>
      <c r="AW30" s="830"/>
      <c r="AX30" s="830"/>
      <c r="AY30" s="830"/>
      <c r="AZ30" s="831" t="s">
        <v>557</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392</v>
      </c>
      <c r="C31" s="781"/>
      <c r="D31" s="781"/>
      <c r="E31" s="781"/>
      <c r="F31" s="781"/>
      <c r="G31" s="781"/>
      <c r="H31" s="781"/>
      <c r="I31" s="781"/>
      <c r="J31" s="781"/>
      <c r="K31" s="781"/>
      <c r="L31" s="781"/>
      <c r="M31" s="781"/>
      <c r="N31" s="781"/>
      <c r="O31" s="781"/>
      <c r="P31" s="782"/>
      <c r="Q31" s="783">
        <v>1183</v>
      </c>
      <c r="R31" s="784"/>
      <c r="S31" s="784"/>
      <c r="T31" s="784"/>
      <c r="U31" s="784"/>
      <c r="V31" s="784">
        <v>1474</v>
      </c>
      <c r="W31" s="784"/>
      <c r="X31" s="784"/>
      <c r="Y31" s="784"/>
      <c r="Z31" s="784"/>
      <c r="AA31" s="784">
        <v>291</v>
      </c>
      <c r="AB31" s="784"/>
      <c r="AC31" s="784"/>
      <c r="AD31" s="784"/>
      <c r="AE31" s="785"/>
      <c r="AF31" s="786">
        <v>477</v>
      </c>
      <c r="AG31" s="787"/>
      <c r="AH31" s="787"/>
      <c r="AI31" s="787"/>
      <c r="AJ31" s="788"/>
      <c r="AK31" s="834">
        <v>115</v>
      </c>
      <c r="AL31" s="830"/>
      <c r="AM31" s="830"/>
      <c r="AN31" s="830"/>
      <c r="AO31" s="830"/>
      <c r="AP31" s="830">
        <v>3832</v>
      </c>
      <c r="AQ31" s="830"/>
      <c r="AR31" s="830"/>
      <c r="AS31" s="830"/>
      <c r="AT31" s="830"/>
      <c r="AU31" s="830">
        <v>1962</v>
      </c>
      <c r="AV31" s="830"/>
      <c r="AW31" s="830"/>
      <c r="AX31" s="830"/>
      <c r="AY31" s="830"/>
      <c r="AZ31" s="831" t="s">
        <v>557</v>
      </c>
      <c r="BA31" s="831"/>
      <c r="BB31" s="831"/>
      <c r="BC31" s="831"/>
      <c r="BD31" s="831"/>
      <c r="BE31" s="832" t="s">
        <v>393</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394</v>
      </c>
      <c r="C32" s="781"/>
      <c r="D32" s="781"/>
      <c r="E32" s="781"/>
      <c r="F32" s="781"/>
      <c r="G32" s="781"/>
      <c r="H32" s="781"/>
      <c r="I32" s="781"/>
      <c r="J32" s="781"/>
      <c r="K32" s="781"/>
      <c r="L32" s="781"/>
      <c r="M32" s="781"/>
      <c r="N32" s="781"/>
      <c r="O32" s="781"/>
      <c r="P32" s="782"/>
      <c r="Q32" s="783">
        <v>2206</v>
      </c>
      <c r="R32" s="784"/>
      <c r="S32" s="784"/>
      <c r="T32" s="784"/>
      <c r="U32" s="784"/>
      <c r="V32" s="784">
        <v>1492</v>
      </c>
      <c r="W32" s="784"/>
      <c r="X32" s="784"/>
      <c r="Y32" s="784"/>
      <c r="Z32" s="784"/>
      <c r="AA32" s="784">
        <v>714</v>
      </c>
      <c r="AB32" s="784"/>
      <c r="AC32" s="784"/>
      <c r="AD32" s="784"/>
      <c r="AE32" s="785"/>
      <c r="AF32" s="786">
        <v>804</v>
      </c>
      <c r="AG32" s="787"/>
      <c r="AH32" s="787"/>
      <c r="AI32" s="787"/>
      <c r="AJ32" s="788"/>
      <c r="AK32" s="834">
        <v>1210</v>
      </c>
      <c r="AL32" s="830"/>
      <c r="AM32" s="830"/>
      <c r="AN32" s="830"/>
      <c r="AO32" s="830"/>
      <c r="AP32" s="830">
        <v>6205</v>
      </c>
      <c r="AQ32" s="830"/>
      <c r="AR32" s="830"/>
      <c r="AS32" s="830"/>
      <c r="AT32" s="830"/>
      <c r="AU32" s="830">
        <v>5740</v>
      </c>
      <c r="AV32" s="830"/>
      <c r="AW32" s="830"/>
      <c r="AX32" s="830"/>
      <c r="AY32" s="830"/>
      <c r="AZ32" s="831" t="s">
        <v>557</v>
      </c>
      <c r="BA32" s="831"/>
      <c r="BB32" s="831"/>
      <c r="BC32" s="831"/>
      <c r="BD32" s="831"/>
      <c r="BE32" s="832" t="s">
        <v>393</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t="s">
        <v>395</v>
      </c>
      <c r="C33" s="781"/>
      <c r="D33" s="781"/>
      <c r="E33" s="781"/>
      <c r="F33" s="781"/>
      <c r="G33" s="781"/>
      <c r="H33" s="781"/>
      <c r="I33" s="781"/>
      <c r="J33" s="781"/>
      <c r="K33" s="781"/>
      <c r="L33" s="781"/>
      <c r="M33" s="781"/>
      <c r="N33" s="781"/>
      <c r="O33" s="781"/>
      <c r="P33" s="782"/>
      <c r="Q33" s="783">
        <v>2202</v>
      </c>
      <c r="R33" s="784"/>
      <c r="S33" s="784"/>
      <c r="T33" s="784"/>
      <c r="U33" s="784"/>
      <c r="V33" s="784">
        <v>2173</v>
      </c>
      <c r="W33" s="784"/>
      <c r="X33" s="784"/>
      <c r="Y33" s="784"/>
      <c r="Z33" s="784"/>
      <c r="AA33" s="784">
        <v>29</v>
      </c>
      <c r="AB33" s="784"/>
      <c r="AC33" s="784"/>
      <c r="AD33" s="784"/>
      <c r="AE33" s="785"/>
      <c r="AF33" s="786">
        <v>408</v>
      </c>
      <c r="AG33" s="787"/>
      <c r="AH33" s="787"/>
      <c r="AI33" s="787"/>
      <c r="AJ33" s="788"/>
      <c r="AK33" s="834">
        <v>614</v>
      </c>
      <c r="AL33" s="830"/>
      <c r="AM33" s="830"/>
      <c r="AN33" s="830"/>
      <c r="AO33" s="830"/>
      <c r="AP33" s="830">
        <v>1434</v>
      </c>
      <c r="AQ33" s="830"/>
      <c r="AR33" s="830"/>
      <c r="AS33" s="830"/>
      <c r="AT33" s="830"/>
      <c r="AU33" s="830">
        <v>975</v>
      </c>
      <c r="AV33" s="830"/>
      <c r="AW33" s="830"/>
      <c r="AX33" s="830"/>
      <c r="AY33" s="830"/>
      <c r="AZ33" s="831" t="s">
        <v>557</v>
      </c>
      <c r="BA33" s="831"/>
      <c r="BB33" s="831"/>
      <c r="BC33" s="831"/>
      <c r="BD33" s="831"/>
      <c r="BE33" s="832" t="s">
        <v>393</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396</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377</v>
      </c>
      <c r="B63" s="789" t="s">
        <v>397</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1808</v>
      </c>
      <c r="AG63" s="844"/>
      <c r="AH63" s="844"/>
      <c r="AI63" s="844"/>
      <c r="AJ63" s="845"/>
      <c r="AK63" s="846"/>
      <c r="AL63" s="841"/>
      <c r="AM63" s="841"/>
      <c r="AN63" s="841"/>
      <c r="AO63" s="841"/>
      <c r="AP63" s="844"/>
      <c r="AQ63" s="844"/>
      <c r="AR63" s="844"/>
      <c r="AS63" s="844"/>
      <c r="AT63" s="844"/>
      <c r="AU63" s="844"/>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398</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399</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400</v>
      </c>
      <c r="AV66" s="734"/>
      <c r="AW66" s="734"/>
      <c r="AX66" s="734"/>
      <c r="AY66" s="735"/>
      <c r="AZ66" s="733" t="s">
        <v>365</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548</v>
      </c>
      <c r="C68" s="870"/>
      <c r="D68" s="870"/>
      <c r="E68" s="870"/>
      <c r="F68" s="870"/>
      <c r="G68" s="870"/>
      <c r="H68" s="870"/>
      <c r="I68" s="870"/>
      <c r="J68" s="870"/>
      <c r="K68" s="870"/>
      <c r="L68" s="870"/>
      <c r="M68" s="870"/>
      <c r="N68" s="870"/>
      <c r="O68" s="870"/>
      <c r="P68" s="871"/>
      <c r="Q68" s="872">
        <v>173</v>
      </c>
      <c r="R68" s="866"/>
      <c r="S68" s="866"/>
      <c r="T68" s="866"/>
      <c r="U68" s="866"/>
      <c r="V68" s="866">
        <v>167</v>
      </c>
      <c r="W68" s="866"/>
      <c r="X68" s="866"/>
      <c r="Y68" s="866"/>
      <c r="Z68" s="866"/>
      <c r="AA68" s="866">
        <v>5</v>
      </c>
      <c r="AB68" s="866"/>
      <c r="AC68" s="866"/>
      <c r="AD68" s="866"/>
      <c r="AE68" s="866"/>
      <c r="AF68" s="866">
        <v>5</v>
      </c>
      <c r="AG68" s="866"/>
      <c r="AH68" s="866"/>
      <c r="AI68" s="866"/>
      <c r="AJ68" s="866"/>
      <c r="AK68" s="866">
        <v>89</v>
      </c>
      <c r="AL68" s="866"/>
      <c r="AM68" s="866"/>
      <c r="AN68" s="866"/>
      <c r="AO68" s="866"/>
      <c r="AP68" s="866" t="s">
        <v>557</v>
      </c>
      <c r="AQ68" s="866"/>
      <c r="AR68" s="866"/>
      <c r="AS68" s="866"/>
      <c r="AT68" s="866"/>
      <c r="AU68" s="866" t="s">
        <v>557</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549</v>
      </c>
      <c r="C69" s="874"/>
      <c r="D69" s="874"/>
      <c r="E69" s="874"/>
      <c r="F69" s="874"/>
      <c r="G69" s="874"/>
      <c r="H69" s="874"/>
      <c r="I69" s="874"/>
      <c r="J69" s="874"/>
      <c r="K69" s="874"/>
      <c r="L69" s="874"/>
      <c r="M69" s="874"/>
      <c r="N69" s="874"/>
      <c r="O69" s="874"/>
      <c r="P69" s="875"/>
      <c r="Q69" s="876">
        <v>3353</v>
      </c>
      <c r="R69" s="830"/>
      <c r="S69" s="830"/>
      <c r="T69" s="830"/>
      <c r="U69" s="830"/>
      <c r="V69" s="830">
        <v>2783</v>
      </c>
      <c r="W69" s="830"/>
      <c r="X69" s="830"/>
      <c r="Y69" s="830"/>
      <c r="Z69" s="830"/>
      <c r="AA69" s="830">
        <v>570</v>
      </c>
      <c r="AB69" s="830"/>
      <c r="AC69" s="830"/>
      <c r="AD69" s="830"/>
      <c r="AE69" s="830"/>
      <c r="AF69" s="830">
        <v>570</v>
      </c>
      <c r="AG69" s="830"/>
      <c r="AH69" s="830"/>
      <c r="AI69" s="830"/>
      <c r="AJ69" s="830"/>
      <c r="AK69" s="830">
        <v>3280</v>
      </c>
      <c r="AL69" s="830"/>
      <c r="AM69" s="830"/>
      <c r="AN69" s="830"/>
      <c r="AO69" s="830"/>
      <c r="AP69" s="830" t="s">
        <v>557</v>
      </c>
      <c r="AQ69" s="830"/>
      <c r="AR69" s="830"/>
      <c r="AS69" s="830"/>
      <c r="AT69" s="830"/>
      <c r="AU69" s="830" t="s">
        <v>557</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550</v>
      </c>
      <c r="C70" s="874"/>
      <c r="D70" s="874"/>
      <c r="E70" s="874"/>
      <c r="F70" s="874"/>
      <c r="G70" s="874"/>
      <c r="H70" s="874"/>
      <c r="I70" s="874"/>
      <c r="J70" s="874"/>
      <c r="K70" s="874"/>
      <c r="L70" s="874"/>
      <c r="M70" s="874"/>
      <c r="N70" s="874"/>
      <c r="O70" s="874"/>
      <c r="P70" s="875"/>
      <c r="Q70" s="876">
        <v>8</v>
      </c>
      <c r="R70" s="830"/>
      <c r="S70" s="830"/>
      <c r="T70" s="830"/>
      <c r="U70" s="830"/>
      <c r="V70" s="830">
        <v>7</v>
      </c>
      <c r="W70" s="830"/>
      <c r="X70" s="830"/>
      <c r="Y70" s="830"/>
      <c r="Z70" s="830"/>
      <c r="AA70" s="830">
        <v>1</v>
      </c>
      <c r="AB70" s="830"/>
      <c r="AC70" s="830"/>
      <c r="AD70" s="830"/>
      <c r="AE70" s="830"/>
      <c r="AF70" s="830">
        <v>1</v>
      </c>
      <c r="AG70" s="830"/>
      <c r="AH70" s="830"/>
      <c r="AI70" s="830"/>
      <c r="AJ70" s="830"/>
      <c r="AK70" s="830" t="s">
        <v>557</v>
      </c>
      <c r="AL70" s="830"/>
      <c r="AM70" s="830"/>
      <c r="AN70" s="830"/>
      <c r="AO70" s="830"/>
      <c r="AP70" s="830" t="s">
        <v>557</v>
      </c>
      <c r="AQ70" s="830"/>
      <c r="AR70" s="830"/>
      <c r="AS70" s="830"/>
      <c r="AT70" s="830"/>
      <c r="AU70" s="830" t="s">
        <v>557</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551</v>
      </c>
      <c r="C71" s="874"/>
      <c r="D71" s="874"/>
      <c r="E71" s="874"/>
      <c r="F71" s="874"/>
      <c r="G71" s="874"/>
      <c r="H71" s="874"/>
      <c r="I71" s="874"/>
      <c r="J71" s="874"/>
      <c r="K71" s="874"/>
      <c r="L71" s="874"/>
      <c r="M71" s="874"/>
      <c r="N71" s="874"/>
      <c r="O71" s="874"/>
      <c r="P71" s="875"/>
      <c r="Q71" s="876">
        <v>1</v>
      </c>
      <c r="R71" s="830"/>
      <c r="S71" s="830"/>
      <c r="T71" s="830"/>
      <c r="U71" s="830"/>
      <c r="V71" s="830">
        <v>1</v>
      </c>
      <c r="W71" s="830"/>
      <c r="X71" s="830"/>
      <c r="Y71" s="830"/>
      <c r="Z71" s="830"/>
      <c r="AA71" s="830">
        <v>0</v>
      </c>
      <c r="AB71" s="830"/>
      <c r="AC71" s="830"/>
      <c r="AD71" s="830"/>
      <c r="AE71" s="830"/>
      <c r="AF71" s="830">
        <v>0</v>
      </c>
      <c r="AG71" s="830"/>
      <c r="AH71" s="830"/>
      <c r="AI71" s="830"/>
      <c r="AJ71" s="830"/>
      <c r="AK71" s="830">
        <v>1</v>
      </c>
      <c r="AL71" s="830"/>
      <c r="AM71" s="830"/>
      <c r="AN71" s="830"/>
      <c r="AO71" s="830"/>
      <c r="AP71" s="830" t="s">
        <v>557</v>
      </c>
      <c r="AQ71" s="830"/>
      <c r="AR71" s="830"/>
      <c r="AS71" s="830"/>
      <c r="AT71" s="830"/>
      <c r="AU71" s="830" t="s">
        <v>557</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t="s">
        <v>552</v>
      </c>
      <c r="C72" s="874"/>
      <c r="D72" s="874"/>
      <c r="E72" s="874"/>
      <c r="F72" s="874"/>
      <c r="G72" s="874"/>
      <c r="H72" s="874"/>
      <c r="I72" s="874"/>
      <c r="J72" s="874"/>
      <c r="K72" s="874"/>
      <c r="L72" s="874"/>
      <c r="M72" s="874"/>
      <c r="N72" s="874"/>
      <c r="O72" s="874"/>
      <c r="P72" s="875"/>
      <c r="Q72" s="876">
        <v>2609</v>
      </c>
      <c r="R72" s="830"/>
      <c r="S72" s="830"/>
      <c r="T72" s="830"/>
      <c r="U72" s="830"/>
      <c r="V72" s="830">
        <v>2511</v>
      </c>
      <c r="W72" s="830"/>
      <c r="X72" s="830"/>
      <c r="Y72" s="830"/>
      <c r="Z72" s="830"/>
      <c r="AA72" s="830">
        <v>98</v>
      </c>
      <c r="AB72" s="830"/>
      <c r="AC72" s="830"/>
      <c r="AD72" s="830"/>
      <c r="AE72" s="830"/>
      <c r="AF72" s="830">
        <v>95</v>
      </c>
      <c r="AG72" s="830"/>
      <c r="AH72" s="830"/>
      <c r="AI72" s="830"/>
      <c r="AJ72" s="830"/>
      <c r="AK72" s="830">
        <v>2106</v>
      </c>
      <c r="AL72" s="830"/>
      <c r="AM72" s="830"/>
      <c r="AN72" s="830"/>
      <c r="AO72" s="830"/>
      <c r="AP72" s="830">
        <v>373</v>
      </c>
      <c r="AQ72" s="830"/>
      <c r="AR72" s="830"/>
      <c r="AS72" s="830"/>
      <c r="AT72" s="830"/>
      <c r="AU72" s="830">
        <v>98</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t="s">
        <v>553</v>
      </c>
      <c r="C73" s="874"/>
      <c r="D73" s="874"/>
      <c r="E73" s="874"/>
      <c r="F73" s="874"/>
      <c r="G73" s="874"/>
      <c r="H73" s="874"/>
      <c r="I73" s="874"/>
      <c r="J73" s="874"/>
      <c r="K73" s="874"/>
      <c r="L73" s="874"/>
      <c r="M73" s="874"/>
      <c r="N73" s="874"/>
      <c r="O73" s="874"/>
      <c r="P73" s="875"/>
      <c r="Q73" s="876">
        <v>405</v>
      </c>
      <c r="R73" s="830"/>
      <c r="S73" s="830"/>
      <c r="T73" s="830"/>
      <c r="U73" s="830"/>
      <c r="V73" s="830">
        <v>405</v>
      </c>
      <c r="W73" s="830"/>
      <c r="X73" s="830"/>
      <c r="Y73" s="830"/>
      <c r="Z73" s="830"/>
      <c r="AA73" s="830">
        <v>0</v>
      </c>
      <c r="AB73" s="830"/>
      <c r="AC73" s="830"/>
      <c r="AD73" s="830"/>
      <c r="AE73" s="830"/>
      <c r="AF73" s="830">
        <v>0</v>
      </c>
      <c r="AG73" s="830"/>
      <c r="AH73" s="830"/>
      <c r="AI73" s="830"/>
      <c r="AJ73" s="830"/>
      <c r="AK73" s="830">
        <v>77</v>
      </c>
      <c r="AL73" s="830"/>
      <c r="AM73" s="830"/>
      <c r="AN73" s="830"/>
      <c r="AO73" s="830"/>
      <c r="AP73" s="830" t="s">
        <v>557</v>
      </c>
      <c r="AQ73" s="830"/>
      <c r="AR73" s="830"/>
      <c r="AS73" s="830"/>
      <c r="AT73" s="830"/>
      <c r="AU73" s="830" t="s">
        <v>557</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t="s">
        <v>554</v>
      </c>
      <c r="C74" s="874"/>
      <c r="D74" s="874"/>
      <c r="E74" s="874"/>
      <c r="F74" s="874"/>
      <c r="G74" s="874"/>
      <c r="H74" s="874"/>
      <c r="I74" s="874"/>
      <c r="J74" s="874"/>
      <c r="K74" s="874"/>
      <c r="L74" s="874"/>
      <c r="M74" s="874"/>
      <c r="N74" s="874"/>
      <c r="O74" s="874"/>
      <c r="P74" s="875"/>
      <c r="Q74" s="876">
        <v>1290</v>
      </c>
      <c r="R74" s="830"/>
      <c r="S74" s="830"/>
      <c r="T74" s="830"/>
      <c r="U74" s="830"/>
      <c r="V74" s="830">
        <v>1234</v>
      </c>
      <c r="W74" s="830"/>
      <c r="X74" s="830"/>
      <c r="Y74" s="830"/>
      <c r="Z74" s="830"/>
      <c r="AA74" s="830">
        <v>56</v>
      </c>
      <c r="AB74" s="830"/>
      <c r="AC74" s="830"/>
      <c r="AD74" s="830"/>
      <c r="AE74" s="830"/>
      <c r="AF74" s="830">
        <v>56</v>
      </c>
      <c r="AG74" s="830"/>
      <c r="AH74" s="830"/>
      <c r="AI74" s="830"/>
      <c r="AJ74" s="830"/>
      <c r="AK74" s="830">
        <v>163</v>
      </c>
      <c r="AL74" s="830"/>
      <c r="AM74" s="830"/>
      <c r="AN74" s="830"/>
      <c r="AO74" s="830"/>
      <c r="AP74" s="830">
        <v>253</v>
      </c>
      <c r="AQ74" s="830"/>
      <c r="AR74" s="830"/>
      <c r="AS74" s="830"/>
      <c r="AT74" s="830"/>
      <c r="AU74" s="830">
        <v>143</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t="s">
        <v>555</v>
      </c>
      <c r="C75" s="874"/>
      <c r="D75" s="874"/>
      <c r="E75" s="874"/>
      <c r="F75" s="874"/>
      <c r="G75" s="874"/>
      <c r="H75" s="874"/>
      <c r="I75" s="874"/>
      <c r="J75" s="874"/>
      <c r="K75" s="874"/>
      <c r="L75" s="874"/>
      <c r="M75" s="874"/>
      <c r="N75" s="874"/>
      <c r="O75" s="874"/>
      <c r="P75" s="875"/>
      <c r="Q75" s="877">
        <v>881</v>
      </c>
      <c r="R75" s="878"/>
      <c r="S75" s="878"/>
      <c r="T75" s="878"/>
      <c r="U75" s="834"/>
      <c r="V75" s="879">
        <v>857</v>
      </c>
      <c r="W75" s="878"/>
      <c r="X75" s="878"/>
      <c r="Y75" s="878"/>
      <c r="Z75" s="834"/>
      <c r="AA75" s="879">
        <v>24</v>
      </c>
      <c r="AB75" s="878"/>
      <c r="AC75" s="878"/>
      <c r="AD75" s="878"/>
      <c r="AE75" s="834"/>
      <c r="AF75" s="879">
        <v>24</v>
      </c>
      <c r="AG75" s="878"/>
      <c r="AH75" s="878"/>
      <c r="AI75" s="878"/>
      <c r="AJ75" s="834"/>
      <c r="AK75" s="879" t="s">
        <v>557</v>
      </c>
      <c r="AL75" s="878"/>
      <c r="AM75" s="878"/>
      <c r="AN75" s="878"/>
      <c r="AO75" s="834"/>
      <c r="AP75" s="879" t="s">
        <v>557</v>
      </c>
      <c r="AQ75" s="878"/>
      <c r="AR75" s="878"/>
      <c r="AS75" s="878"/>
      <c r="AT75" s="834"/>
      <c r="AU75" s="879" t="s">
        <v>557</v>
      </c>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t="s">
        <v>556</v>
      </c>
      <c r="C76" s="874"/>
      <c r="D76" s="874"/>
      <c r="E76" s="874"/>
      <c r="F76" s="874"/>
      <c r="G76" s="874"/>
      <c r="H76" s="874"/>
      <c r="I76" s="874"/>
      <c r="J76" s="874"/>
      <c r="K76" s="874"/>
      <c r="L76" s="874"/>
      <c r="M76" s="874"/>
      <c r="N76" s="874"/>
      <c r="O76" s="874"/>
      <c r="P76" s="875"/>
      <c r="Q76" s="877">
        <v>184908</v>
      </c>
      <c r="R76" s="878"/>
      <c r="S76" s="878"/>
      <c r="T76" s="878"/>
      <c r="U76" s="834"/>
      <c r="V76" s="879">
        <v>182658</v>
      </c>
      <c r="W76" s="878"/>
      <c r="X76" s="878"/>
      <c r="Y76" s="878"/>
      <c r="Z76" s="834"/>
      <c r="AA76" s="879">
        <v>2250</v>
      </c>
      <c r="AB76" s="878"/>
      <c r="AC76" s="878"/>
      <c r="AD76" s="878"/>
      <c r="AE76" s="834"/>
      <c r="AF76" s="879">
        <v>2250</v>
      </c>
      <c r="AG76" s="878"/>
      <c r="AH76" s="878"/>
      <c r="AI76" s="878"/>
      <c r="AJ76" s="834"/>
      <c r="AK76" s="879" t="s">
        <v>557</v>
      </c>
      <c r="AL76" s="878"/>
      <c r="AM76" s="878"/>
      <c r="AN76" s="878"/>
      <c r="AO76" s="834"/>
      <c r="AP76" s="879" t="s">
        <v>557</v>
      </c>
      <c r="AQ76" s="878"/>
      <c r="AR76" s="878"/>
      <c r="AS76" s="878"/>
      <c r="AT76" s="834"/>
      <c r="AU76" s="879" t="s">
        <v>557</v>
      </c>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377</v>
      </c>
      <c r="B88" s="789" t="s">
        <v>401</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c r="AG88" s="844"/>
      <c r="AH88" s="844"/>
      <c r="AI88" s="844"/>
      <c r="AJ88" s="844"/>
      <c r="AK88" s="841"/>
      <c r="AL88" s="841"/>
      <c r="AM88" s="841"/>
      <c r="AN88" s="841"/>
      <c r="AO88" s="841"/>
      <c r="AP88" s="844"/>
      <c r="AQ88" s="844"/>
      <c r="AR88" s="844"/>
      <c r="AS88" s="844"/>
      <c r="AT88" s="844"/>
      <c r="AU88" s="844"/>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89" t="s">
        <v>402</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403</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404</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405</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406</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407</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408</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409</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410</v>
      </c>
      <c r="AB109" s="893"/>
      <c r="AC109" s="893"/>
      <c r="AD109" s="893"/>
      <c r="AE109" s="894"/>
      <c r="AF109" s="892" t="s">
        <v>411</v>
      </c>
      <c r="AG109" s="893"/>
      <c r="AH109" s="893"/>
      <c r="AI109" s="893"/>
      <c r="AJ109" s="894"/>
      <c r="AK109" s="892" t="s">
        <v>295</v>
      </c>
      <c r="AL109" s="893"/>
      <c r="AM109" s="893"/>
      <c r="AN109" s="893"/>
      <c r="AO109" s="894"/>
      <c r="AP109" s="892" t="s">
        <v>412</v>
      </c>
      <c r="AQ109" s="893"/>
      <c r="AR109" s="893"/>
      <c r="AS109" s="893"/>
      <c r="AT109" s="895"/>
      <c r="AU109" s="912" t="s">
        <v>409</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410</v>
      </c>
      <c r="BR109" s="893"/>
      <c r="BS109" s="893"/>
      <c r="BT109" s="893"/>
      <c r="BU109" s="894"/>
      <c r="BV109" s="892" t="s">
        <v>411</v>
      </c>
      <c r="BW109" s="893"/>
      <c r="BX109" s="893"/>
      <c r="BY109" s="893"/>
      <c r="BZ109" s="894"/>
      <c r="CA109" s="892" t="s">
        <v>295</v>
      </c>
      <c r="CB109" s="893"/>
      <c r="CC109" s="893"/>
      <c r="CD109" s="893"/>
      <c r="CE109" s="894"/>
      <c r="CF109" s="913" t="s">
        <v>412</v>
      </c>
      <c r="CG109" s="913"/>
      <c r="CH109" s="913"/>
      <c r="CI109" s="913"/>
      <c r="CJ109" s="913"/>
      <c r="CK109" s="892" t="s">
        <v>413</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410</v>
      </c>
      <c r="DH109" s="893"/>
      <c r="DI109" s="893"/>
      <c r="DJ109" s="893"/>
      <c r="DK109" s="894"/>
      <c r="DL109" s="892" t="s">
        <v>411</v>
      </c>
      <c r="DM109" s="893"/>
      <c r="DN109" s="893"/>
      <c r="DO109" s="893"/>
      <c r="DP109" s="894"/>
      <c r="DQ109" s="892" t="s">
        <v>295</v>
      </c>
      <c r="DR109" s="893"/>
      <c r="DS109" s="893"/>
      <c r="DT109" s="893"/>
      <c r="DU109" s="894"/>
      <c r="DV109" s="892" t="s">
        <v>412</v>
      </c>
      <c r="DW109" s="893"/>
      <c r="DX109" s="893"/>
      <c r="DY109" s="893"/>
      <c r="DZ109" s="895"/>
    </row>
    <row r="110" spans="1:131" s="218" customFormat="1" ht="26.25" customHeight="1" x14ac:dyDescent="0.15">
      <c r="A110" s="896" t="s">
        <v>414</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1977223</v>
      </c>
      <c r="AB110" s="900"/>
      <c r="AC110" s="900"/>
      <c r="AD110" s="900"/>
      <c r="AE110" s="901"/>
      <c r="AF110" s="902">
        <v>1866291</v>
      </c>
      <c r="AG110" s="900"/>
      <c r="AH110" s="900"/>
      <c r="AI110" s="900"/>
      <c r="AJ110" s="901"/>
      <c r="AK110" s="902">
        <v>2057241</v>
      </c>
      <c r="AL110" s="900"/>
      <c r="AM110" s="900"/>
      <c r="AN110" s="900"/>
      <c r="AO110" s="901"/>
      <c r="AP110" s="903">
        <v>31</v>
      </c>
      <c r="AQ110" s="904"/>
      <c r="AR110" s="904"/>
      <c r="AS110" s="904"/>
      <c r="AT110" s="905"/>
      <c r="AU110" s="906" t="s">
        <v>69</v>
      </c>
      <c r="AV110" s="907"/>
      <c r="AW110" s="907"/>
      <c r="AX110" s="907"/>
      <c r="AY110" s="907"/>
      <c r="AZ110" s="929" t="s">
        <v>415</v>
      </c>
      <c r="BA110" s="897"/>
      <c r="BB110" s="897"/>
      <c r="BC110" s="897"/>
      <c r="BD110" s="897"/>
      <c r="BE110" s="897"/>
      <c r="BF110" s="897"/>
      <c r="BG110" s="897"/>
      <c r="BH110" s="897"/>
      <c r="BI110" s="897"/>
      <c r="BJ110" s="897"/>
      <c r="BK110" s="897"/>
      <c r="BL110" s="897"/>
      <c r="BM110" s="897"/>
      <c r="BN110" s="897"/>
      <c r="BO110" s="897"/>
      <c r="BP110" s="898"/>
      <c r="BQ110" s="930">
        <v>20014018</v>
      </c>
      <c r="BR110" s="931"/>
      <c r="BS110" s="931"/>
      <c r="BT110" s="931"/>
      <c r="BU110" s="931"/>
      <c r="BV110" s="931">
        <v>20086242</v>
      </c>
      <c r="BW110" s="931"/>
      <c r="BX110" s="931"/>
      <c r="BY110" s="931"/>
      <c r="BZ110" s="931"/>
      <c r="CA110" s="931">
        <v>29580417</v>
      </c>
      <c r="CB110" s="931"/>
      <c r="CC110" s="931"/>
      <c r="CD110" s="931"/>
      <c r="CE110" s="931"/>
      <c r="CF110" s="944">
        <v>445.8</v>
      </c>
      <c r="CG110" s="945"/>
      <c r="CH110" s="945"/>
      <c r="CI110" s="945"/>
      <c r="CJ110" s="945"/>
      <c r="CK110" s="946" t="s">
        <v>416</v>
      </c>
      <c r="CL110" s="947"/>
      <c r="CM110" s="929" t="s">
        <v>417</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15">
      <c r="A111" s="934" t="s">
        <v>418</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419</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420</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15">
      <c r="A112" s="952" t="s">
        <v>421</v>
      </c>
      <c r="B112" s="953"/>
      <c r="C112" s="923" t="s">
        <v>422</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423</v>
      </c>
      <c r="BA112" s="923"/>
      <c r="BB112" s="923"/>
      <c r="BC112" s="923"/>
      <c r="BD112" s="923"/>
      <c r="BE112" s="923"/>
      <c r="BF112" s="923"/>
      <c r="BG112" s="923"/>
      <c r="BH112" s="923"/>
      <c r="BI112" s="923"/>
      <c r="BJ112" s="923"/>
      <c r="BK112" s="923"/>
      <c r="BL112" s="923"/>
      <c r="BM112" s="923"/>
      <c r="BN112" s="923"/>
      <c r="BO112" s="923"/>
      <c r="BP112" s="924"/>
      <c r="BQ112" s="925">
        <v>8279730</v>
      </c>
      <c r="BR112" s="926"/>
      <c r="BS112" s="926"/>
      <c r="BT112" s="926"/>
      <c r="BU112" s="926"/>
      <c r="BV112" s="926">
        <v>7955531</v>
      </c>
      <c r="BW112" s="926"/>
      <c r="BX112" s="926"/>
      <c r="BY112" s="926"/>
      <c r="BZ112" s="926"/>
      <c r="CA112" s="926">
        <v>8676563</v>
      </c>
      <c r="CB112" s="926"/>
      <c r="CC112" s="926"/>
      <c r="CD112" s="926"/>
      <c r="CE112" s="926"/>
      <c r="CF112" s="920">
        <v>130.80000000000001</v>
      </c>
      <c r="CG112" s="921"/>
      <c r="CH112" s="921"/>
      <c r="CI112" s="921"/>
      <c r="CJ112" s="921"/>
      <c r="CK112" s="948"/>
      <c r="CL112" s="949"/>
      <c r="CM112" s="922" t="s">
        <v>424</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15">
      <c r="A113" s="954"/>
      <c r="B113" s="955"/>
      <c r="C113" s="923" t="s">
        <v>425</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726532</v>
      </c>
      <c r="AB113" s="938"/>
      <c r="AC113" s="938"/>
      <c r="AD113" s="938"/>
      <c r="AE113" s="939"/>
      <c r="AF113" s="940">
        <v>790228</v>
      </c>
      <c r="AG113" s="938"/>
      <c r="AH113" s="938"/>
      <c r="AI113" s="938"/>
      <c r="AJ113" s="939"/>
      <c r="AK113" s="940">
        <v>644476</v>
      </c>
      <c r="AL113" s="938"/>
      <c r="AM113" s="938"/>
      <c r="AN113" s="938"/>
      <c r="AO113" s="939"/>
      <c r="AP113" s="941">
        <v>9.6999999999999993</v>
      </c>
      <c r="AQ113" s="942"/>
      <c r="AR113" s="942"/>
      <c r="AS113" s="942"/>
      <c r="AT113" s="943"/>
      <c r="AU113" s="908"/>
      <c r="AV113" s="909"/>
      <c r="AW113" s="909"/>
      <c r="AX113" s="909"/>
      <c r="AY113" s="909"/>
      <c r="AZ113" s="922" t="s">
        <v>426</v>
      </c>
      <c r="BA113" s="923"/>
      <c r="BB113" s="923"/>
      <c r="BC113" s="923"/>
      <c r="BD113" s="923"/>
      <c r="BE113" s="923"/>
      <c r="BF113" s="923"/>
      <c r="BG113" s="923"/>
      <c r="BH113" s="923"/>
      <c r="BI113" s="923"/>
      <c r="BJ113" s="923"/>
      <c r="BK113" s="923"/>
      <c r="BL113" s="923"/>
      <c r="BM113" s="923"/>
      <c r="BN113" s="923"/>
      <c r="BO113" s="923"/>
      <c r="BP113" s="924"/>
      <c r="BQ113" s="925">
        <v>113146</v>
      </c>
      <c r="BR113" s="926"/>
      <c r="BS113" s="926"/>
      <c r="BT113" s="926"/>
      <c r="BU113" s="926"/>
      <c r="BV113" s="926">
        <v>76141</v>
      </c>
      <c r="BW113" s="926"/>
      <c r="BX113" s="926"/>
      <c r="BY113" s="926"/>
      <c r="BZ113" s="926"/>
      <c r="CA113" s="926">
        <v>241181</v>
      </c>
      <c r="CB113" s="926"/>
      <c r="CC113" s="926"/>
      <c r="CD113" s="926"/>
      <c r="CE113" s="926"/>
      <c r="CF113" s="920">
        <v>3.6</v>
      </c>
      <c r="CG113" s="921"/>
      <c r="CH113" s="921"/>
      <c r="CI113" s="921"/>
      <c r="CJ113" s="921"/>
      <c r="CK113" s="948"/>
      <c r="CL113" s="949"/>
      <c r="CM113" s="922" t="s">
        <v>427</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15">
      <c r="A114" s="954"/>
      <c r="B114" s="955"/>
      <c r="C114" s="923" t="s">
        <v>428</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52833</v>
      </c>
      <c r="AB114" s="959"/>
      <c r="AC114" s="959"/>
      <c r="AD114" s="959"/>
      <c r="AE114" s="960"/>
      <c r="AF114" s="961">
        <v>37327</v>
      </c>
      <c r="AG114" s="959"/>
      <c r="AH114" s="959"/>
      <c r="AI114" s="959"/>
      <c r="AJ114" s="960"/>
      <c r="AK114" s="961">
        <v>40903</v>
      </c>
      <c r="AL114" s="959"/>
      <c r="AM114" s="959"/>
      <c r="AN114" s="959"/>
      <c r="AO114" s="960"/>
      <c r="AP114" s="962">
        <v>0.6</v>
      </c>
      <c r="AQ114" s="963"/>
      <c r="AR114" s="963"/>
      <c r="AS114" s="963"/>
      <c r="AT114" s="964"/>
      <c r="AU114" s="908"/>
      <c r="AV114" s="909"/>
      <c r="AW114" s="909"/>
      <c r="AX114" s="909"/>
      <c r="AY114" s="909"/>
      <c r="AZ114" s="922" t="s">
        <v>429</v>
      </c>
      <c r="BA114" s="923"/>
      <c r="BB114" s="923"/>
      <c r="BC114" s="923"/>
      <c r="BD114" s="923"/>
      <c r="BE114" s="923"/>
      <c r="BF114" s="923"/>
      <c r="BG114" s="923"/>
      <c r="BH114" s="923"/>
      <c r="BI114" s="923"/>
      <c r="BJ114" s="923"/>
      <c r="BK114" s="923"/>
      <c r="BL114" s="923"/>
      <c r="BM114" s="923"/>
      <c r="BN114" s="923"/>
      <c r="BO114" s="923"/>
      <c r="BP114" s="924"/>
      <c r="BQ114" s="925">
        <v>2106397</v>
      </c>
      <c r="BR114" s="926"/>
      <c r="BS114" s="926"/>
      <c r="BT114" s="926"/>
      <c r="BU114" s="926"/>
      <c r="BV114" s="926">
        <v>2046560</v>
      </c>
      <c r="BW114" s="926"/>
      <c r="BX114" s="926"/>
      <c r="BY114" s="926"/>
      <c r="BZ114" s="926"/>
      <c r="CA114" s="926">
        <v>2027293</v>
      </c>
      <c r="CB114" s="926"/>
      <c r="CC114" s="926"/>
      <c r="CD114" s="926"/>
      <c r="CE114" s="926"/>
      <c r="CF114" s="920">
        <v>30.6</v>
      </c>
      <c r="CG114" s="921"/>
      <c r="CH114" s="921"/>
      <c r="CI114" s="921"/>
      <c r="CJ114" s="921"/>
      <c r="CK114" s="948"/>
      <c r="CL114" s="949"/>
      <c r="CM114" s="922" t="s">
        <v>430</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431</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432</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433</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15">
      <c r="A116" s="956"/>
      <c r="B116" s="957"/>
      <c r="C116" s="965" t="s">
        <v>434</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v>229</v>
      </c>
      <c r="AB116" s="959"/>
      <c r="AC116" s="959"/>
      <c r="AD116" s="959"/>
      <c r="AE116" s="960"/>
      <c r="AF116" s="961">
        <v>393</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435</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436</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15">
      <c r="A117" s="912" t="s">
        <v>178</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437</v>
      </c>
      <c r="Z117" s="894"/>
      <c r="AA117" s="978">
        <v>2756817</v>
      </c>
      <c r="AB117" s="979"/>
      <c r="AC117" s="979"/>
      <c r="AD117" s="979"/>
      <c r="AE117" s="980"/>
      <c r="AF117" s="981">
        <v>2694239</v>
      </c>
      <c r="AG117" s="979"/>
      <c r="AH117" s="979"/>
      <c r="AI117" s="979"/>
      <c r="AJ117" s="980"/>
      <c r="AK117" s="981">
        <v>2742620</v>
      </c>
      <c r="AL117" s="979"/>
      <c r="AM117" s="979"/>
      <c r="AN117" s="979"/>
      <c r="AO117" s="980"/>
      <c r="AP117" s="982"/>
      <c r="AQ117" s="983"/>
      <c r="AR117" s="983"/>
      <c r="AS117" s="983"/>
      <c r="AT117" s="984"/>
      <c r="AU117" s="908"/>
      <c r="AV117" s="909"/>
      <c r="AW117" s="909"/>
      <c r="AX117" s="909"/>
      <c r="AY117" s="909"/>
      <c r="AZ117" s="974" t="s">
        <v>438</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439</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413</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410</v>
      </c>
      <c r="AB118" s="893"/>
      <c r="AC118" s="893"/>
      <c r="AD118" s="893"/>
      <c r="AE118" s="894"/>
      <c r="AF118" s="892" t="s">
        <v>411</v>
      </c>
      <c r="AG118" s="893"/>
      <c r="AH118" s="893"/>
      <c r="AI118" s="893"/>
      <c r="AJ118" s="894"/>
      <c r="AK118" s="892" t="s">
        <v>295</v>
      </c>
      <c r="AL118" s="893"/>
      <c r="AM118" s="893"/>
      <c r="AN118" s="893"/>
      <c r="AO118" s="894"/>
      <c r="AP118" s="970" t="s">
        <v>412</v>
      </c>
      <c r="AQ118" s="971"/>
      <c r="AR118" s="971"/>
      <c r="AS118" s="971"/>
      <c r="AT118" s="972"/>
      <c r="AU118" s="908"/>
      <c r="AV118" s="909"/>
      <c r="AW118" s="909"/>
      <c r="AX118" s="909"/>
      <c r="AY118" s="909"/>
      <c r="AZ118" s="973" t="s">
        <v>440</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441</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15">
      <c r="A119" s="1057" t="s">
        <v>416</v>
      </c>
      <c r="B119" s="947"/>
      <c r="C119" s="929" t="s">
        <v>417</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178</v>
      </c>
      <c r="BA119" s="239"/>
      <c r="BB119" s="239"/>
      <c r="BC119" s="239"/>
      <c r="BD119" s="239"/>
      <c r="BE119" s="239"/>
      <c r="BF119" s="239"/>
      <c r="BG119" s="239"/>
      <c r="BH119" s="239"/>
      <c r="BI119" s="239"/>
      <c r="BJ119" s="239"/>
      <c r="BK119" s="239"/>
      <c r="BL119" s="239"/>
      <c r="BM119" s="239"/>
      <c r="BN119" s="239"/>
      <c r="BO119" s="977" t="s">
        <v>442</v>
      </c>
      <c r="BP119" s="1005"/>
      <c r="BQ119" s="999">
        <v>30513291</v>
      </c>
      <c r="BR119" s="1000"/>
      <c r="BS119" s="1000"/>
      <c r="BT119" s="1000"/>
      <c r="BU119" s="1000"/>
      <c r="BV119" s="1000">
        <v>30164474</v>
      </c>
      <c r="BW119" s="1000"/>
      <c r="BX119" s="1000"/>
      <c r="BY119" s="1000"/>
      <c r="BZ119" s="1000"/>
      <c r="CA119" s="1000">
        <v>40525454</v>
      </c>
      <c r="CB119" s="1000"/>
      <c r="CC119" s="1000"/>
      <c r="CD119" s="1000"/>
      <c r="CE119" s="1000"/>
      <c r="CF119" s="1001"/>
      <c r="CG119" s="1002"/>
      <c r="CH119" s="1002"/>
      <c r="CI119" s="1002"/>
      <c r="CJ119" s="1003"/>
      <c r="CK119" s="950"/>
      <c r="CL119" s="951"/>
      <c r="CM119" s="973" t="s">
        <v>443</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15">
      <c r="A120" s="1058"/>
      <c r="B120" s="949"/>
      <c r="C120" s="922" t="s">
        <v>420</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444</v>
      </c>
      <c r="AV120" s="992"/>
      <c r="AW120" s="992"/>
      <c r="AX120" s="992"/>
      <c r="AY120" s="993"/>
      <c r="AZ120" s="929" t="s">
        <v>445</v>
      </c>
      <c r="BA120" s="897"/>
      <c r="BB120" s="897"/>
      <c r="BC120" s="897"/>
      <c r="BD120" s="897"/>
      <c r="BE120" s="897"/>
      <c r="BF120" s="897"/>
      <c r="BG120" s="897"/>
      <c r="BH120" s="897"/>
      <c r="BI120" s="897"/>
      <c r="BJ120" s="897"/>
      <c r="BK120" s="897"/>
      <c r="BL120" s="897"/>
      <c r="BM120" s="897"/>
      <c r="BN120" s="897"/>
      <c r="BO120" s="897"/>
      <c r="BP120" s="898"/>
      <c r="BQ120" s="930">
        <v>3507970</v>
      </c>
      <c r="BR120" s="931"/>
      <c r="BS120" s="931"/>
      <c r="BT120" s="931"/>
      <c r="BU120" s="931"/>
      <c r="BV120" s="931">
        <v>5603424</v>
      </c>
      <c r="BW120" s="931"/>
      <c r="BX120" s="931"/>
      <c r="BY120" s="931"/>
      <c r="BZ120" s="931"/>
      <c r="CA120" s="931">
        <v>7776203</v>
      </c>
      <c r="CB120" s="931"/>
      <c r="CC120" s="931"/>
      <c r="CD120" s="931"/>
      <c r="CE120" s="931"/>
      <c r="CF120" s="944">
        <v>117.2</v>
      </c>
      <c r="CG120" s="945"/>
      <c r="CH120" s="945"/>
      <c r="CI120" s="945"/>
      <c r="CJ120" s="945"/>
      <c r="CK120" s="1006" t="s">
        <v>446</v>
      </c>
      <c r="CL120" s="1007"/>
      <c r="CM120" s="1007"/>
      <c r="CN120" s="1007"/>
      <c r="CO120" s="1008"/>
      <c r="CP120" s="1014" t="s">
        <v>394</v>
      </c>
      <c r="CQ120" s="1015"/>
      <c r="CR120" s="1015"/>
      <c r="CS120" s="1015"/>
      <c r="CT120" s="1015"/>
      <c r="CU120" s="1015"/>
      <c r="CV120" s="1015"/>
      <c r="CW120" s="1015"/>
      <c r="CX120" s="1015"/>
      <c r="CY120" s="1015"/>
      <c r="CZ120" s="1015"/>
      <c r="DA120" s="1015"/>
      <c r="DB120" s="1015"/>
      <c r="DC120" s="1015"/>
      <c r="DD120" s="1015"/>
      <c r="DE120" s="1015"/>
      <c r="DF120" s="1016"/>
      <c r="DG120" s="930">
        <v>5877774</v>
      </c>
      <c r="DH120" s="931"/>
      <c r="DI120" s="931"/>
      <c r="DJ120" s="931"/>
      <c r="DK120" s="931"/>
      <c r="DL120" s="931">
        <v>5547262</v>
      </c>
      <c r="DM120" s="931"/>
      <c r="DN120" s="931"/>
      <c r="DO120" s="931"/>
      <c r="DP120" s="931"/>
      <c r="DQ120" s="931">
        <v>5739653</v>
      </c>
      <c r="DR120" s="931"/>
      <c r="DS120" s="931"/>
      <c r="DT120" s="931"/>
      <c r="DU120" s="931"/>
      <c r="DV120" s="932">
        <v>86.5</v>
      </c>
      <c r="DW120" s="932"/>
      <c r="DX120" s="932"/>
      <c r="DY120" s="932"/>
      <c r="DZ120" s="933"/>
    </row>
    <row r="121" spans="1:130" s="218" customFormat="1" ht="26.25" customHeight="1" x14ac:dyDescent="0.15">
      <c r="A121" s="1058"/>
      <c r="B121" s="949"/>
      <c r="C121" s="974" t="s">
        <v>447</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448</v>
      </c>
      <c r="BA121" s="923"/>
      <c r="BB121" s="923"/>
      <c r="BC121" s="923"/>
      <c r="BD121" s="923"/>
      <c r="BE121" s="923"/>
      <c r="BF121" s="923"/>
      <c r="BG121" s="923"/>
      <c r="BH121" s="923"/>
      <c r="BI121" s="923"/>
      <c r="BJ121" s="923"/>
      <c r="BK121" s="923"/>
      <c r="BL121" s="923"/>
      <c r="BM121" s="923"/>
      <c r="BN121" s="923"/>
      <c r="BO121" s="923"/>
      <c r="BP121" s="924"/>
      <c r="BQ121" s="925">
        <v>1027218</v>
      </c>
      <c r="BR121" s="926"/>
      <c r="BS121" s="926"/>
      <c r="BT121" s="926"/>
      <c r="BU121" s="926"/>
      <c r="BV121" s="926">
        <v>851796</v>
      </c>
      <c r="BW121" s="926"/>
      <c r="BX121" s="926"/>
      <c r="BY121" s="926"/>
      <c r="BZ121" s="926"/>
      <c r="CA121" s="926">
        <v>655156</v>
      </c>
      <c r="CB121" s="926"/>
      <c r="CC121" s="926"/>
      <c r="CD121" s="926"/>
      <c r="CE121" s="926"/>
      <c r="CF121" s="920">
        <v>9.9</v>
      </c>
      <c r="CG121" s="921"/>
      <c r="CH121" s="921"/>
      <c r="CI121" s="921"/>
      <c r="CJ121" s="921"/>
      <c r="CK121" s="1009"/>
      <c r="CL121" s="1010"/>
      <c r="CM121" s="1010"/>
      <c r="CN121" s="1010"/>
      <c r="CO121" s="1011"/>
      <c r="CP121" s="1019" t="s">
        <v>392</v>
      </c>
      <c r="CQ121" s="1020"/>
      <c r="CR121" s="1020"/>
      <c r="CS121" s="1020"/>
      <c r="CT121" s="1020"/>
      <c r="CU121" s="1020"/>
      <c r="CV121" s="1020"/>
      <c r="CW121" s="1020"/>
      <c r="CX121" s="1020"/>
      <c r="CY121" s="1020"/>
      <c r="CZ121" s="1020"/>
      <c r="DA121" s="1020"/>
      <c r="DB121" s="1020"/>
      <c r="DC121" s="1020"/>
      <c r="DD121" s="1020"/>
      <c r="DE121" s="1020"/>
      <c r="DF121" s="1021"/>
      <c r="DG121" s="925">
        <v>1944237</v>
      </c>
      <c r="DH121" s="926"/>
      <c r="DI121" s="926"/>
      <c r="DJ121" s="926"/>
      <c r="DK121" s="926"/>
      <c r="DL121" s="926">
        <v>1962637</v>
      </c>
      <c r="DM121" s="926"/>
      <c r="DN121" s="926"/>
      <c r="DO121" s="926"/>
      <c r="DP121" s="926"/>
      <c r="DQ121" s="926">
        <v>1961846</v>
      </c>
      <c r="DR121" s="926"/>
      <c r="DS121" s="926"/>
      <c r="DT121" s="926"/>
      <c r="DU121" s="926"/>
      <c r="DV121" s="927">
        <v>29.6</v>
      </c>
      <c r="DW121" s="927"/>
      <c r="DX121" s="927"/>
      <c r="DY121" s="927"/>
      <c r="DZ121" s="928"/>
    </row>
    <row r="122" spans="1:130" s="218" customFormat="1" ht="26.25" customHeight="1" x14ac:dyDescent="0.15">
      <c r="A122" s="1058"/>
      <c r="B122" s="949"/>
      <c r="C122" s="922" t="s">
        <v>430</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449</v>
      </c>
      <c r="BA122" s="965"/>
      <c r="BB122" s="965"/>
      <c r="BC122" s="965"/>
      <c r="BD122" s="965"/>
      <c r="BE122" s="965"/>
      <c r="BF122" s="965"/>
      <c r="BG122" s="965"/>
      <c r="BH122" s="965"/>
      <c r="BI122" s="965"/>
      <c r="BJ122" s="965"/>
      <c r="BK122" s="965"/>
      <c r="BL122" s="965"/>
      <c r="BM122" s="965"/>
      <c r="BN122" s="965"/>
      <c r="BO122" s="965"/>
      <c r="BP122" s="966"/>
      <c r="BQ122" s="999">
        <v>24251089</v>
      </c>
      <c r="BR122" s="1000"/>
      <c r="BS122" s="1000"/>
      <c r="BT122" s="1000"/>
      <c r="BU122" s="1000"/>
      <c r="BV122" s="1000">
        <v>23598197</v>
      </c>
      <c r="BW122" s="1000"/>
      <c r="BX122" s="1000"/>
      <c r="BY122" s="1000"/>
      <c r="BZ122" s="1000"/>
      <c r="CA122" s="1000">
        <v>31809381</v>
      </c>
      <c r="CB122" s="1000"/>
      <c r="CC122" s="1000"/>
      <c r="CD122" s="1000"/>
      <c r="CE122" s="1000"/>
      <c r="CF122" s="1017">
        <v>479.4</v>
      </c>
      <c r="CG122" s="1018"/>
      <c r="CH122" s="1018"/>
      <c r="CI122" s="1018"/>
      <c r="CJ122" s="1018"/>
      <c r="CK122" s="1009"/>
      <c r="CL122" s="1010"/>
      <c r="CM122" s="1010"/>
      <c r="CN122" s="1010"/>
      <c r="CO122" s="1011"/>
      <c r="CP122" s="1019" t="s">
        <v>395</v>
      </c>
      <c r="CQ122" s="1020"/>
      <c r="CR122" s="1020"/>
      <c r="CS122" s="1020"/>
      <c r="CT122" s="1020"/>
      <c r="CU122" s="1020"/>
      <c r="CV122" s="1020"/>
      <c r="CW122" s="1020"/>
      <c r="CX122" s="1020"/>
      <c r="CY122" s="1020"/>
      <c r="CZ122" s="1020"/>
      <c r="DA122" s="1020"/>
      <c r="DB122" s="1020"/>
      <c r="DC122" s="1020"/>
      <c r="DD122" s="1020"/>
      <c r="DE122" s="1020"/>
      <c r="DF122" s="1021"/>
      <c r="DG122" s="925">
        <v>457719</v>
      </c>
      <c r="DH122" s="926"/>
      <c r="DI122" s="926"/>
      <c r="DJ122" s="926"/>
      <c r="DK122" s="926"/>
      <c r="DL122" s="926">
        <v>445632</v>
      </c>
      <c r="DM122" s="926"/>
      <c r="DN122" s="926"/>
      <c r="DO122" s="926"/>
      <c r="DP122" s="926"/>
      <c r="DQ122" s="926">
        <v>975064</v>
      </c>
      <c r="DR122" s="926"/>
      <c r="DS122" s="926"/>
      <c r="DT122" s="926"/>
      <c r="DU122" s="926"/>
      <c r="DV122" s="927">
        <v>14.7</v>
      </c>
      <c r="DW122" s="927"/>
      <c r="DX122" s="927"/>
      <c r="DY122" s="927"/>
      <c r="DZ122" s="928"/>
    </row>
    <row r="123" spans="1:130" s="218" customFormat="1" ht="26.25" customHeight="1" x14ac:dyDescent="0.15">
      <c r="A123" s="1058"/>
      <c r="B123" s="949"/>
      <c r="C123" s="922" t="s">
        <v>436</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178</v>
      </c>
      <c r="BA123" s="239"/>
      <c r="BB123" s="239"/>
      <c r="BC123" s="239"/>
      <c r="BD123" s="239"/>
      <c r="BE123" s="239"/>
      <c r="BF123" s="239"/>
      <c r="BG123" s="239"/>
      <c r="BH123" s="239"/>
      <c r="BI123" s="239"/>
      <c r="BJ123" s="239"/>
      <c r="BK123" s="239"/>
      <c r="BL123" s="239"/>
      <c r="BM123" s="239"/>
      <c r="BN123" s="239"/>
      <c r="BO123" s="977" t="s">
        <v>450</v>
      </c>
      <c r="BP123" s="1005"/>
      <c r="BQ123" s="1064">
        <v>28786277</v>
      </c>
      <c r="BR123" s="1031"/>
      <c r="BS123" s="1031"/>
      <c r="BT123" s="1031"/>
      <c r="BU123" s="1031"/>
      <c r="BV123" s="1031">
        <v>30053417</v>
      </c>
      <c r="BW123" s="1031"/>
      <c r="BX123" s="1031"/>
      <c r="BY123" s="1031"/>
      <c r="BZ123" s="1031"/>
      <c r="CA123" s="1031">
        <v>40240740</v>
      </c>
      <c r="CB123" s="1031"/>
      <c r="CC123" s="1031"/>
      <c r="CD123" s="1031"/>
      <c r="CE123" s="1031"/>
      <c r="CF123" s="1001"/>
      <c r="CG123" s="1002"/>
      <c r="CH123" s="1002"/>
      <c r="CI123" s="1002"/>
      <c r="CJ123" s="1003"/>
      <c r="CK123" s="1009"/>
      <c r="CL123" s="1010"/>
      <c r="CM123" s="1010"/>
      <c r="CN123" s="1010"/>
      <c r="CO123" s="1011"/>
      <c r="CP123" s="1019" t="s">
        <v>391</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
      <c r="A124" s="1058"/>
      <c r="B124" s="949"/>
      <c r="C124" s="922" t="s">
        <v>439</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60" t="s">
        <v>451</v>
      </c>
      <c r="AV124" s="1061"/>
      <c r="AW124" s="1061"/>
      <c r="AX124" s="1061"/>
      <c r="AY124" s="1061"/>
      <c r="AZ124" s="1061"/>
      <c r="BA124" s="1061"/>
      <c r="BB124" s="1061"/>
      <c r="BC124" s="1061"/>
      <c r="BD124" s="1061"/>
      <c r="BE124" s="1061"/>
      <c r="BF124" s="1061"/>
      <c r="BG124" s="1061"/>
      <c r="BH124" s="1061"/>
      <c r="BI124" s="1061"/>
      <c r="BJ124" s="1061"/>
      <c r="BK124" s="1061"/>
      <c r="BL124" s="1061"/>
      <c r="BM124" s="1061"/>
      <c r="BN124" s="1061"/>
      <c r="BO124" s="1061"/>
      <c r="BP124" s="1062"/>
      <c r="BQ124" s="1063">
        <v>26.3</v>
      </c>
      <c r="BR124" s="1027"/>
      <c r="BS124" s="1027"/>
      <c r="BT124" s="1027"/>
      <c r="BU124" s="1027"/>
      <c r="BV124" s="1027">
        <v>1.6</v>
      </c>
      <c r="BW124" s="1027"/>
      <c r="BX124" s="1027"/>
      <c r="BY124" s="1027"/>
      <c r="BZ124" s="1027"/>
      <c r="CA124" s="1027">
        <v>4.2</v>
      </c>
      <c r="CB124" s="1027"/>
      <c r="CC124" s="1027"/>
      <c r="CD124" s="1027"/>
      <c r="CE124" s="1027"/>
      <c r="CF124" s="1028"/>
      <c r="CG124" s="1029"/>
      <c r="CH124" s="1029"/>
      <c r="CI124" s="1029"/>
      <c r="CJ124" s="1030"/>
      <c r="CK124" s="1012"/>
      <c r="CL124" s="1012"/>
      <c r="CM124" s="1012"/>
      <c r="CN124" s="1012"/>
      <c r="CO124" s="1013"/>
      <c r="CP124" s="1019" t="s">
        <v>452</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15">
      <c r="A125" s="1058"/>
      <c r="B125" s="949"/>
      <c r="C125" s="922" t="s">
        <v>441</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453</v>
      </c>
      <c r="CL125" s="1007"/>
      <c r="CM125" s="1007"/>
      <c r="CN125" s="1007"/>
      <c r="CO125" s="1008"/>
      <c r="CP125" s="929" t="s">
        <v>454</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
      <c r="A126" s="1058"/>
      <c r="B126" s="949"/>
      <c r="C126" s="922" t="s">
        <v>443</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455</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15">
      <c r="A127" s="1059"/>
      <c r="B127" s="951"/>
      <c r="C127" s="973" t="s">
        <v>456</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2" t="s">
        <v>457</v>
      </c>
      <c r="AY127" s="1033"/>
      <c r="AZ127" s="1033"/>
      <c r="BA127" s="1033"/>
      <c r="BB127" s="1033"/>
      <c r="BC127" s="1033"/>
      <c r="BD127" s="1033"/>
      <c r="BE127" s="1034"/>
      <c r="BF127" s="1035" t="s">
        <v>458</v>
      </c>
      <c r="BG127" s="1033"/>
      <c r="BH127" s="1033"/>
      <c r="BI127" s="1033"/>
      <c r="BJ127" s="1033"/>
      <c r="BK127" s="1033"/>
      <c r="BL127" s="1034"/>
      <c r="BM127" s="1035" t="s">
        <v>459</v>
      </c>
      <c r="BN127" s="1033"/>
      <c r="BO127" s="1033"/>
      <c r="BP127" s="1033"/>
      <c r="BQ127" s="1033"/>
      <c r="BR127" s="1033"/>
      <c r="BS127" s="1034"/>
      <c r="BT127" s="1035" t="s">
        <v>460</v>
      </c>
      <c r="BU127" s="1033"/>
      <c r="BV127" s="1033"/>
      <c r="BW127" s="1033"/>
      <c r="BX127" s="1033"/>
      <c r="BY127" s="1033"/>
      <c r="BZ127" s="1056"/>
      <c r="CA127" s="220"/>
      <c r="CB127" s="220"/>
      <c r="CC127" s="220"/>
      <c r="CD127" s="243"/>
      <c r="CE127" s="243"/>
      <c r="CF127" s="243"/>
      <c r="CG127" s="220"/>
      <c r="CH127" s="220"/>
      <c r="CI127" s="220"/>
      <c r="CJ127" s="242"/>
      <c r="CK127" s="1023"/>
      <c r="CL127" s="1010"/>
      <c r="CM127" s="1010"/>
      <c r="CN127" s="1010"/>
      <c r="CO127" s="1011"/>
      <c r="CP127" s="922" t="s">
        <v>461</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
      <c r="A128" s="1042" t="s">
        <v>462</v>
      </c>
      <c r="B128" s="1043"/>
      <c r="C128" s="1043"/>
      <c r="D128" s="1043"/>
      <c r="E128" s="1043"/>
      <c r="F128" s="1043"/>
      <c r="G128" s="1043"/>
      <c r="H128" s="1043"/>
      <c r="I128" s="1043"/>
      <c r="J128" s="1043"/>
      <c r="K128" s="1043"/>
      <c r="L128" s="1043"/>
      <c r="M128" s="1043"/>
      <c r="N128" s="1043"/>
      <c r="O128" s="1043"/>
      <c r="P128" s="1043"/>
      <c r="Q128" s="1043"/>
      <c r="R128" s="1043"/>
      <c r="S128" s="1043"/>
      <c r="T128" s="1043"/>
      <c r="U128" s="1043"/>
      <c r="V128" s="1043"/>
      <c r="W128" s="1044" t="s">
        <v>463</v>
      </c>
      <c r="X128" s="1044"/>
      <c r="Y128" s="1044"/>
      <c r="Z128" s="1045"/>
      <c r="AA128" s="1046">
        <v>92965</v>
      </c>
      <c r="AB128" s="1047"/>
      <c r="AC128" s="1047"/>
      <c r="AD128" s="1047"/>
      <c r="AE128" s="1048"/>
      <c r="AF128" s="1049">
        <v>78943</v>
      </c>
      <c r="AG128" s="1047"/>
      <c r="AH128" s="1047"/>
      <c r="AI128" s="1047"/>
      <c r="AJ128" s="1048"/>
      <c r="AK128" s="1049">
        <v>27302</v>
      </c>
      <c r="AL128" s="1047"/>
      <c r="AM128" s="1047"/>
      <c r="AN128" s="1047"/>
      <c r="AO128" s="1048"/>
      <c r="AP128" s="1050"/>
      <c r="AQ128" s="1051"/>
      <c r="AR128" s="1051"/>
      <c r="AS128" s="1051"/>
      <c r="AT128" s="1052"/>
      <c r="AU128" s="220"/>
      <c r="AV128" s="220"/>
      <c r="AW128" s="220"/>
      <c r="AX128" s="896" t="s">
        <v>464</v>
      </c>
      <c r="AY128" s="897"/>
      <c r="AZ128" s="897"/>
      <c r="BA128" s="897"/>
      <c r="BB128" s="897"/>
      <c r="BC128" s="897"/>
      <c r="BD128" s="897"/>
      <c r="BE128" s="898"/>
      <c r="BF128" s="1053" t="s">
        <v>122</v>
      </c>
      <c r="BG128" s="1054"/>
      <c r="BH128" s="1054"/>
      <c r="BI128" s="1054"/>
      <c r="BJ128" s="1054"/>
      <c r="BK128" s="1054"/>
      <c r="BL128" s="1055"/>
      <c r="BM128" s="1053">
        <v>13.51</v>
      </c>
      <c r="BN128" s="1054"/>
      <c r="BO128" s="1054"/>
      <c r="BP128" s="1054"/>
      <c r="BQ128" s="1054"/>
      <c r="BR128" s="1054"/>
      <c r="BS128" s="1055"/>
      <c r="BT128" s="1053">
        <v>20</v>
      </c>
      <c r="BU128" s="1054"/>
      <c r="BV128" s="1054"/>
      <c r="BW128" s="1054"/>
      <c r="BX128" s="1054"/>
      <c r="BY128" s="1054"/>
      <c r="BZ128" s="1076"/>
      <c r="CA128" s="243"/>
      <c r="CB128" s="243"/>
      <c r="CC128" s="243"/>
      <c r="CD128" s="243"/>
      <c r="CE128" s="243"/>
      <c r="CF128" s="243"/>
      <c r="CG128" s="220"/>
      <c r="CH128" s="220"/>
      <c r="CI128" s="220"/>
      <c r="CJ128" s="242"/>
      <c r="CK128" s="1024"/>
      <c r="CL128" s="1025"/>
      <c r="CM128" s="1025"/>
      <c r="CN128" s="1025"/>
      <c r="CO128" s="1026"/>
      <c r="CP128" s="1036" t="s">
        <v>465</v>
      </c>
      <c r="CQ128" s="726"/>
      <c r="CR128" s="726"/>
      <c r="CS128" s="726"/>
      <c r="CT128" s="726"/>
      <c r="CU128" s="726"/>
      <c r="CV128" s="726"/>
      <c r="CW128" s="726"/>
      <c r="CX128" s="726"/>
      <c r="CY128" s="726"/>
      <c r="CZ128" s="726"/>
      <c r="DA128" s="726"/>
      <c r="DB128" s="726"/>
      <c r="DC128" s="726"/>
      <c r="DD128" s="726"/>
      <c r="DE128" s="726"/>
      <c r="DF128" s="1037"/>
      <c r="DG128" s="1038" t="s">
        <v>122</v>
      </c>
      <c r="DH128" s="1039"/>
      <c r="DI128" s="1039"/>
      <c r="DJ128" s="1039"/>
      <c r="DK128" s="1039"/>
      <c r="DL128" s="1039" t="s">
        <v>122</v>
      </c>
      <c r="DM128" s="1039"/>
      <c r="DN128" s="1039"/>
      <c r="DO128" s="1039"/>
      <c r="DP128" s="1039"/>
      <c r="DQ128" s="1039" t="s">
        <v>122</v>
      </c>
      <c r="DR128" s="1039"/>
      <c r="DS128" s="1039"/>
      <c r="DT128" s="1039"/>
      <c r="DU128" s="1039"/>
      <c r="DV128" s="1040" t="s">
        <v>122</v>
      </c>
      <c r="DW128" s="1040"/>
      <c r="DX128" s="1040"/>
      <c r="DY128" s="1040"/>
      <c r="DZ128" s="1041"/>
    </row>
    <row r="129" spans="1:131" s="21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466</v>
      </c>
      <c r="X129" s="1071"/>
      <c r="Y129" s="1071"/>
      <c r="Z129" s="1072"/>
      <c r="AA129" s="958">
        <v>8960279</v>
      </c>
      <c r="AB129" s="959"/>
      <c r="AC129" s="959"/>
      <c r="AD129" s="959"/>
      <c r="AE129" s="960"/>
      <c r="AF129" s="961">
        <v>9039456</v>
      </c>
      <c r="AG129" s="959"/>
      <c r="AH129" s="959"/>
      <c r="AI129" s="959"/>
      <c r="AJ129" s="960"/>
      <c r="AK129" s="961">
        <v>9046112</v>
      </c>
      <c r="AL129" s="959"/>
      <c r="AM129" s="959"/>
      <c r="AN129" s="959"/>
      <c r="AO129" s="960"/>
      <c r="AP129" s="1073"/>
      <c r="AQ129" s="1074"/>
      <c r="AR129" s="1074"/>
      <c r="AS129" s="1074"/>
      <c r="AT129" s="1075"/>
      <c r="AU129" s="221"/>
      <c r="AV129" s="221"/>
      <c r="AW129" s="221"/>
      <c r="AX129" s="1065" t="s">
        <v>467</v>
      </c>
      <c r="AY129" s="923"/>
      <c r="AZ129" s="923"/>
      <c r="BA129" s="923"/>
      <c r="BB129" s="923"/>
      <c r="BC129" s="923"/>
      <c r="BD129" s="923"/>
      <c r="BE129" s="924"/>
      <c r="BF129" s="1066" t="s">
        <v>122</v>
      </c>
      <c r="BG129" s="1067"/>
      <c r="BH129" s="1067"/>
      <c r="BI129" s="1067"/>
      <c r="BJ129" s="1067"/>
      <c r="BK129" s="1067"/>
      <c r="BL129" s="1068"/>
      <c r="BM129" s="1066">
        <v>18.510000000000002</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468</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469</v>
      </c>
      <c r="X130" s="1071"/>
      <c r="Y130" s="1071"/>
      <c r="Z130" s="1072"/>
      <c r="AA130" s="958">
        <v>2409414</v>
      </c>
      <c r="AB130" s="959"/>
      <c r="AC130" s="959"/>
      <c r="AD130" s="959"/>
      <c r="AE130" s="960"/>
      <c r="AF130" s="961">
        <v>2419042</v>
      </c>
      <c r="AG130" s="959"/>
      <c r="AH130" s="959"/>
      <c r="AI130" s="959"/>
      <c r="AJ130" s="960"/>
      <c r="AK130" s="961">
        <v>2410389</v>
      </c>
      <c r="AL130" s="959"/>
      <c r="AM130" s="959"/>
      <c r="AN130" s="959"/>
      <c r="AO130" s="960"/>
      <c r="AP130" s="1073"/>
      <c r="AQ130" s="1074"/>
      <c r="AR130" s="1074"/>
      <c r="AS130" s="1074"/>
      <c r="AT130" s="1075"/>
      <c r="AU130" s="221"/>
      <c r="AV130" s="221"/>
      <c r="AW130" s="221"/>
      <c r="AX130" s="1065" t="s">
        <v>470</v>
      </c>
      <c r="AY130" s="923"/>
      <c r="AZ130" s="923"/>
      <c r="BA130" s="923"/>
      <c r="BB130" s="923"/>
      <c r="BC130" s="923"/>
      <c r="BD130" s="923"/>
      <c r="BE130" s="924"/>
      <c r="BF130" s="1101">
        <v>3.8</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471</v>
      </c>
      <c r="X131" s="1108"/>
      <c r="Y131" s="1108"/>
      <c r="Z131" s="1109"/>
      <c r="AA131" s="1004">
        <v>6550865</v>
      </c>
      <c r="AB131" s="986"/>
      <c r="AC131" s="986"/>
      <c r="AD131" s="986"/>
      <c r="AE131" s="987"/>
      <c r="AF131" s="985">
        <v>6620414</v>
      </c>
      <c r="AG131" s="986"/>
      <c r="AH131" s="986"/>
      <c r="AI131" s="986"/>
      <c r="AJ131" s="987"/>
      <c r="AK131" s="985">
        <v>6635723</v>
      </c>
      <c r="AL131" s="986"/>
      <c r="AM131" s="986"/>
      <c r="AN131" s="986"/>
      <c r="AO131" s="987"/>
      <c r="AP131" s="1110"/>
      <c r="AQ131" s="1111"/>
      <c r="AR131" s="1111"/>
      <c r="AS131" s="1111"/>
      <c r="AT131" s="1112"/>
      <c r="AU131" s="221"/>
      <c r="AV131" s="221"/>
      <c r="AW131" s="221"/>
      <c r="AX131" s="1083" t="s">
        <v>472</v>
      </c>
      <c r="AY131" s="726"/>
      <c r="AZ131" s="726"/>
      <c r="BA131" s="726"/>
      <c r="BB131" s="726"/>
      <c r="BC131" s="726"/>
      <c r="BD131" s="726"/>
      <c r="BE131" s="1037"/>
      <c r="BF131" s="1084">
        <v>4.2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473</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474</v>
      </c>
      <c r="W132" s="1094"/>
      <c r="X132" s="1094"/>
      <c r="Y132" s="1094"/>
      <c r="Z132" s="1095"/>
      <c r="AA132" s="1096">
        <v>3.8840366880000001</v>
      </c>
      <c r="AB132" s="1097"/>
      <c r="AC132" s="1097"/>
      <c r="AD132" s="1097"/>
      <c r="AE132" s="1098"/>
      <c r="AF132" s="1099">
        <v>2.9643765480000002</v>
      </c>
      <c r="AG132" s="1097"/>
      <c r="AH132" s="1097"/>
      <c r="AI132" s="1097"/>
      <c r="AJ132" s="1098"/>
      <c r="AK132" s="1099">
        <v>4.595264148</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475</v>
      </c>
      <c r="W133" s="1077"/>
      <c r="X133" s="1077"/>
      <c r="Y133" s="1077"/>
      <c r="Z133" s="1078"/>
      <c r="AA133" s="1079">
        <v>4.2</v>
      </c>
      <c r="AB133" s="1080"/>
      <c r="AC133" s="1080"/>
      <c r="AD133" s="1080"/>
      <c r="AE133" s="1081"/>
      <c r="AF133" s="1079">
        <v>4</v>
      </c>
      <c r="AG133" s="1080"/>
      <c r="AH133" s="1080"/>
      <c r="AI133" s="1080"/>
      <c r="AJ133" s="1081"/>
      <c r="AK133" s="1079">
        <v>3.8</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QqxChJJv2umKypjqlIH6SuM8kzcvsz9ihWjcawqVVOLD+lodwHDDTp8k4xs2t6doc+AnYmA9makCovi0fkyIxg==" saltValue="KugoaWxsafkyQIDTsF10J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476</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gk0udTJxSrQQk2ApdKvGS6mhi0vLwmG5QLiplEt85fnniVcFKwoaHWFXMxOAsyGcSlD8K6pjBRsVGRKrvqHLyQ==" saltValue="DBXtU+K2D/+SL2UaHvVyX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zf0mmuSorgy9CNuf4IM+plZppSgO+/nbmogJZUW4pNCytK4Tq8AO+t88hzzlUWDw16YT02KTiowDeSm5KMbgdw==" saltValue="1V9i0icWfKERaRVh3pzZp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477</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478</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479</v>
      </c>
      <c r="AP7" s="260"/>
      <c r="AQ7" s="261" t="s">
        <v>480</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481</v>
      </c>
      <c r="AQ8" s="267" t="s">
        <v>482</v>
      </c>
      <c r="AR8" s="268" t="s">
        <v>483</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484</v>
      </c>
      <c r="AL9" s="1117"/>
      <c r="AM9" s="1117"/>
      <c r="AN9" s="1118"/>
      <c r="AO9" s="269">
        <v>2166719</v>
      </c>
      <c r="AP9" s="269">
        <v>151191</v>
      </c>
      <c r="AQ9" s="270">
        <v>102505</v>
      </c>
      <c r="AR9" s="271">
        <v>47.5</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485</v>
      </c>
      <c r="AL10" s="1117"/>
      <c r="AM10" s="1117"/>
      <c r="AN10" s="1118"/>
      <c r="AO10" s="272">
        <v>393786</v>
      </c>
      <c r="AP10" s="272">
        <v>27478</v>
      </c>
      <c r="AQ10" s="273">
        <v>13118</v>
      </c>
      <c r="AR10" s="274">
        <v>109.5</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486</v>
      </c>
      <c r="AL11" s="1117"/>
      <c r="AM11" s="1117"/>
      <c r="AN11" s="1118"/>
      <c r="AO11" s="272" t="s">
        <v>487</v>
      </c>
      <c r="AP11" s="272" t="s">
        <v>487</v>
      </c>
      <c r="AQ11" s="273">
        <v>532</v>
      </c>
      <c r="AR11" s="274" t="s">
        <v>487</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488</v>
      </c>
      <c r="AL12" s="1117"/>
      <c r="AM12" s="1117"/>
      <c r="AN12" s="1118"/>
      <c r="AO12" s="272" t="s">
        <v>487</v>
      </c>
      <c r="AP12" s="272" t="s">
        <v>487</v>
      </c>
      <c r="AQ12" s="273">
        <v>70</v>
      </c>
      <c r="AR12" s="274" t="s">
        <v>487</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489</v>
      </c>
      <c r="AL13" s="1117"/>
      <c r="AM13" s="1117"/>
      <c r="AN13" s="1118"/>
      <c r="AO13" s="272">
        <v>64632</v>
      </c>
      <c r="AP13" s="272">
        <v>4510</v>
      </c>
      <c r="AQ13" s="273">
        <v>4255</v>
      </c>
      <c r="AR13" s="274">
        <v>6</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490</v>
      </c>
      <c r="AL14" s="1117"/>
      <c r="AM14" s="1117"/>
      <c r="AN14" s="1118"/>
      <c r="AO14" s="272">
        <v>42779</v>
      </c>
      <c r="AP14" s="272">
        <v>2985</v>
      </c>
      <c r="AQ14" s="273">
        <v>1813</v>
      </c>
      <c r="AR14" s="274">
        <v>64.599999999999994</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491</v>
      </c>
      <c r="AL15" s="1120"/>
      <c r="AM15" s="1120"/>
      <c r="AN15" s="1121"/>
      <c r="AO15" s="272">
        <v>-152220</v>
      </c>
      <c r="AP15" s="272">
        <v>-10622</v>
      </c>
      <c r="AQ15" s="273">
        <v>-6003</v>
      </c>
      <c r="AR15" s="274">
        <v>76.900000000000006</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178</v>
      </c>
      <c r="AL16" s="1120"/>
      <c r="AM16" s="1120"/>
      <c r="AN16" s="1121"/>
      <c r="AO16" s="272">
        <v>2515696</v>
      </c>
      <c r="AP16" s="272">
        <v>175542</v>
      </c>
      <c r="AQ16" s="273">
        <v>116291</v>
      </c>
      <c r="AR16" s="274">
        <v>51</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492</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493</v>
      </c>
      <c r="AP20" s="281" t="s">
        <v>494</v>
      </c>
      <c r="AQ20" s="282" t="s">
        <v>495</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496</v>
      </c>
      <c r="AL21" s="1123"/>
      <c r="AM21" s="1123"/>
      <c r="AN21" s="1124"/>
      <c r="AO21" s="285">
        <v>15.07</v>
      </c>
      <c r="AP21" s="286">
        <v>9.5500000000000007</v>
      </c>
      <c r="AQ21" s="287">
        <v>5.52</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497</v>
      </c>
      <c r="AL22" s="1123"/>
      <c r="AM22" s="1123"/>
      <c r="AN22" s="1124"/>
      <c r="AO22" s="290">
        <v>95</v>
      </c>
      <c r="AP22" s="291">
        <v>96.7</v>
      </c>
      <c r="AQ22" s="292">
        <v>-1.7</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498</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499</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500</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479</v>
      </c>
      <c r="AP30" s="260"/>
      <c r="AQ30" s="261" t="s">
        <v>480</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481</v>
      </c>
      <c r="AQ31" s="267" t="s">
        <v>482</v>
      </c>
      <c r="AR31" s="268" t="s">
        <v>483</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501</v>
      </c>
      <c r="AL32" s="1131"/>
      <c r="AM32" s="1131"/>
      <c r="AN32" s="1132"/>
      <c r="AO32" s="300">
        <v>2057241</v>
      </c>
      <c r="AP32" s="300">
        <v>143552</v>
      </c>
      <c r="AQ32" s="301">
        <v>49899</v>
      </c>
      <c r="AR32" s="302">
        <v>187.7</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502</v>
      </c>
      <c r="AL33" s="1131"/>
      <c r="AM33" s="1131"/>
      <c r="AN33" s="1132"/>
      <c r="AO33" s="300" t="s">
        <v>487</v>
      </c>
      <c r="AP33" s="300" t="s">
        <v>487</v>
      </c>
      <c r="AQ33" s="301" t="s">
        <v>487</v>
      </c>
      <c r="AR33" s="302" t="s">
        <v>487</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503</v>
      </c>
      <c r="AL34" s="1131"/>
      <c r="AM34" s="1131"/>
      <c r="AN34" s="1132"/>
      <c r="AO34" s="300" t="s">
        <v>487</v>
      </c>
      <c r="AP34" s="300" t="s">
        <v>487</v>
      </c>
      <c r="AQ34" s="301">
        <v>2</v>
      </c>
      <c r="AR34" s="302" t="s">
        <v>487</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504</v>
      </c>
      <c r="AL35" s="1131"/>
      <c r="AM35" s="1131"/>
      <c r="AN35" s="1132"/>
      <c r="AO35" s="300">
        <v>644476</v>
      </c>
      <c r="AP35" s="300">
        <v>44971</v>
      </c>
      <c r="AQ35" s="301">
        <v>13394</v>
      </c>
      <c r="AR35" s="302">
        <v>235.8</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505</v>
      </c>
      <c r="AL36" s="1131"/>
      <c r="AM36" s="1131"/>
      <c r="AN36" s="1132"/>
      <c r="AO36" s="300">
        <v>40903</v>
      </c>
      <c r="AP36" s="300">
        <v>2854</v>
      </c>
      <c r="AQ36" s="301">
        <v>2489</v>
      </c>
      <c r="AR36" s="302">
        <v>14.7</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506</v>
      </c>
      <c r="AL37" s="1131"/>
      <c r="AM37" s="1131"/>
      <c r="AN37" s="1132"/>
      <c r="AO37" s="300" t="s">
        <v>487</v>
      </c>
      <c r="AP37" s="300" t="s">
        <v>487</v>
      </c>
      <c r="AQ37" s="301">
        <v>625</v>
      </c>
      <c r="AR37" s="302" t="s">
        <v>487</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507</v>
      </c>
      <c r="AL38" s="1134"/>
      <c r="AM38" s="1134"/>
      <c r="AN38" s="1135"/>
      <c r="AO38" s="303" t="s">
        <v>487</v>
      </c>
      <c r="AP38" s="303" t="s">
        <v>487</v>
      </c>
      <c r="AQ38" s="304">
        <v>5</v>
      </c>
      <c r="AR38" s="292" t="s">
        <v>487</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508</v>
      </c>
      <c r="AL39" s="1134"/>
      <c r="AM39" s="1134"/>
      <c r="AN39" s="1135"/>
      <c r="AO39" s="300">
        <v>-27302</v>
      </c>
      <c r="AP39" s="300">
        <v>-1905</v>
      </c>
      <c r="AQ39" s="301">
        <v>-2982</v>
      </c>
      <c r="AR39" s="302">
        <v>-36.1</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509</v>
      </c>
      <c r="AL40" s="1131"/>
      <c r="AM40" s="1131"/>
      <c r="AN40" s="1132"/>
      <c r="AO40" s="300">
        <v>-2410389</v>
      </c>
      <c r="AP40" s="300">
        <v>-168194</v>
      </c>
      <c r="AQ40" s="301">
        <v>-43756</v>
      </c>
      <c r="AR40" s="302">
        <v>284.39999999999998</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288</v>
      </c>
      <c r="AL41" s="1137"/>
      <c r="AM41" s="1137"/>
      <c r="AN41" s="1138"/>
      <c r="AO41" s="300">
        <v>304929</v>
      </c>
      <c r="AP41" s="300">
        <v>21278</v>
      </c>
      <c r="AQ41" s="301">
        <v>19675</v>
      </c>
      <c r="AR41" s="302">
        <v>8.1</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510</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511</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479</v>
      </c>
      <c r="AN49" s="1127" t="s">
        <v>512</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513</v>
      </c>
      <c r="AO50" s="317" t="s">
        <v>514</v>
      </c>
      <c r="AP50" s="318" t="s">
        <v>515</v>
      </c>
      <c r="AQ50" s="319" t="s">
        <v>516</v>
      </c>
      <c r="AR50" s="320" t="s">
        <v>517</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518</v>
      </c>
      <c r="AL51" s="313"/>
      <c r="AM51" s="321">
        <v>3442364</v>
      </c>
      <c r="AN51" s="322">
        <v>208426</v>
      </c>
      <c r="AO51" s="323">
        <v>-45</v>
      </c>
      <c r="AP51" s="324">
        <v>96248</v>
      </c>
      <c r="AQ51" s="325">
        <v>10</v>
      </c>
      <c r="AR51" s="326">
        <v>-55</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519</v>
      </c>
      <c r="AM52" s="329">
        <v>1766129</v>
      </c>
      <c r="AN52" s="330">
        <v>106934</v>
      </c>
      <c r="AO52" s="331">
        <v>-52.8</v>
      </c>
      <c r="AP52" s="332">
        <v>55768</v>
      </c>
      <c r="AQ52" s="333">
        <v>17.5</v>
      </c>
      <c r="AR52" s="334">
        <v>-70.3</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520</v>
      </c>
      <c r="AL53" s="313"/>
      <c r="AM53" s="321">
        <v>1788346</v>
      </c>
      <c r="AN53" s="322">
        <v>111174</v>
      </c>
      <c r="AO53" s="323">
        <v>-46.7</v>
      </c>
      <c r="AP53" s="324">
        <v>76413</v>
      </c>
      <c r="AQ53" s="325">
        <v>-20.6</v>
      </c>
      <c r="AR53" s="326">
        <v>-26.1</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519</v>
      </c>
      <c r="AM54" s="329">
        <v>782649</v>
      </c>
      <c r="AN54" s="330">
        <v>48654</v>
      </c>
      <c r="AO54" s="331">
        <v>-54.5</v>
      </c>
      <c r="AP54" s="332">
        <v>39658</v>
      </c>
      <c r="AQ54" s="333">
        <v>-28.9</v>
      </c>
      <c r="AR54" s="334">
        <v>-25.6</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521</v>
      </c>
      <c r="AL55" s="313"/>
      <c r="AM55" s="321">
        <v>1706921</v>
      </c>
      <c r="AN55" s="322">
        <v>109166</v>
      </c>
      <c r="AO55" s="323">
        <v>-1.8</v>
      </c>
      <c r="AP55" s="324">
        <v>66481</v>
      </c>
      <c r="AQ55" s="325">
        <v>-13</v>
      </c>
      <c r="AR55" s="326">
        <v>11.2</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519</v>
      </c>
      <c r="AM56" s="329">
        <v>1079430</v>
      </c>
      <c r="AN56" s="330">
        <v>69035</v>
      </c>
      <c r="AO56" s="331">
        <v>41.9</v>
      </c>
      <c r="AP56" s="332">
        <v>36120</v>
      </c>
      <c r="AQ56" s="333">
        <v>-8.9</v>
      </c>
      <c r="AR56" s="334">
        <v>50.8</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522</v>
      </c>
      <c r="AL57" s="313"/>
      <c r="AM57" s="321">
        <v>1540470</v>
      </c>
      <c r="AN57" s="322">
        <v>101433</v>
      </c>
      <c r="AO57" s="323">
        <v>-7.1</v>
      </c>
      <c r="AP57" s="324">
        <v>67825</v>
      </c>
      <c r="AQ57" s="325">
        <v>2</v>
      </c>
      <c r="AR57" s="326">
        <v>-9.1</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519</v>
      </c>
      <c r="AM58" s="329">
        <v>1065912</v>
      </c>
      <c r="AN58" s="330">
        <v>70186</v>
      </c>
      <c r="AO58" s="331">
        <v>1.7</v>
      </c>
      <c r="AP58" s="332">
        <v>39417</v>
      </c>
      <c r="AQ58" s="333">
        <v>9.1</v>
      </c>
      <c r="AR58" s="334">
        <v>-7.4</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523</v>
      </c>
      <c r="AL59" s="313"/>
      <c r="AM59" s="321">
        <v>1335802</v>
      </c>
      <c r="AN59" s="322">
        <v>93211</v>
      </c>
      <c r="AO59" s="323">
        <v>-8.1</v>
      </c>
      <c r="AP59" s="324">
        <v>81158</v>
      </c>
      <c r="AQ59" s="325">
        <v>19.7</v>
      </c>
      <c r="AR59" s="326">
        <v>-27.8</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519</v>
      </c>
      <c r="AM60" s="329">
        <v>1038511</v>
      </c>
      <c r="AN60" s="330">
        <v>72466</v>
      </c>
      <c r="AO60" s="331">
        <v>3.2</v>
      </c>
      <c r="AP60" s="332">
        <v>45320</v>
      </c>
      <c r="AQ60" s="333">
        <v>15</v>
      </c>
      <c r="AR60" s="334">
        <v>-11.8</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524</v>
      </c>
      <c r="AL61" s="335"/>
      <c r="AM61" s="336">
        <v>1962781</v>
      </c>
      <c r="AN61" s="337">
        <v>124682</v>
      </c>
      <c r="AO61" s="338">
        <v>-21.7</v>
      </c>
      <c r="AP61" s="339">
        <v>77625</v>
      </c>
      <c r="AQ61" s="340">
        <v>-0.4</v>
      </c>
      <c r="AR61" s="326">
        <v>-21.3</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519</v>
      </c>
      <c r="AM62" s="329">
        <v>1146526</v>
      </c>
      <c r="AN62" s="330">
        <v>73455</v>
      </c>
      <c r="AO62" s="331">
        <v>-12.1</v>
      </c>
      <c r="AP62" s="332">
        <v>43257</v>
      </c>
      <c r="AQ62" s="333">
        <v>0.8</v>
      </c>
      <c r="AR62" s="334">
        <v>-12.9</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TJfsV4xL1uiYYvzTGRSm9x+Tp2ftAf/P76MQyjkMlsl1Ij1QDXoxUKlE8E6IB8O78S+ahWzSBMnhP65JsmcA/Q==" saltValue="V8K4PBfU+JqsjPfAteTOz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476</v>
      </c>
    </row>
    <row r="121" spans="125:125" ht="13.5" hidden="1" customHeight="1" x14ac:dyDescent="0.15">
      <c r="DU121" s="247"/>
    </row>
  </sheetData>
  <sheetProtection algorithmName="SHA-512" hashValue="G4GyYDrHxHzppQcd4VQuOb6tHPQqkUhXz9tsal0QAw1Orp8BTZQcOe9u9XeRh4Rhzx1RCZ0Aet+xThr73ob1kQ==" saltValue="BU68sR1BmU874xbG4Aafsg=="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476</v>
      </c>
    </row>
  </sheetData>
  <sheetProtection algorithmName="SHA-512" hashValue="c1ftafAn8DSXIBAGzbzoPD+DWVykZ3XtRmZteyi9wDgnlJMZ4CMSE+xSLf571UJ/fvYuDmB0BZV4oCS5zpzG7g==" saltValue="GpHLKXun57QYhGSvJBDprw=="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39" t="s">
        <v>3</v>
      </c>
      <c r="D47" s="1139"/>
      <c r="E47" s="1140"/>
      <c r="F47" s="11">
        <v>17.579999999999998</v>
      </c>
      <c r="G47" s="12">
        <v>16.45</v>
      </c>
      <c r="H47" s="12">
        <v>16.55</v>
      </c>
      <c r="I47" s="12">
        <v>21.37</v>
      </c>
      <c r="J47" s="13">
        <v>28.41</v>
      </c>
    </row>
    <row r="48" spans="2:10" ht="57.75" customHeight="1" x14ac:dyDescent="0.15">
      <c r="B48" s="14"/>
      <c r="C48" s="1141" t="s">
        <v>4</v>
      </c>
      <c r="D48" s="1141"/>
      <c r="E48" s="1142"/>
      <c r="F48" s="15">
        <v>4.95</v>
      </c>
      <c r="G48" s="16">
        <v>3.05</v>
      </c>
      <c r="H48" s="16">
        <v>3.34</v>
      </c>
      <c r="I48" s="16">
        <v>8.6199999999999992</v>
      </c>
      <c r="J48" s="17">
        <v>17.34</v>
      </c>
    </row>
    <row r="49" spans="2:10" ht="57.75" customHeight="1" thickBot="1" x14ac:dyDescent="0.2">
      <c r="B49" s="18"/>
      <c r="C49" s="1143" t="s">
        <v>5</v>
      </c>
      <c r="D49" s="1143"/>
      <c r="E49" s="1144"/>
      <c r="F49" s="19">
        <v>13.63</v>
      </c>
      <c r="G49" s="20">
        <v>14.38</v>
      </c>
      <c r="H49" s="20">
        <v>14.65</v>
      </c>
      <c r="I49" s="20">
        <v>10.27</v>
      </c>
      <c r="J49" s="21">
        <v>7.49</v>
      </c>
    </row>
    <row r="50" spans="2:10" x14ac:dyDescent="0.15"/>
  </sheetData>
  <sheetProtection algorithmName="SHA-512" hashValue="u6QuBBq4aFPOpq3cVBo6rRhn8ZcbkBx9+3pSb321IHB5P3eWm36aPFirMyV4fYMQ8LpSrMoDvKAKiRTPX07IaQ==" saltValue="Wzsd2gnPMb0N/v7+LrbV3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二井　香菜子</cp:lastModifiedBy>
  <cp:lastPrinted>2026-03-10T11:19:57Z</cp:lastPrinted>
  <dcterms:created xsi:type="dcterms:W3CDTF">2026-02-23T06:21:04Z</dcterms:created>
  <dcterms:modified xsi:type="dcterms:W3CDTF">2026-03-17T08:38:36Z</dcterms:modified>
  <cp:category/>
</cp:coreProperties>
</file>