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U37" i="9"/>
  <c r="C37" i="9"/>
  <c r="CO36" i="9"/>
  <c r="BW36" i="9"/>
  <c r="AM36" i="9"/>
  <c r="C36" i="9"/>
  <c r="CO35" i="9"/>
  <c r="BW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alcChain>
</file>

<file path=xl/sharedStrings.xml><?xml version="1.0" encoding="utf-8"?>
<sst xmlns="http://schemas.openxmlformats.org/spreadsheetml/2006/main" count="952" uniqueCount="558">
  <si>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</si>
  <si>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</si>
  <si>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</si>
  <si>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</si>
  <si>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</si>
  <si>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</si>
  <si>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</si>
  <si>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</si>
  <si>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</si>
  <si>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</si>
  <si>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</si>
  <si>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</si>
  <si>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</si>
  <si>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</si>
  <si>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</si>
  <si>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</si>
  <si>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</si>
  <si>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</si>
  <si>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</si>
  <si>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</si>
  <si>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</si>
  <si>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</si>
  <si>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</si>
  <si>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</si>
  <si>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</si>
  <si>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</si>
  <si>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</si>
  <si>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</si>
  <si>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</si>
  <si>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</si>
  <si>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</si>
  <si>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</si>
  <si>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</si>
  <si>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</si>
  <si>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</si>
  <si>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</si>
  <si>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</si>
  <si>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</si>
  <si>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</si>
  <si>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</si>
  <si>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</si>
  <si>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</si>
  <si>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</si>
  <si>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</si>
  <si>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</si>
  <si>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</si>
  <si>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</si>
  <si>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</si>
  <si>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</si>
  <si>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</si>
  <si>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</si>
  <si>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</si>
  <si>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</si>
  <si>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</si>
  <si>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</si>
  <si>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</si>
  <si>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</si>
  <si>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</si>
  <si>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</si>
  <si>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</si>
  <si>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</si>
  <si>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</si>
  <si>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</si>
  <si>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</si>
  <si>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</si>
  <si>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</si>
  <si>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</si>
  <si>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</si>
  <si>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</si>
  <si>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</si>
  <si>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</si>
  <si>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</si>
  <si>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</si>
  <si>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</si>
  <si>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</si>
  <si>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</si>
  <si>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</si>
  <si>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</si>
  <si>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</si>
  <si>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</si>
  <si>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</si>
  <si>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</si>
  <si>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</si>
  <si>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</si>
  <si>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</si>
  <si>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</si>
  <si>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</si>
  <si>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</si>
  <si>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</si>
  <si>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</si>
  <si>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</si>
  <si>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</si>
  <si>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</si>
  <si>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</si>
  <si>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</si>
  <si>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</si>
  <si>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</si>
  <si>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</si>
  <si>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</si>
  <si>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</si>
  <si>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</si>
  <si>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</si>
  <si>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</si>
  <si>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</si>
  <si>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</si>
  <si>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</si>
  <si>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</si>
  <si>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</si>
  <si>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</si>
  <si>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</si>
  <si>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</si>
  <si>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</si>
  <si>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</si>
  <si>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</si>
  <si>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</si>
  <si>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</si>
  <si>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</si>
  <si>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</si>
  <si>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</si>
  <si>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</si>
  <si>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</si>
  <si>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</si>
  <si>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</si>
  <si>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</si>
  <si>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</si>
  <si>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</si>
  <si>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</si>
  <si>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</si>
  <si>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</si>
  <si>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</si>
  <si>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</si>
  <si>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</si>
  <si>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</si>
  <si>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</si>
  <si>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</si>
  <si>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</si>
  <si>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</si>
  <si>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</si>
  <si>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</si>
  <si>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</si>
  <si>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</si>
  <si>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</si>
  <si>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</si>
  <si>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</si>
  <si>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</si>
  <si>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</si>
  <si>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</si>
  <si>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</si>
  <si>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</si>
  <si>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</si>
  <si>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</si>
  <si>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</si>
  <si>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</si>
  <si>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</si>
  <si>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</si>
  <si>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</si>
  <si>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</si>
  <si>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</si>
  <si>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</si>
  <si>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</si>
  <si>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</si>
  <si>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</si>
  <si>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</si>
  <si>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</si>
  <si>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</si>
  <si>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</si>
  <si>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</si>
  <si>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</si>
  <si>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</si>
  <si>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</si>
  <si>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</si>
  <si>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</si>
  <si>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</si>
  <si>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</si>
  <si>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</si>
  <si>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</si>
  <si>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</si>
  <si>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</si>
  <si>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</si>
  <si>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</si>
  <si>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</si>
  <si>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</si>
  <si>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</si>
  <si>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</si>
  <si>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</si>
  <si>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</si>
  <si>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</si>
  <si>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</si>
  <si>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</si>
  <si>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</si>
  <si>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</si>
  <si>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</si>
  <si>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</si>
  <si>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</si>
  <si>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</si>
  <si>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</si>
  <si>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石川県能登町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</si>
  <si>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</si>
  <si>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</si>
  <si>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</si>
  <si>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</si>
  <si>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</si>
  <si>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</si>
  <si>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</si>
  <si>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</si>
  <si>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</si>
  <si>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</si>
  <si>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</si>
  <si>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</si>
  <si>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</si>
  <si>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</si>
  <si>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</si>
  <si>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</si>
  <si>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</si>
  <si>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</si>
  <si>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</si>
  <si>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</si>
  <si>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</si>
  <si>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</si>
  <si>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</si>
  <si>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</si>
  <si>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</si>
  <si>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</si>
  <si>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</si>
  <si>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</si>
  <si>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</si>
  <si>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</si>
  <si>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</si>
  <si>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</si>
  <si>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</si>
  <si>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</si>
  <si>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</si>
  <si>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</si>
  <si>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</si>
  <si>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</si>
  <si>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</si>
  <si>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</si>
  <si>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</si>
  <si>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</si>
  <si>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</si>
  <si>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</si>
  <si>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</si>
  <si>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</si>
  <si>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</si>
  <si>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</si>
  <si>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</si>
  <si>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</si>
  <si>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</si>
  <si>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</si>
  <si>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</si>
  <si>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</si>
  <si>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</si>
  <si>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</si>
  <si>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</si>
  <si>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</si>
  <si>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</si>
  <si>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</si>
  <si>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</si>
  <si>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</si>
  <si>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</si>
  <si>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</si>
  <si>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</si>
  <si>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</si>
  <si>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</si>
  <si>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</si>
  <si>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</si>
  <si>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</si>
  <si>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</si>
  <si>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</si>
  <si>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</si>
  <si>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</si>
  <si>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</si>
  <si>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</si>
  <si>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</si>
  <si>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</si>
  <si>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</si>
  <si>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</si>
  <si>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</si>
  <si>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</si>
  <si>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</si>
  <si>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</si>
  <si>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</si>
  <si>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</si>
  <si>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</si>
  <si>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</si>
  <si>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</si>
  <si>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</si>
  <si>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</si>
  <si>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</si>
  <si>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</si>
  <si>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</si>
  <si>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</si>
  <si>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</si>
  <si>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</si>
  <si>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</si>
  <si>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</si>
  <si>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</si>
  <si>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</si>
  <si>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</si>
  <si>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</si>
  <si>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</si>
  <si>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</si>
  <si>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</si>
  <si>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</si>
  <si>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</si>
  <si>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</si>
  <si>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</si>
  <si>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</si>
  <si>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</si>
  <si>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</si>
  <si>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</si>
  <si>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</si>
  <si>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</si>
  <si>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</si>
  <si>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</si>
  <si>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</si>
  <si>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</si>
  <si>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</si>
  <si>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</si>
  <si>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</si>
  <si>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</si>
  <si>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</si>
  <si>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</si>
  <si>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</si>
  <si>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</si>
  <si>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</si>
  <si>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</si>
  <si>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</si>
  <si>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</si>
  <si>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</si>
  <si>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</si>
  <si>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</si>
  <si>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</si>
  <si>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</si>
  <si>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</si>
  <si>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</si>
  <si>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</si>
  <si>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</si>
  <si>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</si>
  <si>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</si>
  <si>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</si>
  <si>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</si>
  <si>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</si>
  <si>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</si>
  <si>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</si>
  <si>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</si>
  <si>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</si>
  <si>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石川県能登町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</si>
  <si>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</si>
  <si>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</si>
  <si>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</si>
  <si>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</si>
  <si>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</si>
  <si>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</si>
  <si>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</si>
  <si>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</si>
  <si>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</si>
  <si>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</si>
  <si>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</si>
  <si>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</si>
  <si>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</si>
  <si>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</si>
  <si>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</si>
  <si>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</si>
  <si>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</si>
  <si>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</si>
  <si>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</si>
  <si>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</si>
  <si>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能登町有線放送特別会計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</si>
  <si>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</si>
  <si>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</si>
  <si>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</si>
  <si>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</si>
  <si>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</si>
  <si>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</si>
  <si>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</si>
  <si>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</si>
  <si>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</si>
  <si>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</si>
  <si>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</si>
  <si>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</si>
  <si>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</si>
  <si>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</si>
  <si>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能登町介護保険特別会計</t>
    <phoneticPr fontId="5"/>
  </si>
  <si>
    <t>能登町後期高齢者医療特別会計</t>
    <phoneticPr fontId="5"/>
  </si>
  <si>
    <t>能登町水道事業会計</t>
    <phoneticPr fontId="5"/>
  </si>
  <si>
    <t>法適用企業</t>
    <phoneticPr fontId="5"/>
  </si>
  <si>
    <t>能登町病院事業会計</t>
    <phoneticPr fontId="5"/>
  </si>
  <si>
    <t>能登町簡易水道特別会計</t>
    <phoneticPr fontId="5"/>
  </si>
  <si>
    <t>法非適用企業</t>
    <phoneticPr fontId="5"/>
  </si>
  <si>
    <t>能登町公共下水道事業特別会計</t>
    <phoneticPr fontId="5"/>
  </si>
  <si>
    <t>能登町農業集落排水事業特別会計</t>
    <phoneticPr fontId="5"/>
  </si>
  <si>
    <t>能登町漁業集落排水事業特別会計</t>
    <phoneticPr fontId="5"/>
  </si>
  <si>
    <t>能登町浄化槽整備推進事業特別会計</t>
    <phoneticPr fontId="5"/>
  </si>
  <si>
    <t>能登町観光施設特別会計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</si>
  <si>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</si>
  <si>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</si>
  <si>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</si>
  <si>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</si>
  <si>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</si>
  <si>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</si>
  <si>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</si>
  <si>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</si>
  <si>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</si>
  <si>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</si>
  <si>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</si>
  <si>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</si>
  <si>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</si>
  <si>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</si>
  <si>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</si>
  <si>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</si>
  <si>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</si>
  <si>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</si>
  <si>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</si>
  <si>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</si>
  <si>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</si>
  <si>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</si>
  <si>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</si>
  <si>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</si>
  <si>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</si>
  <si>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</si>
  <si>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</si>
  <si>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</si>
  <si>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</si>
  <si>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</si>
  <si>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</si>
  <si>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</si>
  <si>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</si>
  <si>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</si>
  <si>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</si>
  <si>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</si>
  <si>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</si>
  <si>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</si>
  <si>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</si>
  <si>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</si>
  <si>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</si>
  <si>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</si>
  <si>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</si>
  <si>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</si>
  <si>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</si>
  <si>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</si>
  <si>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</si>
  <si>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</si>
  <si>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</si>
  <si>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</si>
  <si>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</si>
  <si>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</si>
  <si>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</si>
  <si>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</si>
  <si>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</si>
  <si>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</si>
  <si>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</si>
  <si>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</si>
  <si>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</si>
  <si>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</si>
  <si>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</si>
  <si>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</si>
  <si>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</si>
  <si>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</si>
  <si>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</si>
  <si>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</si>
  <si>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</si>
  <si>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</si>
  <si>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</si>
  <si>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</si>
  <si>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</si>
  <si>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</si>
  <si>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</si>
  <si>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</si>
  <si>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</si>
  <si>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</si>
  <si>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</si>
  <si>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</si>
  <si>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</si>
  <si>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</si>
  <si>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</si>
  <si>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</si>
  <si>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</si>
  <si>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</si>
  <si>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</si>
  <si>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</si>
  <si>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</si>
  <si>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</si>
  <si>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</si>
  <si>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</si>
  <si>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</si>
  <si>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</si>
  <si>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</si>
  <si>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</si>
  <si>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</si>
  <si>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</si>
  <si>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</si>
  <si>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</si>
  <si>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</si>
  <si>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</si>
  <si>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</si>
  <si>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</si>
  <si>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</si>
  <si>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</si>
  <si>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</si>
  <si>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</si>
  <si>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</si>
  <si>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</si>
  <si>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</si>
  <si>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</si>
  <si>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</si>
  <si>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</si>
  <si>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</si>
  <si>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</si>
  <si>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</si>
  <si>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</si>
  <si>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</si>
  <si>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</si>
  <si>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</si>
  <si>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</si>
  <si>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</si>
  <si>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</si>
  <si>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</si>
  <si>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</si>
  <si>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</si>
  <si>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</si>
  <si>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</si>
  <si>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</si>
  <si>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</si>
  <si>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</si>
  <si>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</si>
  <si>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</si>
  <si>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</si>
  <si>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</si>
  <si>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</si>
  <si>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</si>
  <si>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</si>
  <si>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</si>
  <si>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能登町水道事業会計</t>
  </si>
  <si>
    <t>能登町病院事業会計</t>
  </si>
  <si>
    <t>一般会計</t>
  </si>
  <si>
    <t>能登町国民健康保険特別会計</t>
  </si>
  <si>
    <t>能登町介護保険特別会計</t>
  </si>
  <si>
    <t>能登町後期高齢者医療特別会計</t>
  </si>
  <si>
    <t>能登町有線放送特別会計</t>
  </si>
  <si>
    <t>能登町簡易水道特別会計</t>
  </si>
  <si>
    <t>その他会計（赤字）</t>
  </si>
  <si>
    <t>その他会計（黒字）</t>
  </si>
  <si>
    <t>-</t>
    <phoneticPr fontId="2"/>
  </si>
  <si>
    <t>-</t>
    <phoneticPr fontId="2"/>
  </si>
  <si>
    <t>-</t>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</si>
  <si>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</si>
  <si>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</si>
  <si>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</si>
  <si>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</si>
  <si>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</si>
  <si>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</si>
  <si>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</si>
  <si>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</si>
  <si>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</si>
  <si>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のとクリーンサービス</t>
    <phoneticPr fontId="2"/>
  </si>
  <si>
    <t>柳田食産</t>
    <rPh sb="0" eb="2">
      <t>ヤナギダ</t>
    </rPh>
    <rPh sb="2" eb="4">
      <t>ショクサン</t>
    </rPh>
    <phoneticPr fontId="2"/>
  </si>
  <si>
    <t>能登町ふれあい公社</t>
    <rPh sb="0" eb="3">
      <t>ノトチョウ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</si>
</sst>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120083</c:v>
                </c:pt>
                <c:pt idx="1">
                  <c:v>204144</c:v>
                </c:pt>
                <c:pt idx="2">
                  <c:v>158732</c:v>
                </c:pt>
                <c:pt idx="3">
                  <c:v>159770</c:v>
                </c:pt>
                <c:pt idx="4">
                  <c:v>133048</c:v>
                </c:pt>
              </c:numCache>
            </c:numRef>
          </c:val>
          <c:smooth val="0"/>
        </c:ser>
        <c:dLbls>
          <c:showLegendKey val="0"/>
          <c:showVal val="0"/>
          <c:showCatName val="0"/>
          <c:showSerName val="0"/>
          <c:showPercent val="0"/>
          <c:showBubbleSize val="0"/>
        </c:dLbls>
        <c:marker val="1"/>
        <c:smooth val="0"/>
        <c:axId val="126243968"/>
        <c:axId val="126245888"/>
      </c:lineChart>
      <c:catAx>
        <c:axId val="126243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45888"/>
        <c:crosses val="autoZero"/>
        <c:auto val="1"/>
        <c:lblAlgn val="ctr"/>
        <c:lblOffset val="100"/>
        <c:tickLblSkip val="1"/>
        <c:tickMarkSkip val="1"/>
        <c:noMultiLvlLbl val="0"/>
      </c:catAx>
      <c:valAx>
        <c:axId val="1262458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4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1.52</c:v>
                </c:pt>
                <c:pt idx="1">
                  <c:v>1.84</c:v>
                </c:pt>
                <c:pt idx="2">
                  <c:v>2.42</c:v>
                </c:pt>
                <c:pt idx="3">
                  <c:v>2.2400000000000002</c:v>
                </c:pt>
                <c:pt idx="4">
                  <c:v>2.75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10.8</c:v>
                </c:pt>
                <c:pt idx="1">
                  <c:v>14.55</c:v>
                </c:pt>
                <c:pt idx="2">
                  <c:v>18.09</c:v>
                </c:pt>
                <c:pt idx="3">
                  <c:v>21.22</c:v>
                </c:pt>
                <c:pt idx="4">
                  <c:v>25.05</c:v>
                </c:pt>
              </c:numCache>
            </c:numRef>
          </c:val>
        </c:ser>
        <c:dLbls>
          <c:showLegendKey val="0"/>
          <c:showVal val="0"/>
          <c:showCatName val="0"/>
          <c:showSerName val="0"/>
          <c:showPercent val="0"/>
          <c:showBubbleSize val="0"/>
        </c:dLbls>
        <c:gapWidth val="250"/>
        <c:overlap val="100"/>
        <c:axId val="128606208"/>
        <c:axId val="12860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11.66</c:v>
                </c:pt>
                <c:pt idx="1">
                  <c:v>4.62</c:v>
                </c:pt>
                <c:pt idx="2">
                  <c:v>11.36</c:v>
                </c:pt>
                <c:pt idx="3">
                  <c:v>10.71</c:v>
                </c:pt>
                <c:pt idx="4">
                  <c:v>10.39</c:v>
                </c:pt>
              </c:numCache>
            </c:numRef>
          </c:val>
          <c:smooth val="0"/>
        </c:ser>
        <c:dLbls>
          <c:showLegendKey val="0"/>
          <c:showVal val="0"/>
          <c:showCatName val="0"/>
          <c:showSerName val="0"/>
          <c:showPercent val="0"/>
          <c:showBubbleSize val="0"/>
        </c:dLbls>
        <c:marker val="1"/>
        <c:smooth val="0"/>
        <c:axId val="128606208"/>
        <c:axId val="128608128"/>
      </c:lineChart>
      <c:catAx>
        <c:axId val="1286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608128"/>
        <c:crosses val="autoZero"/>
        <c:auto val="1"/>
        <c:lblAlgn val="ctr"/>
        <c:lblOffset val="100"/>
        <c:tickLblSkip val="1"/>
        <c:tickMarkSkip val="1"/>
        <c:noMultiLvlLbl val="0"/>
      </c:catAx>
      <c:valAx>
        <c:axId val="1286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能登町簡易水道特別会計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能登町有線放送特別会計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能登町後期高齢者医療特別会計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能登町介護保険特別会計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0.61</c:v>
                </c:pt>
                <c:pt idx="2">
                  <c:v>#N/A</c:v>
                </c:pt>
                <c:pt idx="3">
                  <c:v>0.22</c:v>
                </c:pt>
                <c:pt idx="4">
                  <c:v>#N/A</c:v>
                </c:pt>
                <c:pt idx="5">
                  <c:v>0.44</c:v>
                </c:pt>
                <c:pt idx="6">
                  <c:v>#N/A</c:v>
                </c:pt>
                <c:pt idx="7">
                  <c:v>0.57999999999999996</c:v>
                </c:pt>
                <c:pt idx="8">
                  <c:v>#N/A</c:v>
                </c:pt>
                <c:pt idx="9">
                  <c:v>0.35</c:v>
                </c:pt>
              </c:numCache>
            </c:numRef>
          </c:val>
        </c:ser>
        <c:ser>
          <c:idx val="6"/>
          <c:order val="6"/>
          <c:tx>
            <c:strRef>
              <c:f>データシート!$A$33</c:f>
              <c:strCache>
                <c:ptCount val="1"/>
                <c:pt idx="0">
                  <c:v>能登町国民健康保険特別会計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0.27</c:v>
                </c:pt>
                <c:pt idx="4">
                  <c:v>#N/A</c:v>
                </c:pt>
                <c:pt idx="5">
                  <c:v>0.3</c:v>
                </c:pt>
                <c:pt idx="6">
                  <c:v>#N/A</c:v>
                </c:pt>
                <c:pt idx="7">
                  <c:v>0.35</c:v>
                </c:pt>
                <c:pt idx="8">
                  <c:v>#N/A</c:v>
                </c:pt>
                <c:pt idx="9">
                  <c:v>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1.51</c:v>
                </c:pt>
                <c:pt idx="2">
                  <c:v>#N/A</c:v>
                </c:pt>
                <c:pt idx="3">
                  <c:v>1.84</c:v>
                </c:pt>
                <c:pt idx="4">
                  <c:v>#N/A</c:v>
                </c:pt>
                <c:pt idx="5">
                  <c:v>2.41</c:v>
                </c:pt>
                <c:pt idx="6">
                  <c:v>#N/A</c:v>
                </c:pt>
                <c:pt idx="7">
                  <c:v>2.23</c:v>
                </c:pt>
                <c:pt idx="8">
                  <c:v>#N/A</c:v>
                </c:pt>
                <c:pt idx="9">
                  <c:v>2.74</c:v>
                </c:pt>
              </c:numCache>
            </c:numRef>
          </c:val>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0.47</c:v>
                </c:pt>
                <c:pt idx="2">
                  <c:v>#N/A</c:v>
                </c:pt>
                <c:pt idx="3">
                  <c:v>1.3</c:v>
                </c:pt>
                <c:pt idx="4">
                  <c:v>#N/A</c:v>
                </c:pt>
                <c:pt idx="5">
                  <c:v>1.21</c:v>
                </c:pt>
                <c:pt idx="6">
                  <c:v>#N/A</c:v>
                </c:pt>
                <c:pt idx="7">
                  <c:v>2.62</c:v>
                </c:pt>
                <c:pt idx="8">
                  <c:v>#N/A</c:v>
                </c:pt>
                <c:pt idx="9">
                  <c:v>3.5</c:v>
                </c:pt>
              </c:numCache>
            </c:numRef>
          </c:val>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4.6100000000000003</c:v>
                </c:pt>
                <c:pt idx="2">
                  <c:v>#N/A</c:v>
                </c:pt>
                <c:pt idx="3">
                  <c:v>5.49</c:v>
                </c:pt>
                <c:pt idx="4">
                  <c:v>#N/A</c:v>
                </c:pt>
                <c:pt idx="5">
                  <c:v>6.54</c:v>
                </c:pt>
                <c:pt idx="6">
                  <c:v>#N/A</c:v>
                </c:pt>
                <c:pt idx="7">
                  <c:v>5.13</c:v>
                </c:pt>
                <c:pt idx="8">
                  <c:v>#N/A</c:v>
                </c:pt>
                <c:pt idx="9">
                  <c:v>5.9</c:v>
                </c:pt>
              </c:numCache>
            </c:numRef>
          </c:val>
        </c:ser>
        <c:dLbls>
          <c:showLegendKey val="0"/>
          <c:showVal val="0"/>
          <c:showCatName val="0"/>
          <c:showSerName val="0"/>
          <c:showPercent val="0"/>
          <c:showBubbleSize val="0"/>
        </c:dLbls>
        <c:gapWidth val="150"/>
        <c:overlap val="100"/>
        <c:axId val="128968960"/>
        <c:axId val="128978944"/>
      </c:barChart>
      <c:catAx>
        <c:axId val="12896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78944"/>
        <c:crosses val="autoZero"/>
        <c:auto val="1"/>
        <c:lblAlgn val="ctr"/>
        <c:lblOffset val="100"/>
        <c:tickLblSkip val="1"/>
        <c:tickMarkSkip val="1"/>
        <c:noMultiLvlLbl val="0"/>
      </c:catAx>
      <c:valAx>
        <c:axId val="12897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6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2871</c:v>
                </c:pt>
                <c:pt idx="5">
                  <c:v>2922</c:v>
                </c:pt>
                <c:pt idx="8">
                  <c:v>2870</c:v>
                </c:pt>
                <c:pt idx="11">
                  <c:v>2920</c:v>
                </c:pt>
                <c:pt idx="14">
                  <c:v>2908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57</c:v>
                </c:pt>
                <c:pt idx="6">
                  <c:v>57</c:v>
                </c:pt>
                <c:pt idx="9">
                  <c:v>56</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238</c:v>
                </c:pt>
                <c:pt idx="3">
                  <c:v>234</c:v>
                </c:pt>
                <c:pt idx="6">
                  <c:v>234</c:v>
                </c:pt>
                <c:pt idx="9">
                  <c:v>235</c:v>
                </c:pt>
                <c:pt idx="12">
                  <c:v>231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716</c:v>
                </c:pt>
                <c:pt idx="3">
                  <c:v>751</c:v>
                </c:pt>
                <c:pt idx="6">
                  <c:v>756</c:v>
                </c:pt>
                <c:pt idx="9">
                  <c:v>763</c:v>
                </c:pt>
                <c:pt idx="12">
                  <c:v>799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3087</c:v>
                </c:pt>
                <c:pt idx="3">
                  <c:v>3011</c:v>
                </c:pt>
                <c:pt idx="6">
                  <c:v>2863</c:v>
                </c:pt>
                <c:pt idx="9">
                  <c:v>2774</c:v>
                </c:pt>
                <c:pt idx="12">
                  <c:v>2516</c:v>
                </c:pt>
              </c:numCache>
            </c:numRef>
          </c:val>
        </c:ser>
        <c:dLbls>
          <c:showLegendKey val="0"/>
          <c:showVal val="0"/>
          <c:showCatName val="0"/>
          <c:showSerName val="0"/>
          <c:showPercent val="0"/>
          <c:showBubbleSize val="0"/>
        </c:dLbls>
        <c:gapWidth val="100"/>
        <c:overlap val="100"/>
        <c:axId val="127698432"/>
        <c:axId val="12770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1231</c:v>
                </c:pt>
                <c:pt idx="2">
                  <c:v>#N/A</c:v>
                </c:pt>
                <c:pt idx="3">
                  <c:v>#N/A</c:v>
                </c:pt>
                <c:pt idx="4">
                  <c:v>1131</c:v>
                </c:pt>
                <c:pt idx="5">
                  <c:v>#N/A</c:v>
                </c:pt>
                <c:pt idx="6">
                  <c:v>#N/A</c:v>
                </c:pt>
                <c:pt idx="7">
                  <c:v>1040</c:v>
                </c:pt>
                <c:pt idx="8">
                  <c:v>#N/A</c:v>
                </c:pt>
                <c:pt idx="9">
                  <c:v>#N/A</c:v>
                </c:pt>
                <c:pt idx="10">
                  <c:v>908</c:v>
                </c:pt>
                <c:pt idx="11">
                  <c:v>#N/A</c:v>
                </c:pt>
                <c:pt idx="12">
                  <c:v>#N/A</c:v>
                </c:pt>
                <c:pt idx="13">
                  <c:v>641</c:v>
                </c:pt>
                <c:pt idx="14">
                  <c:v>#N/A</c:v>
                </c:pt>
              </c:numCache>
            </c:numRef>
          </c:val>
          <c:smooth val="0"/>
        </c:ser>
        <c:dLbls>
          <c:showLegendKey val="0"/>
          <c:showVal val="0"/>
          <c:showCatName val="0"/>
          <c:showSerName val="0"/>
          <c:showPercent val="0"/>
          <c:showBubbleSize val="0"/>
        </c:dLbls>
        <c:marker val="1"/>
        <c:smooth val="0"/>
        <c:axId val="127698432"/>
        <c:axId val="127700352"/>
      </c:lineChart>
      <c:catAx>
        <c:axId val="1276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00352"/>
        <c:crosses val="autoZero"/>
        <c:auto val="1"/>
        <c:lblAlgn val="ctr"/>
        <c:lblOffset val="100"/>
        <c:tickLblSkip val="1"/>
        <c:tickMarkSkip val="1"/>
        <c:noMultiLvlLbl val="0"/>
      </c:catAx>
      <c:valAx>
        <c:axId val="1277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23878</c:v>
                </c:pt>
                <c:pt idx="5">
                  <c:v>24312</c:v>
                </c:pt>
                <c:pt idx="8">
                  <c:v>24271</c:v>
                </c:pt>
                <c:pt idx="11">
                  <c:v>23454</c:v>
                </c:pt>
                <c:pt idx="14">
                  <c:v>22825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2827</c:v>
                </c:pt>
                <c:pt idx="5">
                  <c:v>2834</c:v>
                </c:pt>
                <c:pt idx="8">
                  <c:v>2512</c:v>
                </c:pt>
                <c:pt idx="11">
                  <c:v>2183</c:v>
                </c:pt>
                <c:pt idx="14">
                  <c:v>1898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2318</c:v>
                </c:pt>
                <c:pt idx="5">
                  <c:v>2829</c:v>
                </c:pt>
                <c:pt idx="8">
                  <c:v>3130</c:v>
                </c:pt>
                <c:pt idx="11">
                  <c:v>3511</c:v>
                </c:pt>
                <c:pt idx="14">
                  <c:v>4089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8</c:v>
                </c:pt>
                <c:pt idx="6">
                  <c:v>7</c:v>
                </c:pt>
                <c:pt idx="9">
                  <c:v>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3431</c:v>
                </c:pt>
                <c:pt idx="3">
                  <c:v>3071</c:v>
                </c:pt>
                <c:pt idx="6">
                  <c:v>3090</c:v>
                </c:pt>
                <c:pt idx="9">
                  <c:v>3011</c:v>
                </c:pt>
                <c:pt idx="12">
                  <c:v>2854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1519</c:v>
                </c:pt>
                <c:pt idx="3">
                  <c:v>1291</c:v>
                </c:pt>
                <c:pt idx="6">
                  <c:v>1192</c:v>
                </c:pt>
                <c:pt idx="9">
                  <c:v>988</c:v>
                </c:pt>
                <c:pt idx="12">
                  <c:v>927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11029</c:v>
                </c:pt>
                <c:pt idx="3">
                  <c:v>11354</c:v>
                </c:pt>
                <c:pt idx="6">
                  <c:v>11516</c:v>
                </c:pt>
                <c:pt idx="9">
                  <c:v>11357</c:v>
                </c:pt>
                <c:pt idx="12">
                  <c:v>11245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167</c:v>
                </c:pt>
                <c:pt idx="3">
                  <c:v>113</c:v>
                </c:pt>
                <c:pt idx="6">
                  <c:v>59</c:v>
                </c:pt>
                <c:pt idx="9">
                  <c:v>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22112</c:v>
                </c:pt>
                <c:pt idx="3">
                  <c:v>22556</c:v>
                </c:pt>
                <c:pt idx="6">
                  <c:v>21774</c:v>
                </c:pt>
                <c:pt idx="9">
                  <c:v>20145</c:v>
                </c:pt>
                <c:pt idx="12">
                  <c:v>19185</c:v>
                </c:pt>
              </c:numCache>
            </c:numRef>
          </c:val>
        </c:ser>
        <c:dLbls>
          <c:showLegendKey val="0"/>
          <c:showVal val="0"/>
          <c:showCatName val="0"/>
          <c:showSerName val="0"/>
          <c:showPercent val="0"/>
          <c:showBubbleSize val="0"/>
        </c:dLbls>
        <c:gapWidth val="100"/>
        <c:overlap val="100"/>
        <c:axId val="108099072"/>
        <c:axId val="108100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9244</c:v>
                </c:pt>
                <c:pt idx="2">
                  <c:v>#N/A</c:v>
                </c:pt>
                <c:pt idx="3">
                  <c:v>#N/A</c:v>
                </c:pt>
                <c:pt idx="4">
                  <c:v>8418</c:v>
                </c:pt>
                <c:pt idx="5">
                  <c:v>#N/A</c:v>
                </c:pt>
                <c:pt idx="6">
                  <c:v>#N/A</c:v>
                </c:pt>
                <c:pt idx="7">
                  <c:v>7726</c:v>
                </c:pt>
                <c:pt idx="8">
                  <c:v>#N/A</c:v>
                </c:pt>
                <c:pt idx="9">
                  <c:v>#N/A</c:v>
                </c:pt>
                <c:pt idx="10">
                  <c:v>6364</c:v>
                </c:pt>
                <c:pt idx="11">
                  <c:v>#N/A</c:v>
                </c:pt>
                <c:pt idx="12">
                  <c:v>#N/A</c:v>
                </c:pt>
                <c:pt idx="13">
                  <c:v>5400</c:v>
                </c:pt>
                <c:pt idx="14">
                  <c:v>#N/A</c:v>
                </c:pt>
              </c:numCache>
            </c:numRef>
          </c:val>
          <c:smooth val="0"/>
        </c:ser>
        <c:dLbls>
          <c:showLegendKey val="0"/>
          <c:showVal val="0"/>
          <c:showCatName val="0"/>
          <c:showSerName val="0"/>
          <c:showPercent val="0"/>
          <c:showBubbleSize val="0"/>
        </c:dLbls>
        <c:marker val="1"/>
        <c:smooth val="0"/>
        <c:axId val="108099072"/>
        <c:axId val="108100992"/>
      </c:lineChart>
      <c:catAx>
        <c:axId val="10809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00992"/>
        <c:crosses val="autoZero"/>
        <c:auto val="1"/>
        <c:lblAlgn val="ctr"/>
        <c:lblOffset val="100"/>
        <c:tickLblSkip val="1"/>
        <c:tickMarkSkip val="1"/>
        <c:noMultiLvlLbl val="0"/>
      </c:catAx>
      <c:valAx>
        <c:axId val="10810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9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19,056
273.27
15,232,250
14,920,429
266,943
9,716,251
19,184,875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77.5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よる人口の減少と企業の業績不振から町税は減収傾向にあり、自主財源は２割弱と乏しく、類似団体平均をかなり下回っている。今後も「能登町第二次総合計画」に基づき、施策の選択と集中により活力あるまちづくりを行い歳入の確保に努める一方、積極的に行財政改革を推進することにより、行政のスリム化、効率化を図り長期的な財政基盤の安定を確立す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73176</xdr:rowOff>
    </xdr:to>
    <xdr:cxnSp macro="">
      <xdr:nvCxnSpPr>
        <xdr:cNvPr id="68" name="直線コネクタ 67"/>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73176</xdr:rowOff>
    </xdr:to>
    <xdr:cxnSp macro="">
      <xdr:nvCxnSpPr>
        <xdr:cNvPr id="71" name="直線コネクタ 70"/>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4" name="直線コネクタ 73"/>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7" name="直線コネクタ 76"/>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19655</xdr:rowOff>
    </xdr:from>
    <xdr:to>
      <xdr:col>2</xdr:col>
      <xdr:colOff>127000</xdr:colOff>
      <xdr:row>41</xdr:row>
      <xdr:rowOff>121255</xdr:rowOff>
    </xdr:to>
    <xdr:sp macro="" textlink="">
      <xdr:nvSpPr>
        <xdr:cNvPr id="80" name="フローチャート : 判断 79"/>
        <xdr:cNvSpPr/>
      </xdr:nvSpPr>
      <xdr:spPr>
        <a:xfrm>
          <a:off x="1397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131432</xdr:rowOff>
    </xdr:from>
    <xdr:ext cx="762000" cy="259045"/>
    <xdr:sp macro="" textlink="">
      <xdr:nvSpPr>
        <xdr:cNvPr id="81" name="テキスト ボックス 80"/>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7" name="円/楕円 86"/>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8"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89" name="円/楕円 88"/>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0" name="テキスト ボックス 89"/>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1" name="円/楕円 90"/>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2" name="テキスト ボックス 91"/>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5" name="円/楕円 94"/>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6" name="テキスト ボックス 95"/>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１８年度から取り組んでいる行財政改革の成果により改善傾向にあり、類似団体の平均付近に位置する。しかしながら性質別に類似団体と比較すると、公債費が突出して高い。これは、バブル崩壊後の景気対策として公共事業を積極的に行った結果である。</a:t>
          </a:r>
          <a:r>
            <a:rPr kumimoji="1" lang="ja-JP" altLang="ja-JP" sz="1300">
              <a:solidFill>
                <a:schemeClr val="dk1"/>
              </a:solidFill>
              <a:effectLst/>
              <a:latin typeface="+mn-lt"/>
              <a:ea typeface="+mn-ea"/>
              <a:cs typeface="+mn-cs"/>
            </a:rPr>
            <a:t>Ｈ</a:t>
          </a:r>
          <a:r>
            <a:rPr kumimoji="1" lang="ja-JP" altLang="en-US" sz="1300">
              <a:solidFill>
                <a:schemeClr val="dk1"/>
              </a:solidFill>
              <a:effectLst/>
              <a:latin typeface="+mn-lt"/>
              <a:ea typeface="+mn-ea"/>
              <a:cs typeface="+mn-cs"/>
            </a:rPr>
            <a:t>２３年度は経常の一般財源である普通交付税の減などにより一時的に指数が悪化したものの、その後回復傾向にある。今後、大型プロジェクトや公共施設の更新を控えているが、地方債の発行抑制を行い、改革を推進す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62</xdr:row>
      <xdr:rowOff>99949</xdr:rowOff>
    </xdr:to>
    <xdr:cxnSp macro="">
      <xdr:nvCxnSpPr>
        <xdr:cNvPr id="129" name="直線コネクタ 128"/>
        <xdr:cNvCxnSpPr/>
      </xdr:nvCxnSpPr>
      <xdr:spPr>
        <a:xfrm flipV="1">
          <a:off x="4114800" y="1071778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99949</xdr:rowOff>
    </xdr:from>
    <xdr:to>
      <xdr:col>6</xdr:col>
      <xdr:colOff>0</xdr:colOff>
      <xdr:row>62</xdr:row>
      <xdr:rowOff>112014</xdr:rowOff>
    </xdr:to>
    <xdr:cxnSp macro="">
      <xdr:nvCxnSpPr>
        <xdr:cNvPr id="132" name="直線コネクタ 131"/>
        <xdr:cNvCxnSpPr/>
      </xdr:nvCxnSpPr>
      <xdr:spPr>
        <a:xfrm flipV="1">
          <a:off x="3225800" y="107298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153035</xdr:rowOff>
    </xdr:to>
    <xdr:cxnSp macro="">
      <xdr:nvCxnSpPr>
        <xdr:cNvPr id="135" name="直線コネクタ 134"/>
        <xdr:cNvCxnSpPr/>
      </xdr:nvCxnSpPr>
      <xdr:spPr>
        <a:xfrm flipV="1">
          <a:off x="2336800" y="1074191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62</xdr:row>
      <xdr:rowOff>153035</xdr:rowOff>
    </xdr:to>
    <xdr:cxnSp macro="">
      <xdr:nvCxnSpPr>
        <xdr:cNvPr id="138" name="直線コネクタ 137"/>
        <xdr:cNvCxnSpPr/>
      </xdr:nvCxnSpPr>
      <xdr:spPr>
        <a:xfrm>
          <a:off x="1447800" y="1073226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143383</xdr:rowOff>
    </xdr:from>
    <xdr:to>
      <xdr:col>2</xdr:col>
      <xdr:colOff>127000</xdr:colOff>
      <xdr:row>62</xdr:row>
      <xdr:rowOff>73533</xdr:rowOff>
    </xdr:to>
    <xdr:sp macro="" textlink="">
      <xdr:nvSpPr>
        <xdr:cNvPr id="141" name="フローチャート : 判断 140"/>
        <xdr:cNvSpPr/>
      </xdr:nvSpPr>
      <xdr:spPr>
        <a:xfrm>
          <a:off x="1397000" y="106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83710</xdr:rowOff>
    </xdr:from>
    <xdr:ext cx="762000" cy="259045"/>
    <xdr:sp macro="" textlink="">
      <xdr:nvSpPr>
        <xdr:cNvPr id="142" name="テキスト ボックス 141"/>
        <xdr:cNvSpPr txBox="1"/>
      </xdr:nvSpPr>
      <xdr:spPr>
        <a:xfrm>
          <a:off x="1066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8" name="円/楕円 147"/>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49"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49149</xdr:rowOff>
    </xdr:from>
    <xdr:to>
      <xdr:col>6</xdr:col>
      <xdr:colOff>50800</xdr:colOff>
      <xdr:row>62</xdr:row>
      <xdr:rowOff>150749</xdr:rowOff>
    </xdr:to>
    <xdr:sp macro="" textlink="">
      <xdr:nvSpPr>
        <xdr:cNvPr id="150" name="円/楕円 149"/>
        <xdr:cNvSpPr/>
      </xdr:nvSpPr>
      <xdr:spPr>
        <a:xfrm>
          <a:off x="4064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160926</xdr:rowOff>
    </xdr:from>
    <xdr:ext cx="736600" cy="259045"/>
    <xdr:sp macro="" textlink="">
      <xdr:nvSpPr>
        <xdr:cNvPr id="151" name="テキスト ボックス 150"/>
        <xdr:cNvSpPr txBox="1"/>
      </xdr:nvSpPr>
      <xdr:spPr>
        <a:xfrm>
          <a:off x="3733800" y="1044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2" name="円/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53" name="テキスト ボックス 152"/>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4" name="円/楕円 153"/>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17162</xdr:rowOff>
    </xdr:from>
    <xdr:ext cx="762000" cy="259045"/>
    <xdr:sp macro="" textlink="">
      <xdr:nvSpPr>
        <xdr:cNvPr id="155" name="テキスト ボックス 154"/>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6" name="円/楕円 155"/>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57" name="テキスト ボックス 156"/>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３次定員適正化計画に基づき、職員数の削減を図っているが、人事院勧告に基づく給料表の増額改定及び勤勉手当率の増加を受け、昨年比大幅増となった。今後の経済情勢に左右される部分もあるが、人員の削減等により人件費の削減に努める。</a:t>
          </a:r>
          <a:endParaRPr kumimoji="1" lang="en-US" altLang="ja-JP" sz="1300">
            <a:latin typeface="ＭＳ Ｐゴシック"/>
          </a:endParaRPr>
        </a:p>
        <a:p>
          <a:r>
            <a:rPr kumimoji="1" lang="ja-JP" altLang="en-US" sz="1300">
              <a:latin typeface="ＭＳ Ｐゴシック"/>
            </a:rPr>
            <a:t>物件費については、合併後、行政改革酢新委員会を設置し費用の削減員向けた取組が行われているが、更に効果的な経常経費の削減に努める。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130851</xdr:rowOff>
    </xdr:from>
    <xdr:to>
      <xdr:col>7</xdr:col>
      <xdr:colOff>152400</xdr:colOff>
      <xdr:row>83</xdr:row>
      <xdr:rowOff>19698</xdr:rowOff>
    </xdr:to>
    <xdr:cxnSp macro="">
      <xdr:nvCxnSpPr>
        <xdr:cNvPr id="190" name="直線コネクタ 189"/>
        <xdr:cNvCxnSpPr/>
      </xdr:nvCxnSpPr>
      <xdr:spPr>
        <a:xfrm>
          <a:off x="4114800" y="14189751"/>
          <a:ext cx="8382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130851</xdr:rowOff>
    </xdr:from>
    <xdr:to>
      <xdr:col>6</xdr:col>
      <xdr:colOff>0</xdr:colOff>
      <xdr:row>82</xdr:row>
      <xdr:rowOff>136759</xdr:rowOff>
    </xdr:to>
    <xdr:cxnSp macro="">
      <xdr:nvCxnSpPr>
        <xdr:cNvPr id="193" name="直線コネクタ 192"/>
        <xdr:cNvCxnSpPr/>
      </xdr:nvCxnSpPr>
      <xdr:spPr>
        <a:xfrm flipV="1">
          <a:off x="3225800" y="14189751"/>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131894</xdr:rowOff>
    </xdr:from>
    <xdr:to>
      <xdr:col>4</xdr:col>
      <xdr:colOff>482600</xdr:colOff>
      <xdr:row>82</xdr:row>
      <xdr:rowOff>136759</xdr:rowOff>
    </xdr:to>
    <xdr:cxnSp macro="">
      <xdr:nvCxnSpPr>
        <xdr:cNvPr id="196" name="直線コネクタ 195"/>
        <xdr:cNvCxnSpPr/>
      </xdr:nvCxnSpPr>
      <xdr:spPr>
        <a:xfrm>
          <a:off x="2336800" y="14190794"/>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123044</xdr:rowOff>
    </xdr:from>
    <xdr:to>
      <xdr:col>3</xdr:col>
      <xdr:colOff>279400</xdr:colOff>
      <xdr:row>82</xdr:row>
      <xdr:rowOff>131894</xdr:rowOff>
    </xdr:to>
    <xdr:cxnSp macro="">
      <xdr:nvCxnSpPr>
        <xdr:cNvPr id="199" name="直線コネクタ 198"/>
        <xdr:cNvCxnSpPr/>
      </xdr:nvCxnSpPr>
      <xdr:spPr>
        <a:xfrm>
          <a:off x="1447800" y="14181944"/>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35968</xdr:rowOff>
    </xdr:from>
    <xdr:to>
      <xdr:col>2</xdr:col>
      <xdr:colOff>127000</xdr:colOff>
      <xdr:row>81</xdr:row>
      <xdr:rowOff>137568</xdr:rowOff>
    </xdr:to>
    <xdr:sp macro="" textlink="">
      <xdr:nvSpPr>
        <xdr:cNvPr id="202" name="フローチャート : 判断 201"/>
        <xdr:cNvSpPr/>
      </xdr:nvSpPr>
      <xdr:spPr>
        <a:xfrm>
          <a:off x="1397000" y="1392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147745</xdr:rowOff>
    </xdr:from>
    <xdr:ext cx="762000" cy="259045"/>
    <xdr:sp macro="" textlink="">
      <xdr:nvSpPr>
        <xdr:cNvPr id="203" name="テキスト ボックス 202"/>
        <xdr:cNvSpPr txBox="1"/>
      </xdr:nvSpPr>
      <xdr:spPr>
        <a:xfrm>
          <a:off x="1066800" y="1369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140348</xdr:rowOff>
    </xdr:from>
    <xdr:to>
      <xdr:col>7</xdr:col>
      <xdr:colOff>203200</xdr:colOff>
      <xdr:row>83</xdr:row>
      <xdr:rowOff>70498</xdr:rowOff>
    </xdr:to>
    <xdr:sp macro="" textlink="">
      <xdr:nvSpPr>
        <xdr:cNvPr id="209" name="円/楕円 208"/>
        <xdr:cNvSpPr/>
      </xdr:nvSpPr>
      <xdr:spPr>
        <a:xfrm>
          <a:off x="4902200" y="141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112425</xdr:rowOff>
    </xdr:from>
    <xdr:ext cx="762000" cy="259045"/>
    <xdr:sp macro="" textlink="">
      <xdr:nvSpPr>
        <xdr:cNvPr id="210" name="人件費・物件費等の状況該当値テキスト"/>
        <xdr:cNvSpPr txBox="1"/>
      </xdr:nvSpPr>
      <xdr:spPr>
        <a:xfrm>
          <a:off x="5041900" y="141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80051</xdr:rowOff>
    </xdr:from>
    <xdr:to>
      <xdr:col>6</xdr:col>
      <xdr:colOff>50800</xdr:colOff>
      <xdr:row>83</xdr:row>
      <xdr:rowOff>10201</xdr:rowOff>
    </xdr:to>
    <xdr:sp macro="" textlink="">
      <xdr:nvSpPr>
        <xdr:cNvPr id="211" name="円/楕円 210"/>
        <xdr:cNvSpPr/>
      </xdr:nvSpPr>
      <xdr:spPr>
        <a:xfrm>
          <a:off x="4064000" y="141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166428</xdr:rowOff>
    </xdr:from>
    <xdr:ext cx="736600" cy="259045"/>
    <xdr:sp macro="" textlink="">
      <xdr:nvSpPr>
        <xdr:cNvPr id="212" name="テキスト ボックス 211"/>
        <xdr:cNvSpPr txBox="1"/>
      </xdr:nvSpPr>
      <xdr:spPr>
        <a:xfrm>
          <a:off x="3733800" y="1422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85959</xdr:rowOff>
    </xdr:from>
    <xdr:to>
      <xdr:col>4</xdr:col>
      <xdr:colOff>533400</xdr:colOff>
      <xdr:row>83</xdr:row>
      <xdr:rowOff>16109</xdr:rowOff>
    </xdr:to>
    <xdr:sp macro="" textlink="">
      <xdr:nvSpPr>
        <xdr:cNvPr id="213" name="円/楕円 212"/>
        <xdr:cNvSpPr/>
      </xdr:nvSpPr>
      <xdr:spPr>
        <a:xfrm>
          <a:off x="3175000" y="141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886</xdr:rowOff>
    </xdr:from>
    <xdr:ext cx="762000" cy="259045"/>
    <xdr:sp macro="" textlink="">
      <xdr:nvSpPr>
        <xdr:cNvPr id="214" name="テキスト ボックス 213"/>
        <xdr:cNvSpPr txBox="1"/>
      </xdr:nvSpPr>
      <xdr:spPr>
        <a:xfrm>
          <a:off x="2844800" y="142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81094</xdr:rowOff>
    </xdr:from>
    <xdr:to>
      <xdr:col>3</xdr:col>
      <xdr:colOff>330200</xdr:colOff>
      <xdr:row>83</xdr:row>
      <xdr:rowOff>11244</xdr:rowOff>
    </xdr:to>
    <xdr:sp macro="" textlink="">
      <xdr:nvSpPr>
        <xdr:cNvPr id="215" name="円/楕円 214"/>
        <xdr:cNvSpPr/>
      </xdr:nvSpPr>
      <xdr:spPr>
        <a:xfrm>
          <a:off x="2286000" y="141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167471</xdr:rowOff>
    </xdr:from>
    <xdr:ext cx="762000" cy="259045"/>
    <xdr:sp macro="" textlink="">
      <xdr:nvSpPr>
        <xdr:cNvPr id="216" name="テキスト ボックス 215"/>
        <xdr:cNvSpPr txBox="1"/>
      </xdr:nvSpPr>
      <xdr:spPr>
        <a:xfrm>
          <a:off x="1955800" y="1422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72244</xdr:rowOff>
    </xdr:from>
    <xdr:to>
      <xdr:col>2</xdr:col>
      <xdr:colOff>127000</xdr:colOff>
      <xdr:row>83</xdr:row>
      <xdr:rowOff>2394</xdr:rowOff>
    </xdr:to>
    <xdr:sp macro="" textlink="">
      <xdr:nvSpPr>
        <xdr:cNvPr id="217" name="円/楕円 216"/>
        <xdr:cNvSpPr/>
      </xdr:nvSpPr>
      <xdr:spPr>
        <a:xfrm>
          <a:off x="1397000" y="141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158621</xdr:rowOff>
    </xdr:from>
    <xdr:ext cx="762000" cy="259045"/>
    <xdr:sp macro="" textlink="">
      <xdr:nvSpPr>
        <xdr:cNvPr id="218" name="テキスト ボックス 217"/>
        <xdr:cNvSpPr txBox="1"/>
      </xdr:nvSpPr>
      <xdr:spPr>
        <a:xfrm>
          <a:off x="1066800" y="142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a:t>
          </a:r>
          <a:r>
            <a:rPr kumimoji="1" lang="en-US" altLang="ja-JP" sz="1300">
              <a:latin typeface="ＭＳ Ｐゴシック"/>
            </a:rPr>
            <a:t>0.4</a:t>
          </a:r>
          <a:r>
            <a:rPr kumimoji="1" lang="ja-JP" altLang="en-US" sz="1300">
              <a:latin typeface="ＭＳ Ｐゴシック"/>
            </a:rPr>
            <a:t>ポイントの増加となっている。類似団体平均よりは低い値であるが、毎年微増傾向にある。これは採用抑制による職員の高齢化が大きな要因であるが、今後も適正な給与水準となるよう、職員の年齢構成、定員、総人件費等に注意を払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125307</xdr:rowOff>
    </xdr:to>
    <xdr:cxnSp macro="">
      <xdr:nvCxnSpPr>
        <xdr:cNvPr id="252" name="直線コネクタ 251"/>
        <xdr:cNvCxnSpPr/>
      </xdr:nvCxnSpPr>
      <xdr:spPr>
        <a:xfrm>
          <a:off x="16179800" y="1432348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86</xdr:row>
      <xdr:rowOff>157904</xdr:rowOff>
    </xdr:to>
    <xdr:cxnSp macro="">
      <xdr:nvCxnSpPr>
        <xdr:cNvPr id="255" name="直線コネクタ 254"/>
        <xdr:cNvCxnSpPr/>
      </xdr:nvCxnSpPr>
      <xdr:spPr>
        <a:xfrm flipV="1">
          <a:off x="15290800" y="14323484"/>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86</xdr:row>
      <xdr:rowOff>157904</xdr:rowOff>
    </xdr:to>
    <xdr:cxnSp macro="">
      <xdr:nvCxnSpPr>
        <xdr:cNvPr id="258" name="直線コネクタ 257"/>
        <xdr:cNvCxnSpPr/>
      </xdr:nvCxnSpPr>
      <xdr:spPr>
        <a:xfrm>
          <a:off x="14401800" y="1487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86</xdr:row>
      <xdr:rowOff>125730</xdr:rowOff>
    </xdr:to>
    <xdr:cxnSp macro="">
      <xdr:nvCxnSpPr>
        <xdr:cNvPr id="261" name="直線コネクタ 260"/>
        <xdr:cNvCxnSpPr/>
      </xdr:nvCxnSpPr>
      <xdr:spPr>
        <a:xfrm>
          <a:off x="13512800" y="1424305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64" name="フローチャート : 判断 263"/>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65" name="テキスト ボックス 264"/>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1" name="円/楕円 270"/>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2"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3" name="円/楕円 272"/>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4" name="テキスト ボックス 273"/>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107104</xdr:rowOff>
    </xdr:from>
    <xdr:to>
      <xdr:col>22</xdr:col>
      <xdr:colOff>254000</xdr:colOff>
      <xdr:row>87</xdr:row>
      <xdr:rowOff>37254</xdr:rowOff>
    </xdr:to>
    <xdr:sp macro="" textlink="">
      <xdr:nvSpPr>
        <xdr:cNvPr id="275" name="円/楕円 274"/>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76" name="テキスト ボックス 275"/>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77" name="円/楕円 276"/>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78" name="テキスト ボックス 277"/>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79" name="円/楕円 278"/>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80" name="テキスト ボックス 27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小規模３町村が合併したことにより、依然として類似団体平均を大きく上回っている。Ｈ１７年度の合併当初</a:t>
          </a:r>
          <a:r>
            <a:rPr kumimoji="1" lang="en-US" altLang="ja-JP" sz="1300">
              <a:latin typeface="ＭＳ Ｐゴシック"/>
            </a:rPr>
            <a:t>577</a:t>
          </a:r>
          <a:r>
            <a:rPr kumimoji="1" lang="ja-JP" altLang="en-US" sz="1300">
              <a:latin typeface="ＭＳ Ｐゴシック"/>
            </a:rPr>
            <a:t>人いた職員は、Ｈ２６年度には</a:t>
          </a:r>
          <a:r>
            <a:rPr kumimoji="1" lang="en-US" altLang="ja-JP" sz="1300">
              <a:latin typeface="ＭＳ Ｐゴシック"/>
            </a:rPr>
            <a:t>415</a:t>
          </a:r>
          <a:r>
            <a:rPr kumimoji="1" lang="ja-JP" altLang="en-US" sz="1300">
              <a:latin typeface="ＭＳ Ｐゴシック"/>
            </a:rPr>
            <a:t>人となり、▲</a:t>
          </a:r>
          <a:r>
            <a:rPr kumimoji="1" lang="en-US" altLang="ja-JP" sz="1300">
              <a:latin typeface="ＭＳ Ｐゴシック"/>
            </a:rPr>
            <a:t>162</a:t>
          </a:r>
          <a:r>
            <a:rPr kumimoji="1" lang="ja-JP" altLang="en-US" sz="1300">
              <a:latin typeface="ＭＳ Ｐゴシック"/>
            </a:rPr>
            <a:t>　人（▲</a:t>
          </a:r>
          <a:r>
            <a:rPr kumimoji="1" lang="en-US" altLang="ja-JP" sz="1300">
              <a:latin typeface="ＭＳ Ｐゴシック"/>
            </a:rPr>
            <a:t>28</a:t>
          </a:r>
          <a:r>
            <a:rPr kumimoji="1" lang="ja-JP" altLang="en-US" sz="1300">
              <a:latin typeface="ＭＳ Ｐゴシック"/>
            </a:rPr>
            <a:t>％）の削減となった。</a:t>
          </a:r>
          <a:endParaRPr kumimoji="1" lang="en-US" altLang="ja-JP" sz="1300">
            <a:latin typeface="ＭＳ Ｐゴシック"/>
          </a:endParaRPr>
        </a:p>
        <a:p>
          <a:r>
            <a:rPr kumimoji="1" lang="ja-JP" altLang="en-US" sz="1300">
              <a:latin typeface="ＭＳ Ｐゴシック"/>
            </a:rPr>
            <a:t>人口千人当たりの職員数はやや減少した（普通会計職員数：前年比▲</a:t>
          </a:r>
          <a:r>
            <a:rPr kumimoji="1" lang="en-US" altLang="ja-JP" sz="1300">
              <a:latin typeface="ＭＳ Ｐゴシック"/>
            </a:rPr>
            <a:t>2</a:t>
          </a:r>
          <a:r>
            <a:rPr kumimoji="1" lang="ja-JP" altLang="en-US" sz="1300">
              <a:latin typeface="ＭＳ Ｐゴシック"/>
            </a:rPr>
            <a:t>人）が、今後は再任用の義務化により職員数減少の鈍化が想定されるため、その点を考慮した第３次定員適正化計画に従って今後も定員の適正化を図っていく。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109220</xdr:rowOff>
    </xdr:from>
    <xdr:to>
      <xdr:col>24</xdr:col>
      <xdr:colOff>558800</xdr:colOff>
      <xdr:row>65</xdr:row>
      <xdr:rowOff>121285</xdr:rowOff>
    </xdr:to>
    <xdr:cxnSp macro="">
      <xdr:nvCxnSpPr>
        <xdr:cNvPr id="315" name="直線コネクタ 314"/>
        <xdr:cNvCxnSpPr/>
      </xdr:nvCxnSpPr>
      <xdr:spPr>
        <a:xfrm flipV="1">
          <a:off x="16179800" y="112534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106539</xdr:rowOff>
    </xdr:from>
    <xdr:to>
      <xdr:col>23</xdr:col>
      <xdr:colOff>406400</xdr:colOff>
      <xdr:row>65</xdr:row>
      <xdr:rowOff>121285</xdr:rowOff>
    </xdr:to>
    <xdr:cxnSp macro="">
      <xdr:nvCxnSpPr>
        <xdr:cNvPr id="318" name="直線コネクタ 317"/>
        <xdr:cNvCxnSpPr/>
      </xdr:nvCxnSpPr>
      <xdr:spPr>
        <a:xfrm>
          <a:off x="15290800" y="11250789"/>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106539</xdr:rowOff>
    </xdr:from>
    <xdr:to>
      <xdr:col>22</xdr:col>
      <xdr:colOff>203200</xdr:colOff>
      <xdr:row>65</xdr:row>
      <xdr:rowOff>119945</xdr:rowOff>
    </xdr:to>
    <xdr:cxnSp macro="">
      <xdr:nvCxnSpPr>
        <xdr:cNvPr id="321" name="直線コネクタ 320"/>
        <xdr:cNvCxnSpPr/>
      </xdr:nvCxnSpPr>
      <xdr:spPr>
        <a:xfrm flipV="1">
          <a:off x="14401800" y="1125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119945</xdr:rowOff>
    </xdr:from>
    <xdr:to>
      <xdr:col>21</xdr:col>
      <xdr:colOff>0</xdr:colOff>
      <xdr:row>65</xdr:row>
      <xdr:rowOff>164183</xdr:rowOff>
    </xdr:to>
    <xdr:cxnSp macro="">
      <xdr:nvCxnSpPr>
        <xdr:cNvPr id="324" name="直線コネクタ 323"/>
        <xdr:cNvCxnSpPr/>
      </xdr:nvCxnSpPr>
      <xdr:spPr>
        <a:xfrm flipV="1">
          <a:off x="13512800" y="1126419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15099</xdr:rowOff>
    </xdr:from>
    <xdr:to>
      <xdr:col>19</xdr:col>
      <xdr:colOff>533400</xdr:colOff>
      <xdr:row>62</xdr:row>
      <xdr:rowOff>116699</xdr:rowOff>
    </xdr:to>
    <xdr:sp macro="" textlink="">
      <xdr:nvSpPr>
        <xdr:cNvPr id="327" name="フローチャート : 判断 326"/>
        <xdr:cNvSpPr/>
      </xdr:nvSpPr>
      <xdr:spPr>
        <a:xfrm>
          <a:off x="134620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126876</xdr:rowOff>
    </xdr:from>
    <xdr:ext cx="762000" cy="259045"/>
    <xdr:sp macro="" textlink="">
      <xdr:nvSpPr>
        <xdr:cNvPr id="328" name="テキスト ボックス 327"/>
        <xdr:cNvSpPr txBox="1"/>
      </xdr:nvSpPr>
      <xdr:spPr>
        <a:xfrm>
          <a:off x="13131800" y="104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58420</xdr:rowOff>
    </xdr:from>
    <xdr:to>
      <xdr:col>24</xdr:col>
      <xdr:colOff>609600</xdr:colOff>
      <xdr:row>65</xdr:row>
      <xdr:rowOff>160020</xdr:rowOff>
    </xdr:to>
    <xdr:sp macro="" textlink="">
      <xdr:nvSpPr>
        <xdr:cNvPr id="334" name="円/楕円 333"/>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30497</xdr:rowOff>
    </xdr:from>
    <xdr:ext cx="762000" cy="259045"/>
    <xdr:sp macro="" textlink="">
      <xdr:nvSpPr>
        <xdr:cNvPr id="335" name="定員管理の状況該当値テキスト"/>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70485</xdr:rowOff>
    </xdr:from>
    <xdr:to>
      <xdr:col>23</xdr:col>
      <xdr:colOff>457200</xdr:colOff>
      <xdr:row>66</xdr:row>
      <xdr:rowOff>635</xdr:rowOff>
    </xdr:to>
    <xdr:sp macro="" textlink="">
      <xdr:nvSpPr>
        <xdr:cNvPr id="336" name="円/楕円 335"/>
        <xdr:cNvSpPr/>
      </xdr:nvSpPr>
      <xdr:spPr>
        <a:xfrm>
          <a:off x="16129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156862</xdr:rowOff>
    </xdr:from>
    <xdr:ext cx="736600" cy="259045"/>
    <xdr:sp macro="" textlink="">
      <xdr:nvSpPr>
        <xdr:cNvPr id="337" name="テキスト ボックス 336"/>
        <xdr:cNvSpPr txBox="1"/>
      </xdr:nvSpPr>
      <xdr:spPr>
        <a:xfrm>
          <a:off x="15798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55739</xdr:rowOff>
    </xdr:from>
    <xdr:to>
      <xdr:col>22</xdr:col>
      <xdr:colOff>254000</xdr:colOff>
      <xdr:row>65</xdr:row>
      <xdr:rowOff>157339</xdr:rowOff>
    </xdr:to>
    <xdr:sp macro="" textlink="">
      <xdr:nvSpPr>
        <xdr:cNvPr id="338" name="円/楕円 337"/>
        <xdr:cNvSpPr/>
      </xdr:nvSpPr>
      <xdr:spPr>
        <a:xfrm>
          <a:off x="15240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142116</xdr:rowOff>
    </xdr:from>
    <xdr:ext cx="762000" cy="259045"/>
    <xdr:sp macro="" textlink="">
      <xdr:nvSpPr>
        <xdr:cNvPr id="339" name="テキスト ボックス 338"/>
        <xdr:cNvSpPr txBox="1"/>
      </xdr:nvSpPr>
      <xdr:spPr>
        <a:xfrm>
          <a:off x="14909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69145</xdr:rowOff>
    </xdr:from>
    <xdr:to>
      <xdr:col>21</xdr:col>
      <xdr:colOff>50800</xdr:colOff>
      <xdr:row>65</xdr:row>
      <xdr:rowOff>170745</xdr:rowOff>
    </xdr:to>
    <xdr:sp macro="" textlink="">
      <xdr:nvSpPr>
        <xdr:cNvPr id="340" name="円/楕円 339"/>
        <xdr:cNvSpPr/>
      </xdr:nvSpPr>
      <xdr:spPr>
        <a:xfrm>
          <a:off x="14351000" y="112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155522</xdr:rowOff>
    </xdr:from>
    <xdr:ext cx="762000" cy="259045"/>
    <xdr:sp macro="" textlink="">
      <xdr:nvSpPr>
        <xdr:cNvPr id="341" name="テキスト ボックス 340"/>
        <xdr:cNvSpPr txBox="1"/>
      </xdr:nvSpPr>
      <xdr:spPr>
        <a:xfrm>
          <a:off x="14020800" y="112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113383</xdr:rowOff>
    </xdr:from>
    <xdr:to>
      <xdr:col>19</xdr:col>
      <xdr:colOff>533400</xdr:colOff>
      <xdr:row>66</xdr:row>
      <xdr:rowOff>43533</xdr:rowOff>
    </xdr:to>
    <xdr:sp macro="" textlink="">
      <xdr:nvSpPr>
        <xdr:cNvPr id="342" name="円/楕円 341"/>
        <xdr:cNvSpPr/>
      </xdr:nvSpPr>
      <xdr:spPr>
        <a:xfrm>
          <a:off x="13462000" y="112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28310</xdr:rowOff>
    </xdr:from>
    <xdr:ext cx="762000" cy="259045"/>
    <xdr:sp macro="" textlink="">
      <xdr:nvSpPr>
        <xdr:cNvPr id="343" name="テキスト ボックス 342"/>
        <xdr:cNvSpPr txBox="1"/>
      </xdr:nvSpPr>
      <xdr:spPr>
        <a:xfrm>
          <a:off x="13131800" y="1134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合併直前に発行した地方債の元金償還による償還のピークは</a:t>
          </a:r>
          <a:r>
            <a:rPr kumimoji="1" lang="ja-JP" altLang="ja-JP" sz="1150">
              <a:solidFill>
                <a:schemeClr val="dk1"/>
              </a:solidFill>
              <a:effectLst/>
              <a:latin typeface="+mn-lt"/>
              <a:ea typeface="+mn-ea"/>
              <a:cs typeface="+mn-cs"/>
            </a:rPr>
            <a:t>Ｈ</a:t>
          </a:r>
          <a:r>
            <a:rPr kumimoji="1" lang="ja-JP" altLang="en-US" sz="1150">
              <a:solidFill>
                <a:schemeClr val="dk1"/>
              </a:solidFill>
              <a:effectLst/>
              <a:latin typeface="+mn-lt"/>
              <a:ea typeface="+mn-ea"/>
              <a:cs typeface="+mn-cs"/>
            </a:rPr>
            <a:t>２１年度に迎え、その後指数は回復している。しかしながら、公共施設等の老朽化対策の検討時期を迎えており、大規模改修や建替の財源に地方債を発行した場合、公債費が増加し指数が悪化する要因も抱えていることから、予断を許さない状況である。指数への影響が大きいものとして、ダイオキシン対策として建設された広域的清掃施設に対する一部事務組合への準元利償還金の比率が１．８％あり</a:t>
          </a:r>
          <a:r>
            <a:rPr kumimoji="1" lang="ja-JP" altLang="ja-JP" sz="1150">
              <a:solidFill>
                <a:schemeClr val="dk1"/>
              </a:solidFill>
              <a:effectLst/>
              <a:latin typeface="+mn-lt"/>
              <a:ea typeface="+mn-ea"/>
              <a:cs typeface="+mn-cs"/>
            </a:rPr>
            <a:t>、Ｈ２</a:t>
          </a:r>
          <a:r>
            <a:rPr kumimoji="1" lang="ja-JP" altLang="en-US" sz="1150">
              <a:solidFill>
                <a:schemeClr val="dk1"/>
              </a:solidFill>
              <a:effectLst/>
              <a:latin typeface="+mn-lt"/>
              <a:ea typeface="+mn-ea"/>
              <a:cs typeface="+mn-cs"/>
            </a:rPr>
            <a:t>９</a:t>
          </a:r>
          <a:r>
            <a:rPr kumimoji="1" lang="ja-JP" altLang="ja-JP" sz="1150">
              <a:solidFill>
                <a:schemeClr val="dk1"/>
              </a:solidFill>
              <a:effectLst/>
              <a:latin typeface="+mn-lt"/>
              <a:ea typeface="+mn-ea"/>
              <a:cs typeface="+mn-cs"/>
            </a:rPr>
            <a:t>年度</a:t>
          </a:r>
          <a:r>
            <a:rPr kumimoji="1" lang="ja-JP" altLang="en-US" sz="1150">
              <a:solidFill>
                <a:schemeClr val="dk1"/>
              </a:solidFill>
              <a:effectLst/>
              <a:latin typeface="+mn-lt"/>
              <a:ea typeface="+mn-ea"/>
              <a:cs typeface="+mn-cs"/>
            </a:rPr>
            <a:t>まで同程度に推移する見込みである。またＳ６２～Ｈ２にかけて公立宇出津総合病院建設のために発行された交付税算入のない償還金がＨ３２年度まで続き、全体の２．０％を占めている。今後も地方債発行額の抑制を行いつつ、計画的に繰上償還を実施する。</a:t>
          </a:r>
          <a:endParaRPr kumimoji="1" lang="en-US" altLang="ja-JP" sz="11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138006</xdr:rowOff>
    </xdr:to>
    <xdr:cxnSp macro="">
      <xdr:nvCxnSpPr>
        <xdr:cNvPr id="377" name="直線コネクタ 376"/>
        <xdr:cNvCxnSpPr/>
      </xdr:nvCxnSpPr>
      <xdr:spPr>
        <a:xfrm flipV="1">
          <a:off x="16179800" y="716195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138006</xdr:rowOff>
    </xdr:from>
    <xdr:to>
      <xdr:col>23</xdr:col>
      <xdr:colOff>406400</xdr:colOff>
      <xdr:row>43</xdr:row>
      <xdr:rowOff>71120</xdr:rowOff>
    </xdr:to>
    <xdr:cxnSp macro="">
      <xdr:nvCxnSpPr>
        <xdr:cNvPr id="380" name="直線コネクタ 379"/>
        <xdr:cNvCxnSpPr/>
      </xdr:nvCxnSpPr>
      <xdr:spPr>
        <a:xfrm flipV="1">
          <a:off x="15290800" y="73389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44</xdr:row>
      <xdr:rowOff>4233</xdr:rowOff>
    </xdr:to>
    <xdr:cxnSp macro="">
      <xdr:nvCxnSpPr>
        <xdr:cNvPr id="383" name="直線コネクタ 382"/>
        <xdr:cNvCxnSpPr/>
      </xdr:nvCxnSpPr>
      <xdr:spPr>
        <a:xfrm flipV="1">
          <a:off x="14401800" y="744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76623</xdr:rowOff>
    </xdr:to>
    <xdr:cxnSp macro="">
      <xdr:nvCxnSpPr>
        <xdr:cNvPr id="386" name="直線コネクタ 385"/>
        <xdr:cNvCxnSpPr/>
      </xdr:nvCxnSpPr>
      <xdr:spPr>
        <a:xfrm flipV="1">
          <a:off x="13512800" y="75480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9" name="フローチャート : 判断 388"/>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90" name="テキスト ボックス 389"/>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396" name="円/楕円 395"/>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397"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87206</xdr:rowOff>
    </xdr:from>
    <xdr:to>
      <xdr:col>23</xdr:col>
      <xdr:colOff>457200</xdr:colOff>
      <xdr:row>43</xdr:row>
      <xdr:rowOff>17356</xdr:rowOff>
    </xdr:to>
    <xdr:sp macro="" textlink="">
      <xdr:nvSpPr>
        <xdr:cNvPr id="398" name="円/楕円 397"/>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2133</xdr:rowOff>
    </xdr:from>
    <xdr:ext cx="736600" cy="259045"/>
    <xdr:sp macro="" textlink="">
      <xdr:nvSpPr>
        <xdr:cNvPr id="399" name="テキスト ボックス 398"/>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0" name="円/楕円 399"/>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1" name="テキスト ボックス 400"/>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2" name="円/楕円 401"/>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3" name="テキスト ボックス 402"/>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404" name="円/楕円 403"/>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112200</xdr:rowOff>
    </xdr:from>
    <xdr:ext cx="762000" cy="259045"/>
    <xdr:sp macro="" textlink="">
      <xdr:nvSpPr>
        <xdr:cNvPr id="405" name="テキスト ボックス 404"/>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１５年に稼働「ごみ固形燃料化施設」の一部事務組合起債残高や、下水道や病院等の公営企業債残高が大きいことに加え、合併後の職員定員適正化計画による退職者増により退職手当組合への積立不足額が発生するなど、将来負担比率が比較的高い数字となっている。今後も計画的な繰上償還の実施や、新発債の抑制に極力努めることで将来負担額の削減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81915</xdr:rowOff>
    </xdr:from>
    <xdr:to>
      <xdr:col>24</xdr:col>
      <xdr:colOff>558800</xdr:colOff>
      <xdr:row>16</xdr:row>
      <xdr:rowOff>136449</xdr:rowOff>
    </xdr:to>
    <xdr:cxnSp macro="">
      <xdr:nvCxnSpPr>
        <xdr:cNvPr id="437" name="直線コネクタ 436"/>
        <xdr:cNvCxnSpPr/>
      </xdr:nvCxnSpPr>
      <xdr:spPr>
        <a:xfrm flipV="1">
          <a:off x="16179800" y="2825115"/>
          <a:ext cx="8382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136449</xdr:rowOff>
    </xdr:from>
    <xdr:to>
      <xdr:col>23</xdr:col>
      <xdr:colOff>406400</xdr:colOff>
      <xdr:row>17</xdr:row>
      <xdr:rowOff>64414</xdr:rowOff>
    </xdr:to>
    <xdr:cxnSp macro="">
      <xdr:nvCxnSpPr>
        <xdr:cNvPr id="440" name="直線コネクタ 439"/>
        <xdr:cNvCxnSpPr/>
      </xdr:nvCxnSpPr>
      <xdr:spPr>
        <a:xfrm flipV="1">
          <a:off x="15290800" y="2879649"/>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64414</xdr:rowOff>
    </xdr:from>
    <xdr:to>
      <xdr:col>22</xdr:col>
      <xdr:colOff>203200</xdr:colOff>
      <xdr:row>17</xdr:row>
      <xdr:rowOff>105435</xdr:rowOff>
    </xdr:to>
    <xdr:cxnSp macro="">
      <xdr:nvCxnSpPr>
        <xdr:cNvPr id="443" name="直線コネクタ 442"/>
        <xdr:cNvCxnSpPr/>
      </xdr:nvCxnSpPr>
      <xdr:spPr>
        <a:xfrm flipV="1">
          <a:off x="14401800" y="297906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105435</xdr:rowOff>
    </xdr:from>
    <xdr:to>
      <xdr:col>21</xdr:col>
      <xdr:colOff>0</xdr:colOff>
      <xdr:row>17</xdr:row>
      <xdr:rowOff>139217</xdr:rowOff>
    </xdr:to>
    <xdr:cxnSp macro="">
      <xdr:nvCxnSpPr>
        <xdr:cNvPr id="446" name="直線コネクタ 445"/>
        <xdr:cNvCxnSpPr/>
      </xdr:nvCxnSpPr>
      <xdr:spPr>
        <a:xfrm flipV="1">
          <a:off x="13512800" y="302008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131140</xdr:rowOff>
    </xdr:from>
    <xdr:to>
      <xdr:col>19</xdr:col>
      <xdr:colOff>533400</xdr:colOff>
      <xdr:row>16</xdr:row>
      <xdr:rowOff>61290</xdr:rowOff>
    </xdr:to>
    <xdr:sp macro="" textlink="">
      <xdr:nvSpPr>
        <xdr:cNvPr id="449" name="フローチャート : 判断 448"/>
        <xdr:cNvSpPr/>
      </xdr:nvSpPr>
      <xdr:spPr>
        <a:xfrm>
          <a:off x="13462000" y="27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71467</xdr:rowOff>
    </xdr:from>
    <xdr:ext cx="762000" cy="259045"/>
    <xdr:sp macro="" textlink="">
      <xdr:nvSpPr>
        <xdr:cNvPr id="450" name="テキスト ボックス 449"/>
        <xdr:cNvSpPr txBox="1"/>
      </xdr:nvSpPr>
      <xdr:spPr>
        <a:xfrm>
          <a:off x="13131800" y="24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31115</xdr:rowOff>
    </xdr:from>
    <xdr:to>
      <xdr:col>24</xdr:col>
      <xdr:colOff>609600</xdr:colOff>
      <xdr:row>16</xdr:row>
      <xdr:rowOff>132715</xdr:rowOff>
    </xdr:to>
    <xdr:sp macro="" textlink="">
      <xdr:nvSpPr>
        <xdr:cNvPr id="456" name="円/楕円 455"/>
        <xdr:cNvSpPr/>
      </xdr:nvSpPr>
      <xdr:spPr>
        <a:xfrm>
          <a:off x="169672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3192</xdr:rowOff>
    </xdr:from>
    <xdr:ext cx="762000" cy="259045"/>
    <xdr:sp macro="" textlink="">
      <xdr:nvSpPr>
        <xdr:cNvPr id="457" name="将来負担の状況該当値テキスト"/>
        <xdr:cNvSpPr txBox="1"/>
      </xdr:nvSpPr>
      <xdr:spPr>
        <a:xfrm>
          <a:off x="17106900" y="274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85649</xdr:rowOff>
    </xdr:from>
    <xdr:to>
      <xdr:col>23</xdr:col>
      <xdr:colOff>457200</xdr:colOff>
      <xdr:row>17</xdr:row>
      <xdr:rowOff>15799</xdr:rowOff>
    </xdr:to>
    <xdr:sp macro="" textlink="">
      <xdr:nvSpPr>
        <xdr:cNvPr id="458" name="円/楕円 457"/>
        <xdr:cNvSpPr/>
      </xdr:nvSpPr>
      <xdr:spPr>
        <a:xfrm>
          <a:off x="16129000" y="2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576</xdr:rowOff>
    </xdr:from>
    <xdr:ext cx="736600" cy="259045"/>
    <xdr:sp macro="" textlink="">
      <xdr:nvSpPr>
        <xdr:cNvPr id="459" name="テキスト ボックス 458"/>
        <xdr:cNvSpPr txBox="1"/>
      </xdr:nvSpPr>
      <xdr:spPr>
        <a:xfrm>
          <a:off x="15798800" y="291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13614</xdr:rowOff>
    </xdr:from>
    <xdr:to>
      <xdr:col>22</xdr:col>
      <xdr:colOff>254000</xdr:colOff>
      <xdr:row>17</xdr:row>
      <xdr:rowOff>115214</xdr:rowOff>
    </xdr:to>
    <xdr:sp macro="" textlink="">
      <xdr:nvSpPr>
        <xdr:cNvPr id="460" name="円/楕円 459"/>
        <xdr:cNvSpPr/>
      </xdr:nvSpPr>
      <xdr:spPr>
        <a:xfrm>
          <a:off x="15240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99991</xdr:rowOff>
    </xdr:from>
    <xdr:ext cx="762000" cy="259045"/>
    <xdr:sp macro="" textlink="">
      <xdr:nvSpPr>
        <xdr:cNvPr id="461" name="テキスト ボックス 460"/>
        <xdr:cNvSpPr txBox="1"/>
      </xdr:nvSpPr>
      <xdr:spPr>
        <a:xfrm>
          <a:off x="14909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54635</xdr:rowOff>
    </xdr:from>
    <xdr:to>
      <xdr:col>21</xdr:col>
      <xdr:colOff>50800</xdr:colOff>
      <xdr:row>17</xdr:row>
      <xdr:rowOff>156235</xdr:rowOff>
    </xdr:to>
    <xdr:sp macro="" textlink="">
      <xdr:nvSpPr>
        <xdr:cNvPr id="462" name="円/楕円 461"/>
        <xdr:cNvSpPr/>
      </xdr:nvSpPr>
      <xdr:spPr>
        <a:xfrm>
          <a:off x="14351000" y="29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141012</xdr:rowOff>
    </xdr:from>
    <xdr:ext cx="762000" cy="259045"/>
    <xdr:sp macro="" textlink="">
      <xdr:nvSpPr>
        <xdr:cNvPr id="463" name="テキスト ボックス 462"/>
        <xdr:cNvSpPr txBox="1"/>
      </xdr:nvSpPr>
      <xdr:spPr>
        <a:xfrm>
          <a:off x="14020800" y="30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88417</xdr:rowOff>
    </xdr:from>
    <xdr:to>
      <xdr:col>19</xdr:col>
      <xdr:colOff>533400</xdr:colOff>
      <xdr:row>18</xdr:row>
      <xdr:rowOff>18567</xdr:rowOff>
    </xdr:to>
    <xdr:sp macro="" textlink="">
      <xdr:nvSpPr>
        <xdr:cNvPr id="464" name="円/楕円 463"/>
        <xdr:cNvSpPr/>
      </xdr:nvSpPr>
      <xdr:spPr>
        <a:xfrm>
          <a:off x="13462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3344</xdr:rowOff>
    </xdr:from>
    <xdr:ext cx="762000" cy="259045"/>
    <xdr:sp macro="" textlink="">
      <xdr:nvSpPr>
        <xdr:cNvPr id="465" name="テキスト ボックス 464"/>
        <xdr:cNvSpPr txBox="1"/>
      </xdr:nvSpPr>
      <xdr:spPr>
        <a:xfrm>
          <a:off x="13131800" y="308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19,056
273.27
15,232,250
14,920,429
266,943
9,716,251
19,184,875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77.5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人件費の比率は</a:t>
          </a:r>
          <a:r>
            <a:rPr kumimoji="1" lang="en-US" altLang="ja-JP" sz="1300">
              <a:latin typeface="ＭＳ Ｐゴシック"/>
            </a:rPr>
            <a:t>0.8</a:t>
          </a:r>
          <a:r>
            <a:rPr kumimoji="1" lang="ja-JP" altLang="en-US" sz="1300">
              <a:latin typeface="ＭＳ Ｐゴシック"/>
            </a:rPr>
            <a:t>ポイント低下しているが、職員数は未だ類似団体と比較して高い水準であり、今後も適切な定員管理による人件費の削減が必要である。</a:t>
          </a:r>
          <a:endParaRPr kumimoji="1" lang="en-US" altLang="ja-JP" sz="1300">
            <a:latin typeface="ＭＳ Ｐゴシック"/>
          </a:endParaRPr>
        </a:p>
        <a:p>
          <a:r>
            <a:rPr kumimoji="1" lang="ja-JP" altLang="en-US" sz="1300">
              <a:latin typeface="ＭＳ Ｐゴシック"/>
            </a:rPr>
            <a:t>今後は再任用の義務化による職員数削減の鈍化が予想されるため、第３次定員適正化計画に基づく職員数の適正管理を図り、職員数及び人件費の削減に努める。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56134</xdr:rowOff>
    </xdr:from>
    <xdr:to>
      <xdr:col>7</xdr:col>
      <xdr:colOff>15875</xdr:colOff>
      <xdr:row>35</xdr:row>
      <xdr:rowOff>92710</xdr:rowOff>
    </xdr:to>
    <xdr:cxnSp macro="">
      <xdr:nvCxnSpPr>
        <xdr:cNvPr id="62" name="直線コネクタ 61"/>
        <xdr:cNvCxnSpPr/>
      </xdr:nvCxnSpPr>
      <xdr:spPr>
        <a:xfrm flipV="1">
          <a:off x="3987800" y="60568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92710</xdr:rowOff>
    </xdr:to>
    <xdr:cxnSp macro="">
      <xdr:nvCxnSpPr>
        <xdr:cNvPr id="65" name="直線コネクタ 64"/>
        <xdr:cNvCxnSpPr/>
      </xdr:nvCxnSpPr>
      <xdr:spPr>
        <a:xfrm>
          <a:off x="3098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129286</xdr:rowOff>
    </xdr:to>
    <xdr:cxnSp macro="">
      <xdr:nvCxnSpPr>
        <xdr:cNvPr id="68" name="直線コネクタ 67"/>
        <xdr:cNvCxnSpPr/>
      </xdr:nvCxnSpPr>
      <xdr:spPr>
        <a:xfrm flipV="1">
          <a:off x="2209800" y="6070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129286</xdr:rowOff>
    </xdr:from>
    <xdr:to>
      <xdr:col>3</xdr:col>
      <xdr:colOff>142875</xdr:colOff>
      <xdr:row>35</xdr:row>
      <xdr:rowOff>143002</xdr:rowOff>
    </xdr:to>
    <xdr:cxnSp macro="">
      <xdr:nvCxnSpPr>
        <xdr:cNvPr id="71" name="直線コネクタ 70"/>
        <xdr:cNvCxnSpPr/>
      </xdr:nvCxnSpPr>
      <xdr:spPr>
        <a:xfrm flipV="1">
          <a:off x="1320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5334</xdr:rowOff>
    </xdr:from>
    <xdr:to>
      <xdr:col>7</xdr:col>
      <xdr:colOff>66675</xdr:colOff>
      <xdr:row>35</xdr:row>
      <xdr:rowOff>106934</xdr:rowOff>
    </xdr:to>
    <xdr:sp macro="" textlink="">
      <xdr:nvSpPr>
        <xdr:cNvPr id="81" name="円/楕円 80"/>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21861</xdr:rowOff>
    </xdr:from>
    <xdr:ext cx="762000" cy="259045"/>
    <xdr:sp macro="" textlink="">
      <xdr:nvSpPr>
        <xdr:cNvPr id="82" name="人件費該当値テキスト"/>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3" name="円/楕円 82"/>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4" name="テキスト ボックス 83"/>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5" name="円/楕円 84"/>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6" name="テキスト ボックス 85"/>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78486</xdr:rowOff>
    </xdr:from>
    <xdr:to>
      <xdr:col>3</xdr:col>
      <xdr:colOff>193675</xdr:colOff>
      <xdr:row>36</xdr:row>
      <xdr:rowOff>8636</xdr:rowOff>
    </xdr:to>
    <xdr:sp macro="" textlink="">
      <xdr:nvSpPr>
        <xdr:cNvPr id="87" name="円/楕円 86"/>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18813</xdr:rowOff>
    </xdr:from>
    <xdr:ext cx="762000" cy="259045"/>
    <xdr:sp macro="" textlink="">
      <xdr:nvSpPr>
        <xdr:cNvPr id="88" name="テキスト ボックス 87"/>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89" name="円/楕円 88"/>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0" name="テキスト ボックス 89"/>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正規職員の退職に伴う減員分を臨時職員で対応することにより、物件費が漸増する傾向にあるが、合併のスケールメリットを活かし効率化を図っていく。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100874</xdr:rowOff>
    </xdr:from>
    <xdr:to>
      <xdr:col>24</xdr:col>
      <xdr:colOff>31750</xdr:colOff>
      <xdr:row>14</xdr:row>
      <xdr:rowOff>127000</xdr:rowOff>
    </xdr:to>
    <xdr:cxnSp macro="">
      <xdr:nvCxnSpPr>
        <xdr:cNvPr id="125" name="直線コネクタ 124"/>
        <xdr:cNvCxnSpPr/>
      </xdr:nvCxnSpPr>
      <xdr:spPr>
        <a:xfrm>
          <a:off x="15671800" y="25011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48623</xdr:rowOff>
    </xdr:from>
    <xdr:to>
      <xdr:col>22</xdr:col>
      <xdr:colOff>565150</xdr:colOff>
      <xdr:row>14</xdr:row>
      <xdr:rowOff>100874</xdr:rowOff>
    </xdr:to>
    <xdr:cxnSp macro="">
      <xdr:nvCxnSpPr>
        <xdr:cNvPr id="128" name="直線コネクタ 127"/>
        <xdr:cNvCxnSpPr/>
      </xdr:nvCxnSpPr>
      <xdr:spPr>
        <a:xfrm>
          <a:off x="14782800" y="24489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14</xdr:row>
      <xdr:rowOff>48623</xdr:rowOff>
    </xdr:to>
    <xdr:cxnSp macro="">
      <xdr:nvCxnSpPr>
        <xdr:cNvPr id="131" name="直線コネクタ 130"/>
        <xdr:cNvCxnSpPr/>
      </xdr:nvCxnSpPr>
      <xdr:spPr>
        <a:xfrm>
          <a:off x="13893800" y="23966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13</xdr:row>
      <xdr:rowOff>167821</xdr:rowOff>
    </xdr:to>
    <xdr:cxnSp macro="">
      <xdr:nvCxnSpPr>
        <xdr:cNvPr id="134" name="直線コネクタ 133"/>
        <xdr:cNvCxnSpPr/>
      </xdr:nvCxnSpPr>
      <xdr:spPr>
        <a:xfrm>
          <a:off x="13004800" y="23444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22316</xdr:rowOff>
    </xdr:from>
    <xdr:to>
      <xdr:col>19</xdr:col>
      <xdr:colOff>6350</xdr:colOff>
      <xdr:row>15</xdr:row>
      <xdr:rowOff>123916</xdr:rowOff>
    </xdr:to>
    <xdr:sp macro="" textlink="">
      <xdr:nvSpPr>
        <xdr:cNvPr id="137" name="フローチャート : 判断 136"/>
        <xdr:cNvSpPr/>
      </xdr:nvSpPr>
      <xdr:spPr>
        <a:xfrm>
          <a:off x="12954000" y="25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108693</xdr:rowOff>
    </xdr:from>
    <xdr:ext cx="762000" cy="259045"/>
    <xdr:sp macro="" textlink="">
      <xdr:nvSpPr>
        <xdr:cNvPr id="138" name="テキスト ボックス 137"/>
        <xdr:cNvSpPr txBox="1"/>
      </xdr:nvSpPr>
      <xdr:spPr>
        <a:xfrm>
          <a:off x="12623800" y="26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50074</xdr:rowOff>
    </xdr:from>
    <xdr:to>
      <xdr:col>22</xdr:col>
      <xdr:colOff>615950</xdr:colOff>
      <xdr:row>14</xdr:row>
      <xdr:rowOff>151674</xdr:rowOff>
    </xdr:to>
    <xdr:sp macro="" textlink="">
      <xdr:nvSpPr>
        <xdr:cNvPr id="146" name="円/楕円 145"/>
        <xdr:cNvSpPr/>
      </xdr:nvSpPr>
      <xdr:spPr>
        <a:xfrm>
          <a:off x="15621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161851</xdr:rowOff>
    </xdr:from>
    <xdr:ext cx="736600" cy="259045"/>
    <xdr:sp macro="" textlink="">
      <xdr:nvSpPr>
        <xdr:cNvPr id="147" name="テキスト ボックス 146"/>
        <xdr:cNvSpPr txBox="1"/>
      </xdr:nvSpPr>
      <xdr:spPr>
        <a:xfrm>
          <a:off x="15290800" y="221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169273</xdr:rowOff>
    </xdr:from>
    <xdr:to>
      <xdr:col>21</xdr:col>
      <xdr:colOff>412750</xdr:colOff>
      <xdr:row>14</xdr:row>
      <xdr:rowOff>99423</xdr:rowOff>
    </xdr:to>
    <xdr:sp macro="" textlink="">
      <xdr:nvSpPr>
        <xdr:cNvPr id="148" name="円/楕円 147"/>
        <xdr:cNvSpPr/>
      </xdr:nvSpPr>
      <xdr:spPr>
        <a:xfrm>
          <a:off x="14732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109600</xdr:rowOff>
    </xdr:from>
    <xdr:ext cx="762000" cy="259045"/>
    <xdr:sp macro="" textlink="">
      <xdr:nvSpPr>
        <xdr:cNvPr id="149" name="テキスト ボックス 148"/>
        <xdr:cNvSpPr txBox="1"/>
      </xdr:nvSpPr>
      <xdr:spPr>
        <a:xfrm>
          <a:off x="14401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0" name="円/楕円 149"/>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1" name="テキスト ボックス 150"/>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高齢化率が急激に進むことが予想される。しかし安心した生活づくりのため、新たな支援策や事業は不可欠であり、高齢者への町単独制度の見直しを行い財政負担とのバランスの取れた事業展開を図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88" name="直線コネクタ 187"/>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1" name="直線コネクタ 190"/>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94343</xdr:rowOff>
    </xdr:to>
    <xdr:cxnSp macro="">
      <xdr:nvCxnSpPr>
        <xdr:cNvPr id="194" name="直線コネクタ 193"/>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7" name="直線コネクタ 196"/>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00" name="フローチャート :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7" name="円/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9" name="円/楕円 208"/>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0" name="テキスト ボックス 209"/>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1" name="円/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3" name="円/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5" name="円/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維持補修費については、各施設の維持補修を計画的に実施しているところであるが、施設の老朽化が進行しておりその経費は漸増傾向にある。</a:t>
          </a:r>
          <a:endParaRPr kumimoji="1" lang="en-US" altLang="ja-JP" sz="1300">
            <a:latin typeface="ＭＳ Ｐゴシック"/>
          </a:endParaRPr>
        </a:p>
        <a:p>
          <a:r>
            <a:rPr kumimoji="1" lang="ja-JP" altLang="en-US" sz="1300">
              <a:latin typeface="ＭＳ Ｐゴシック"/>
            </a:rPr>
            <a:t>維持管理に係る経費については、地元委託や指定管理者制度導入により節減を図る。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106426</xdr:rowOff>
    </xdr:to>
    <xdr:cxnSp macro="">
      <xdr:nvCxnSpPr>
        <xdr:cNvPr id="246" name="直線コネクタ 245"/>
        <xdr:cNvCxnSpPr/>
      </xdr:nvCxnSpPr>
      <xdr:spPr>
        <a:xfrm>
          <a:off x="15671800" y="9819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60706</xdr:rowOff>
    </xdr:to>
    <xdr:cxnSp macro="">
      <xdr:nvCxnSpPr>
        <xdr:cNvPr id="249" name="直線コネクタ 248"/>
        <xdr:cNvCxnSpPr/>
      </xdr:nvCxnSpPr>
      <xdr:spPr>
        <a:xfrm flipV="1">
          <a:off x="14782800" y="9819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60706</xdr:rowOff>
    </xdr:to>
    <xdr:cxnSp macro="">
      <xdr:nvCxnSpPr>
        <xdr:cNvPr id="252" name="直線コネクタ 251"/>
        <xdr:cNvCxnSpPr/>
      </xdr:nvCxnSpPr>
      <xdr:spPr>
        <a:xfrm>
          <a:off x="13893800" y="9819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46990</xdr:rowOff>
    </xdr:to>
    <xdr:cxnSp macro="">
      <xdr:nvCxnSpPr>
        <xdr:cNvPr id="255" name="直線コネクタ 254"/>
        <xdr:cNvCxnSpPr/>
      </xdr:nvCxnSpPr>
      <xdr:spPr>
        <a:xfrm>
          <a:off x="13004800" y="9778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8" name="フローチャート : 判断 257"/>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59" name="テキスト ボックス 25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55626</xdr:rowOff>
    </xdr:from>
    <xdr:to>
      <xdr:col>24</xdr:col>
      <xdr:colOff>82550</xdr:colOff>
      <xdr:row>57</xdr:row>
      <xdr:rowOff>157226</xdr:rowOff>
    </xdr:to>
    <xdr:sp macro="" textlink="">
      <xdr:nvSpPr>
        <xdr:cNvPr id="265" name="円/楕円 264"/>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27703</xdr:rowOff>
    </xdr:from>
    <xdr:ext cx="762000" cy="259045"/>
    <xdr:sp macro="" textlink="">
      <xdr:nvSpPr>
        <xdr:cNvPr id="266" name="その他該当値テキスト"/>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7" name="円/楕円 266"/>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8" name="テキスト ボックス 26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9" name="円/楕円 268"/>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70" name="テキスト ボックス 269"/>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1" name="円/楕円 270"/>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2" name="テキスト ボックス 27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3" name="円/楕円 272"/>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4" name="テキスト ボックス 273"/>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病院事業への補助や、奥能登クリーン組合（ＲＤＦ化施設）、奥能登広域圏といった一部事務組合への負担が大きいことから、類似団体と比較して多い要因となっている。各種団体への補助金については、例年見直しを図っ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60706</xdr:rowOff>
    </xdr:to>
    <xdr:cxnSp macro="">
      <xdr:nvCxnSpPr>
        <xdr:cNvPr id="304" name="直線コネクタ 303"/>
        <xdr:cNvCxnSpPr/>
      </xdr:nvCxnSpPr>
      <xdr:spPr>
        <a:xfrm>
          <a:off x="15671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65278</xdr:rowOff>
    </xdr:to>
    <xdr:cxnSp macro="">
      <xdr:nvCxnSpPr>
        <xdr:cNvPr id="307" name="直線コネクタ 306"/>
        <xdr:cNvCxnSpPr/>
      </xdr:nvCxnSpPr>
      <xdr:spPr>
        <a:xfrm flipV="1">
          <a:off x="14782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106426</xdr:rowOff>
    </xdr:to>
    <xdr:cxnSp macro="">
      <xdr:nvCxnSpPr>
        <xdr:cNvPr id="310" name="直線コネクタ 309"/>
        <xdr:cNvCxnSpPr/>
      </xdr:nvCxnSpPr>
      <xdr:spPr>
        <a:xfrm flipV="1">
          <a:off x="13893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106426</xdr:rowOff>
    </xdr:to>
    <xdr:cxnSp macro="">
      <xdr:nvCxnSpPr>
        <xdr:cNvPr id="313" name="直線コネクタ 312"/>
        <xdr:cNvCxnSpPr/>
      </xdr:nvCxnSpPr>
      <xdr:spPr>
        <a:xfrm>
          <a:off x="13004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6" name="フローチャート : 判断 315"/>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7" name="テキスト ボックス 316"/>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3" name="円/楕円 322"/>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4"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5" name="円/楕円 324"/>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6" name="テキスト ボックス 325"/>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7" name="円/楕円 326"/>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8" name="テキスト ボックス 327"/>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29" name="円/楕円 328"/>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0" name="テキスト ボックス 329"/>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1" name="円/楕円 330"/>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2" name="テキスト ボックス 331"/>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合併直前の新発債の元金償還が発したことによる償還のピーク</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Ｈ２１年度に</a:t>
          </a:r>
          <a:r>
            <a:rPr kumimoji="1" lang="ja-JP" altLang="en-US" sz="1100">
              <a:solidFill>
                <a:schemeClr val="dk1"/>
              </a:solidFill>
              <a:effectLst/>
              <a:latin typeface="+mn-lt"/>
              <a:ea typeface="+mn-ea"/>
              <a:cs typeface="+mn-cs"/>
            </a:rPr>
            <a:t>迎えたことにより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未だに類似団体平均を大きく上回っている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合併後、普通建設事業の見直しや単独事業の抑制に努め、公債費負担適正化計画に沿った繰上償還を実施することで、効果が徐々に出始めている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しかしながら、公共施設等の更新及び最適配置を検討する時期が到来しており、大規模改修や更新の財源に地方債を発行した場合、公債費が増加する要因も抱いている。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今後も、住民ニーズに合った事業の選択と優先順位を付けるなど、地方債の新規発行を極力抑制するとともに、計画的に繰上償還を行い財政の健全化を図る。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152146</xdr:rowOff>
    </xdr:from>
    <xdr:to>
      <xdr:col>7</xdr:col>
      <xdr:colOff>15875</xdr:colOff>
      <xdr:row>80</xdr:row>
      <xdr:rowOff>58420</xdr:rowOff>
    </xdr:to>
    <xdr:cxnSp macro="">
      <xdr:nvCxnSpPr>
        <xdr:cNvPr id="362" name="直線コネクタ 361"/>
        <xdr:cNvCxnSpPr/>
      </xdr:nvCxnSpPr>
      <xdr:spPr>
        <a:xfrm flipV="1">
          <a:off x="3987800" y="136966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117856</xdr:rowOff>
    </xdr:to>
    <xdr:cxnSp macro="">
      <xdr:nvCxnSpPr>
        <xdr:cNvPr id="365" name="直線コネクタ 364"/>
        <xdr:cNvCxnSpPr/>
      </xdr:nvCxnSpPr>
      <xdr:spPr>
        <a:xfrm flipV="1">
          <a:off x="3098800" y="137744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117856</xdr:rowOff>
    </xdr:from>
    <xdr:to>
      <xdr:col>4</xdr:col>
      <xdr:colOff>346075</xdr:colOff>
      <xdr:row>80</xdr:row>
      <xdr:rowOff>145287</xdr:rowOff>
    </xdr:to>
    <xdr:cxnSp macro="">
      <xdr:nvCxnSpPr>
        <xdr:cNvPr id="368" name="直線コネクタ 367"/>
        <xdr:cNvCxnSpPr/>
      </xdr:nvCxnSpPr>
      <xdr:spPr>
        <a:xfrm flipV="1">
          <a:off x="2209800" y="138338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145287</xdr:rowOff>
    </xdr:from>
    <xdr:to>
      <xdr:col>3</xdr:col>
      <xdr:colOff>142875</xdr:colOff>
      <xdr:row>80</xdr:row>
      <xdr:rowOff>149861</xdr:rowOff>
    </xdr:to>
    <xdr:cxnSp macro="">
      <xdr:nvCxnSpPr>
        <xdr:cNvPr id="371" name="直線コネクタ 370"/>
        <xdr:cNvCxnSpPr/>
      </xdr:nvCxnSpPr>
      <xdr:spPr>
        <a:xfrm flipV="1">
          <a:off x="1320800" y="13861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101346</xdr:rowOff>
    </xdr:from>
    <xdr:to>
      <xdr:col>7</xdr:col>
      <xdr:colOff>66675</xdr:colOff>
      <xdr:row>80</xdr:row>
      <xdr:rowOff>31496</xdr:rowOff>
    </xdr:to>
    <xdr:sp macro="" textlink="">
      <xdr:nvSpPr>
        <xdr:cNvPr id="381" name="円/楕円 380"/>
        <xdr:cNvSpPr/>
      </xdr:nvSpPr>
      <xdr:spPr>
        <a:xfrm>
          <a:off x="4775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73423</xdr:rowOff>
    </xdr:from>
    <xdr:ext cx="762000" cy="259045"/>
    <xdr:sp macro="" textlink="">
      <xdr:nvSpPr>
        <xdr:cNvPr id="382" name="公債費該当値テキスト"/>
        <xdr:cNvSpPr txBox="1"/>
      </xdr:nvSpPr>
      <xdr:spPr>
        <a:xfrm>
          <a:off x="4914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83" name="円/楕円 382"/>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84" name="テキスト ボックス 383"/>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67056</xdr:rowOff>
    </xdr:from>
    <xdr:to>
      <xdr:col>4</xdr:col>
      <xdr:colOff>396875</xdr:colOff>
      <xdr:row>80</xdr:row>
      <xdr:rowOff>168656</xdr:rowOff>
    </xdr:to>
    <xdr:sp macro="" textlink="">
      <xdr:nvSpPr>
        <xdr:cNvPr id="385" name="円/楕円 384"/>
        <xdr:cNvSpPr/>
      </xdr:nvSpPr>
      <xdr:spPr>
        <a:xfrm>
          <a:off x="3048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153433</xdr:rowOff>
    </xdr:from>
    <xdr:ext cx="762000" cy="259045"/>
    <xdr:sp macro="" textlink="">
      <xdr:nvSpPr>
        <xdr:cNvPr id="386" name="テキスト ボックス 385"/>
        <xdr:cNvSpPr txBox="1"/>
      </xdr:nvSpPr>
      <xdr:spPr>
        <a:xfrm>
          <a:off x="2717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94487</xdr:rowOff>
    </xdr:from>
    <xdr:to>
      <xdr:col>3</xdr:col>
      <xdr:colOff>193675</xdr:colOff>
      <xdr:row>81</xdr:row>
      <xdr:rowOff>24637</xdr:rowOff>
    </xdr:to>
    <xdr:sp macro="" textlink="">
      <xdr:nvSpPr>
        <xdr:cNvPr id="387" name="円/楕円 386"/>
        <xdr:cNvSpPr/>
      </xdr:nvSpPr>
      <xdr:spPr>
        <a:xfrm>
          <a:off x="2159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9414</xdr:rowOff>
    </xdr:from>
    <xdr:ext cx="762000" cy="259045"/>
    <xdr:sp macro="" textlink="">
      <xdr:nvSpPr>
        <xdr:cNvPr id="388" name="テキスト ボックス 387"/>
        <xdr:cNvSpPr txBox="1"/>
      </xdr:nvSpPr>
      <xdr:spPr>
        <a:xfrm>
          <a:off x="1828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389" name="円/楕円 388"/>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390" name="テキスト ボックス 389"/>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単独事業等の見直しを行っている。今後も自主財源である税収の増加も見込めない状況であり、真に必要な過疎地域の活性化を図るための事業を選択し、優先順位を見極め適正な時魚展開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75</xdr:row>
      <xdr:rowOff>127000</xdr:rowOff>
    </xdr:to>
    <xdr:cxnSp macro="">
      <xdr:nvCxnSpPr>
        <xdr:cNvPr id="423" name="直線コネクタ 422"/>
        <xdr:cNvCxnSpPr/>
      </xdr:nvCxnSpPr>
      <xdr:spPr>
        <a:xfrm>
          <a:off x="15671800" y="12940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75</xdr:row>
      <xdr:rowOff>81280</xdr:rowOff>
    </xdr:to>
    <xdr:cxnSp macro="">
      <xdr:nvCxnSpPr>
        <xdr:cNvPr id="426" name="直線コネクタ 425"/>
        <xdr:cNvCxnSpPr/>
      </xdr:nvCxnSpPr>
      <xdr:spPr>
        <a:xfrm>
          <a:off x="14782800" y="12909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92710</xdr:rowOff>
    </xdr:to>
    <xdr:cxnSp macro="">
      <xdr:nvCxnSpPr>
        <xdr:cNvPr id="429" name="直線コネクタ 428"/>
        <xdr:cNvCxnSpPr/>
      </xdr:nvCxnSpPr>
      <xdr:spPr>
        <a:xfrm flipV="1">
          <a:off x="13893800" y="12909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75</xdr:row>
      <xdr:rowOff>92710</xdr:rowOff>
    </xdr:to>
    <xdr:cxnSp macro="">
      <xdr:nvCxnSpPr>
        <xdr:cNvPr id="432" name="直線コネクタ 431"/>
        <xdr:cNvCxnSpPr/>
      </xdr:nvCxnSpPr>
      <xdr:spPr>
        <a:xfrm>
          <a:off x="13004800" y="12867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35" name="フローチャート : 判断 434"/>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36" name="テキスト ボックス 435"/>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2" name="円/楕円 441"/>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3"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4" name="円/楕円 443"/>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5" name="テキスト ボックス 444"/>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46" name="円/楕円 445"/>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111777</xdr:rowOff>
    </xdr:from>
    <xdr:ext cx="762000" cy="259045"/>
    <xdr:sp macro="" textlink="">
      <xdr:nvSpPr>
        <xdr:cNvPr id="447" name="テキスト ボックス 446"/>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48" name="円/楕円 447"/>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9" name="テキスト ボックス 448"/>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0" name="円/楕円 449"/>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51" name="テキスト ボックス 450"/>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石川県能登町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121221</xdr:rowOff>
    </xdr:from>
    <xdr:to>
      <xdr:col>4</xdr:col>
      <xdr:colOff>1117600</xdr:colOff>
      <xdr:row>16</xdr:row>
      <xdr:rowOff>19723</xdr:rowOff>
    </xdr:to>
    <xdr:cxnSp macro="">
      <xdr:nvCxnSpPr>
        <xdr:cNvPr id="50" name="直線コネクタ 49"/>
        <xdr:cNvCxnSpPr/>
      </xdr:nvCxnSpPr>
      <xdr:spPr bwMode="auto">
        <a:xfrm flipV="1">
          <a:off x="5003800" y="2740596"/>
          <a:ext cx="647700" cy="69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18720</xdr:rowOff>
    </xdr:from>
    <xdr:to>
      <xdr:col>4</xdr:col>
      <xdr:colOff>469900</xdr:colOff>
      <xdr:row>16</xdr:row>
      <xdr:rowOff>19723</xdr:rowOff>
    </xdr:to>
    <xdr:cxnSp macro="">
      <xdr:nvCxnSpPr>
        <xdr:cNvPr id="53" name="直線コネクタ 52"/>
        <xdr:cNvCxnSpPr/>
      </xdr:nvCxnSpPr>
      <xdr:spPr bwMode="auto">
        <a:xfrm>
          <a:off x="4305300" y="2809545"/>
          <a:ext cx="698500" cy="1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101613</xdr:rowOff>
    </xdr:from>
    <xdr:to>
      <xdr:col>3</xdr:col>
      <xdr:colOff>904875</xdr:colOff>
      <xdr:row>16</xdr:row>
      <xdr:rowOff>18720</xdr:rowOff>
    </xdr:to>
    <xdr:cxnSp macro="">
      <xdr:nvCxnSpPr>
        <xdr:cNvPr id="56" name="直線コネクタ 55"/>
        <xdr:cNvCxnSpPr/>
      </xdr:nvCxnSpPr>
      <xdr:spPr bwMode="auto">
        <a:xfrm>
          <a:off x="3606800" y="2720988"/>
          <a:ext cx="698500" cy="8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101613</xdr:rowOff>
    </xdr:from>
    <xdr:to>
      <xdr:col>3</xdr:col>
      <xdr:colOff>206375</xdr:colOff>
      <xdr:row>15</xdr:row>
      <xdr:rowOff>108928</xdr:rowOff>
    </xdr:to>
    <xdr:cxnSp macro="">
      <xdr:nvCxnSpPr>
        <xdr:cNvPr id="59" name="直線コネクタ 58"/>
        <xdr:cNvCxnSpPr/>
      </xdr:nvCxnSpPr>
      <xdr:spPr bwMode="auto">
        <a:xfrm flipV="1">
          <a:off x="2908300" y="2720988"/>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72619</xdr:rowOff>
    </xdr:from>
    <xdr:to>
      <xdr:col>2</xdr:col>
      <xdr:colOff>692150</xdr:colOff>
      <xdr:row>19</xdr:row>
      <xdr:rowOff>2769</xdr:rowOff>
    </xdr:to>
    <xdr:sp macro="" textlink="">
      <xdr:nvSpPr>
        <xdr:cNvPr id="62" name="フローチャート : 判断 61"/>
        <xdr:cNvSpPr/>
      </xdr:nvSpPr>
      <xdr:spPr bwMode="auto">
        <a:xfrm>
          <a:off x="2857500" y="3206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158995</xdr:rowOff>
    </xdr:from>
    <xdr:ext cx="762000" cy="259045"/>
    <xdr:sp macro="" textlink="">
      <xdr:nvSpPr>
        <xdr:cNvPr id="63" name="テキスト ボックス 62"/>
        <xdr:cNvSpPr txBox="1"/>
      </xdr:nvSpPr>
      <xdr:spPr>
        <a:xfrm>
          <a:off x="2527300" y="3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70421</xdr:rowOff>
    </xdr:from>
    <xdr:to>
      <xdr:col>5</xdr:col>
      <xdr:colOff>34925</xdr:colOff>
      <xdr:row>16</xdr:row>
      <xdr:rowOff>571</xdr:rowOff>
    </xdr:to>
    <xdr:sp macro="" textlink="">
      <xdr:nvSpPr>
        <xdr:cNvPr id="69" name="円/楕円 68"/>
        <xdr:cNvSpPr/>
      </xdr:nvSpPr>
      <xdr:spPr bwMode="auto">
        <a:xfrm>
          <a:off x="5600700" y="268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86948</xdr:rowOff>
    </xdr:from>
    <xdr:ext cx="762000" cy="259045"/>
    <xdr:sp macro="" textlink="">
      <xdr:nvSpPr>
        <xdr:cNvPr id="70" name="人口1人当たり決算額の推移該当値テキスト130"/>
        <xdr:cNvSpPr txBox="1"/>
      </xdr:nvSpPr>
      <xdr:spPr>
        <a:xfrm>
          <a:off x="5740400" y="253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140373</xdr:rowOff>
    </xdr:from>
    <xdr:to>
      <xdr:col>4</xdr:col>
      <xdr:colOff>520700</xdr:colOff>
      <xdr:row>16</xdr:row>
      <xdr:rowOff>70523</xdr:rowOff>
    </xdr:to>
    <xdr:sp macro="" textlink="">
      <xdr:nvSpPr>
        <xdr:cNvPr id="71" name="円/楕円 70"/>
        <xdr:cNvSpPr/>
      </xdr:nvSpPr>
      <xdr:spPr bwMode="auto">
        <a:xfrm>
          <a:off x="4953000" y="275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80700</xdr:rowOff>
    </xdr:from>
    <xdr:ext cx="736600" cy="259045"/>
    <xdr:sp macro="" textlink="">
      <xdr:nvSpPr>
        <xdr:cNvPr id="72" name="テキスト ボックス 71"/>
        <xdr:cNvSpPr txBox="1"/>
      </xdr:nvSpPr>
      <xdr:spPr>
        <a:xfrm>
          <a:off x="4622800" y="252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139370</xdr:rowOff>
    </xdr:from>
    <xdr:to>
      <xdr:col>3</xdr:col>
      <xdr:colOff>955675</xdr:colOff>
      <xdr:row>16</xdr:row>
      <xdr:rowOff>69520</xdr:rowOff>
    </xdr:to>
    <xdr:sp macro="" textlink="">
      <xdr:nvSpPr>
        <xdr:cNvPr id="73" name="円/楕円 72"/>
        <xdr:cNvSpPr/>
      </xdr:nvSpPr>
      <xdr:spPr bwMode="auto">
        <a:xfrm>
          <a:off x="4254500" y="275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79697</xdr:rowOff>
    </xdr:from>
    <xdr:ext cx="762000" cy="259045"/>
    <xdr:sp macro="" textlink="">
      <xdr:nvSpPr>
        <xdr:cNvPr id="74" name="テキスト ボックス 73"/>
        <xdr:cNvSpPr txBox="1"/>
      </xdr:nvSpPr>
      <xdr:spPr>
        <a:xfrm>
          <a:off x="3924300" y="25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50813</xdr:rowOff>
    </xdr:from>
    <xdr:to>
      <xdr:col>3</xdr:col>
      <xdr:colOff>257175</xdr:colOff>
      <xdr:row>15</xdr:row>
      <xdr:rowOff>152413</xdr:rowOff>
    </xdr:to>
    <xdr:sp macro="" textlink="">
      <xdr:nvSpPr>
        <xdr:cNvPr id="75" name="円/楕円 74"/>
        <xdr:cNvSpPr/>
      </xdr:nvSpPr>
      <xdr:spPr bwMode="auto">
        <a:xfrm>
          <a:off x="3556000" y="267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162590</xdr:rowOff>
    </xdr:from>
    <xdr:ext cx="762000" cy="259045"/>
    <xdr:sp macro="" textlink="">
      <xdr:nvSpPr>
        <xdr:cNvPr id="76" name="テキスト ボックス 75"/>
        <xdr:cNvSpPr txBox="1"/>
      </xdr:nvSpPr>
      <xdr:spPr>
        <a:xfrm>
          <a:off x="3225800" y="243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125,749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58128</xdr:rowOff>
    </xdr:from>
    <xdr:to>
      <xdr:col>2</xdr:col>
      <xdr:colOff>692150</xdr:colOff>
      <xdr:row>15</xdr:row>
      <xdr:rowOff>159728</xdr:rowOff>
    </xdr:to>
    <xdr:sp macro="" textlink="">
      <xdr:nvSpPr>
        <xdr:cNvPr id="77" name="円/楕円 76"/>
        <xdr:cNvSpPr/>
      </xdr:nvSpPr>
      <xdr:spPr bwMode="auto">
        <a:xfrm>
          <a:off x="2857500" y="267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169905</xdr:rowOff>
    </xdr:from>
    <xdr:ext cx="762000" cy="259045"/>
    <xdr:sp macro="" textlink="">
      <xdr:nvSpPr>
        <xdr:cNvPr id="78" name="テキスト ボックス 77"/>
        <xdr:cNvSpPr txBox="1"/>
      </xdr:nvSpPr>
      <xdr:spPr>
        <a:xfrm>
          <a:off x="2527300" y="244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161999</xdr:rowOff>
    </xdr:from>
    <xdr:to>
      <xdr:col>4</xdr:col>
      <xdr:colOff>1117600</xdr:colOff>
      <xdr:row>35</xdr:row>
      <xdr:rowOff>109032</xdr:rowOff>
    </xdr:to>
    <xdr:cxnSp macro="">
      <xdr:nvCxnSpPr>
        <xdr:cNvPr id="110" name="直線コネクタ 109"/>
        <xdr:cNvCxnSpPr/>
      </xdr:nvCxnSpPr>
      <xdr:spPr bwMode="auto">
        <a:xfrm>
          <a:off x="5003800" y="6429449"/>
          <a:ext cx="647700" cy="28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30142</xdr:rowOff>
    </xdr:from>
    <xdr:to>
      <xdr:col>4</xdr:col>
      <xdr:colOff>469900</xdr:colOff>
      <xdr:row>34</xdr:row>
      <xdr:rowOff>161999</xdr:rowOff>
    </xdr:to>
    <xdr:cxnSp macro="">
      <xdr:nvCxnSpPr>
        <xdr:cNvPr id="113" name="直線コネクタ 112"/>
        <xdr:cNvCxnSpPr/>
      </xdr:nvCxnSpPr>
      <xdr:spPr bwMode="auto">
        <a:xfrm>
          <a:off x="4305300" y="6297592"/>
          <a:ext cx="698500" cy="13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288803</xdr:rowOff>
    </xdr:from>
    <xdr:to>
      <xdr:col>3</xdr:col>
      <xdr:colOff>904875</xdr:colOff>
      <xdr:row>34</xdr:row>
      <xdr:rowOff>30142</xdr:rowOff>
    </xdr:to>
    <xdr:cxnSp macro="">
      <xdr:nvCxnSpPr>
        <xdr:cNvPr id="116" name="直線コネクタ 115"/>
        <xdr:cNvCxnSpPr/>
      </xdr:nvCxnSpPr>
      <xdr:spPr bwMode="auto">
        <a:xfrm>
          <a:off x="3606800" y="6213353"/>
          <a:ext cx="698500" cy="8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204770</xdr:rowOff>
    </xdr:from>
    <xdr:to>
      <xdr:col>3</xdr:col>
      <xdr:colOff>206375</xdr:colOff>
      <xdr:row>33</xdr:row>
      <xdr:rowOff>288803</xdr:rowOff>
    </xdr:to>
    <xdr:cxnSp macro="">
      <xdr:nvCxnSpPr>
        <xdr:cNvPr id="119" name="直線コネクタ 118"/>
        <xdr:cNvCxnSpPr/>
      </xdr:nvCxnSpPr>
      <xdr:spPr bwMode="auto">
        <a:xfrm>
          <a:off x="2908300" y="6129320"/>
          <a:ext cx="698500" cy="8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273916</xdr:rowOff>
    </xdr:from>
    <xdr:to>
      <xdr:col>2</xdr:col>
      <xdr:colOff>692150</xdr:colOff>
      <xdr:row>36</xdr:row>
      <xdr:rowOff>32616</xdr:rowOff>
    </xdr:to>
    <xdr:sp macro="" textlink="">
      <xdr:nvSpPr>
        <xdr:cNvPr id="122" name="フローチャート : 判断 121"/>
        <xdr:cNvSpPr/>
      </xdr:nvSpPr>
      <xdr:spPr bwMode="auto">
        <a:xfrm>
          <a:off x="2857500" y="688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17393</xdr:rowOff>
    </xdr:from>
    <xdr:ext cx="762000" cy="259045"/>
    <xdr:sp macro="" textlink="">
      <xdr:nvSpPr>
        <xdr:cNvPr id="123" name="テキスト ボックス 122"/>
        <xdr:cNvSpPr txBox="1"/>
      </xdr:nvSpPr>
      <xdr:spPr>
        <a:xfrm>
          <a:off x="2527300" y="697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58232</xdr:rowOff>
    </xdr:from>
    <xdr:to>
      <xdr:col>5</xdr:col>
      <xdr:colOff>34925</xdr:colOff>
      <xdr:row>35</xdr:row>
      <xdr:rowOff>159832</xdr:rowOff>
    </xdr:to>
    <xdr:sp macro="" textlink="">
      <xdr:nvSpPr>
        <xdr:cNvPr id="129" name="円/楕円 128"/>
        <xdr:cNvSpPr/>
      </xdr:nvSpPr>
      <xdr:spPr bwMode="auto">
        <a:xfrm>
          <a:off x="5600700" y="666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246209</xdr:rowOff>
    </xdr:from>
    <xdr:ext cx="762000" cy="259045"/>
    <xdr:sp macro="" textlink="">
      <xdr:nvSpPr>
        <xdr:cNvPr id="130" name="人口1人当たり決算額の推移該当値テキスト445"/>
        <xdr:cNvSpPr txBox="1"/>
      </xdr:nvSpPr>
      <xdr:spPr>
        <a:xfrm>
          <a:off x="5740400" y="651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111199</xdr:rowOff>
    </xdr:from>
    <xdr:to>
      <xdr:col>4</xdr:col>
      <xdr:colOff>520700</xdr:colOff>
      <xdr:row>34</xdr:row>
      <xdr:rowOff>212799</xdr:rowOff>
    </xdr:to>
    <xdr:sp macro="" textlink="">
      <xdr:nvSpPr>
        <xdr:cNvPr id="131" name="円/楕円 130"/>
        <xdr:cNvSpPr/>
      </xdr:nvSpPr>
      <xdr:spPr bwMode="auto">
        <a:xfrm>
          <a:off x="4953000" y="637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222976</xdr:rowOff>
    </xdr:from>
    <xdr:ext cx="736600" cy="259045"/>
    <xdr:sp macro="" textlink="">
      <xdr:nvSpPr>
        <xdr:cNvPr id="132" name="テキスト ボックス 131"/>
        <xdr:cNvSpPr txBox="1"/>
      </xdr:nvSpPr>
      <xdr:spPr>
        <a:xfrm>
          <a:off x="4622800" y="6147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45,969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322242</xdr:rowOff>
    </xdr:from>
    <xdr:to>
      <xdr:col>3</xdr:col>
      <xdr:colOff>955675</xdr:colOff>
      <xdr:row>34</xdr:row>
      <xdr:rowOff>80942</xdr:rowOff>
    </xdr:to>
    <xdr:sp macro="" textlink="">
      <xdr:nvSpPr>
        <xdr:cNvPr id="133" name="円/楕円 132"/>
        <xdr:cNvSpPr/>
      </xdr:nvSpPr>
      <xdr:spPr bwMode="auto">
        <a:xfrm>
          <a:off x="4254500" y="624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91119</xdr:rowOff>
    </xdr:from>
    <xdr:ext cx="762000" cy="259045"/>
    <xdr:sp macro="" textlink="">
      <xdr:nvSpPr>
        <xdr:cNvPr id="134" name="テキスト ボックス 133"/>
        <xdr:cNvSpPr txBox="1"/>
      </xdr:nvSpPr>
      <xdr:spPr>
        <a:xfrm>
          <a:off x="3924300" y="601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238003</xdr:rowOff>
    </xdr:from>
    <xdr:to>
      <xdr:col>3</xdr:col>
      <xdr:colOff>257175</xdr:colOff>
      <xdr:row>33</xdr:row>
      <xdr:rowOff>339603</xdr:rowOff>
    </xdr:to>
    <xdr:sp macro="" textlink="">
      <xdr:nvSpPr>
        <xdr:cNvPr id="135" name="円/楕円 134"/>
        <xdr:cNvSpPr/>
      </xdr:nvSpPr>
      <xdr:spPr bwMode="auto">
        <a:xfrm>
          <a:off x="3556000" y="616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6880</xdr:rowOff>
    </xdr:from>
    <xdr:ext cx="762000" cy="259045"/>
    <xdr:sp macro="" textlink="">
      <xdr:nvSpPr>
        <xdr:cNvPr id="136" name="テキスト ボックス 135"/>
        <xdr:cNvSpPr txBox="1"/>
      </xdr:nvSpPr>
      <xdr:spPr>
        <a:xfrm>
          <a:off x="3225800" y="593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153970</xdr:rowOff>
    </xdr:from>
    <xdr:to>
      <xdr:col>2</xdr:col>
      <xdr:colOff>692150</xdr:colOff>
      <xdr:row>33</xdr:row>
      <xdr:rowOff>255570</xdr:rowOff>
    </xdr:to>
    <xdr:sp macro="" textlink="">
      <xdr:nvSpPr>
        <xdr:cNvPr id="137" name="円/楕円 136"/>
        <xdr:cNvSpPr/>
      </xdr:nvSpPr>
      <xdr:spPr bwMode="auto">
        <a:xfrm>
          <a:off x="2857500" y="6078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94297</xdr:rowOff>
    </xdr:from>
    <xdr:ext cx="762000" cy="259045"/>
    <xdr:sp macro="" textlink="">
      <xdr:nvSpPr>
        <xdr:cNvPr id="138" name="テキスト ボックス 137"/>
        <xdr:cNvSpPr txBox="1"/>
      </xdr:nvSpPr>
      <xdr:spPr>
        <a:xfrm>
          <a:off x="2527300" y="584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実質単年度収支は、財政調整基金において前年をわずかに上回った（平成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百万円）ものの、公債費の将来負担軽減を図るため実施する繰上償還において、前年を下回った（一般会計において平成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775</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613</a:t>
          </a:r>
          <a:r>
            <a:rPr kumimoji="1" lang="ja-JP" altLang="en-US" sz="1400">
              <a:latin typeface="ＭＳ ゴシック" pitchFamily="49" charset="-128"/>
              <a:ea typeface="ＭＳ ゴシック" pitchFamily="49" charset="-128"/>
            </a:rPr>
            <a:t>百万円により</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百万円の減）ことから、前年度より後退した。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平成２２年度からは、全会計において黒字となっている。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普通会計では合併直前に発行した新発債の元金償還のピークをＨ２１年度に迎え、その後緩やかに減少している。しかしながら、公共施設等の老朽化対策の検討時期を迎えており、大規模改修や建替の財源に地方債を発行した場合、元利償還金が増加する要因も抱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一部事務組合（奥能登クリーン組合）については、Ｈ１８年度から本格的な償還を開始し、Ｈ２９年度までは同程度に推移する見込みである。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については、Ｓ６２～Ｈ２にかけて建設のために発行された交付税算入のない償還金がＨ３２年度までであり、引き続き厳しい状況が続く見込みで、下水道事業についても供用開始が新しい施設（Ｈ１８宇出津地区、Ｈ２０小木地区、Ｈ２１松波地区）が多く、償還のピークはＨ３０年度を予定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将来負担比率の分子構造は、将来負担額では地方債の現在高の占める割合が高い状況となっている。充当可能財源は同程度に推移している状況である。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将来負担額については、一般会計等に係る地方債の現在高が対前年度比で</a:t>
          </a:r>
          <a:r>
            <a:rPr kumimoji="1" lang="en-US" altLang="ja-JP" sz="1400">
              <a:latin typeface="ＭＳ ゴシック" pitchFamily="49" charset="-128"/>
              <a:ea typeface="ＭＳ ゴシック" pitchFamily="49" charset="-128"/>
            </a:rPr>
            <a:t>960</a:t>
          </a:r>
          <a:r>
            <a:rPr kumimoji="1" lang="ja-JP" altLang="en-US" sz="1400">
              <a:latin typeface="ＭＳ ゴシック" pitchFamily="49" charset="-128"/>
              <a:ea typeface="ＭＳ ゴシック" pitchFamily="49" charset="-128"/>
            </a:rPr>
            <a:t>百万円の減額となっている。これは、将来負担の軽減を図るため積極的に実施している繰上償還と、単独事業の見直し等で新発債の抑制を図っていることが影響している。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下水道事業においては、面整備は完了したものの今後も管渠更新等があることから、公営企業債の繰入額の負担増が見込まれる。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AO41" sqref="AO41:BC4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15232250</v>
      </c>
      <c r="BO4" s="349"/>
      <c r="BP4" s="349"/>
      <c r="BQ4" s="349"/>
      <c r="BR4" s="349"/>
      <c r="BS4" s="349"/>
      <c r="BT4" s="349"/>
      <c r="BU4" s="350"/>
      <c r="BV4" s="348">
        <v>15836479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14920429</v>
      </c>
      <c r="BO5" s="386"/>
      <c r="BP5" s="386"/>
      <c r="BQ5" s="386"/>
      <c r="BR5" s="386"/>
      <c r="BS5" s="386"/>
      <c r="BT5" s="386"/>
      <c r="BU5" s="387"/>
      <c r="BV5" s="385">
        <v>15584877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87.3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311821</v>
      </c>
      <c r="BO6" s="386"/>
      <c r="BP6" s="386"/>
      <c r="BQ6" s="386"/>
      <c r="BR6" s="386"/>
      <c r="BS6" s="386"/>
      <c r="BT6" s="386"/>
      <c r="BU6" s="387"/>
      <c r="BV6" s="385">
        <v>251602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44878</v>
      </c>
      <c r="BO7" s="386"/>
      <c r="BP7" s="386"/>
      <c r="BQ7" s="386"/>
      <c r="BR7" s="386"/>
      <c r="BS7" s="386"/>
      <c r="BT7" s="386"/>
      <c r="BU7" s="387"/>
      <c r="BV7" s="385">
        <v>30884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9716251</v>
      </c>
      <c r="CU7" s="386"/>
      <c r="CV7" s="386"/>
      <c r="CW7" s="386"/>
      <c r="CX7" s="386"/>
      <c r="CY7" s="386"/>
      <c r="CZ7" s="386"/>
      <c r="DA7" s="387"/>
      <c r="DB7" s="385">
        <v>9847656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266943</v>
      </c>
      <c r="BO8" s="386"/>
      <c r="BP8" s="386"/>
      <c r="BQ8" s="386"/>
      <c r="BR8" s="386"/>
      <c r="BS8" s="386"/>
      <c r="BT8" s="386"/>
      <c r="BU8" s="387"/>
      <c r="BV8" s="385">
        <v>220718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19565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46225</v>
      </c>
      <c r="BO9" s="386"/>
      <c r="BP9" s="386"/>
      <c r="BQ9" s="386"/>
      <c r="BR9" s="386"/>
      <c r="BS9" s="386"/>
      <c r="BT9" s="386"/>
      <c r="BU9" s="387"/>
      <c r="BV9" s="385">
        <v>-13271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28.5</v>
      </c>
      <c r="CU9" s="383"/>
      <c r="CV9" s="383"/>
      <c r="CW9" s="383"/>
      <c r="CX9" s="383"/>
      <c r="CY9" s="383"/>
      <c r="CZ9" s="383"/>
      <c r="DA9" s="384"/>
      <c r="DB9" s="382">
        <v>30.4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21792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194310</v>
      </c>
      <c r="BO10" s="386"/>
      <c r="BP10" s="386"/>
      <c r="BQ10" s="386"/>
      <c r="BR10" s="386"/>
      <c r="BS10" s="386"/>
      <c r="BT10" s="386"/>
      <c r="BU10" s="387"/>
      <c r="BV10" s="385">
        <v>189882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768632</v>
      </c>
      <c r="BO11" s="386"/>
      <c r="BP11" s="386"/>
      <c r="BQ11" s="386"/>
      <c r="BR11" s="386"/>
      <c r="BS11" s="386"/>
      <c r="BT11" s="386"/>
      <c r="BU11" s="387"/>
      <c r="BV11" s="385">
        <v>877626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19247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19056</v>
      </c>
      <c r="S13" s="467"/>
      <c r="T13" s="467"/>
      <c r="U13" s="467"/>
      <c r="V13" s="468"/>
      <c r="W13" s="401" t="s">
        <v>124</v>
      </c>
      <c r="X13" s="402"/>
      <c r="Y13" s="402"/>
      <c r="Z13" s="402"/>
      <c r="AA13" s="402"/>
      <c r="AB13" s="392"/>
      <c r="AC13" s="436">
        <v>1609</v>
      </c>
      <c r="AD13" s="437"/>
      <c r="AE13" s="437"/>
      <c r="AF13" s="437"/>
      <c r="AG13" s="476"/>
      <c r="AH13" s="436">
        <v>1975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1009167</v>
      </c>
      <c r="BO13" s="386"/>
      <c r="BP13" s="386"/>
      <c r="BQ13" s="386"/>
      <c r="BR13" s="386"/>
      <c r="BS13" s="386"/>
      <c r="BT13" s="386"/>
      <c r="BU13" s="387"/>
      <c r="BV13" s="385">
        <v>1054237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19748</v>
      </c>
      <c r="S14" s="467"/>
      <c r="T14" s="467"/>
      <c r="U14" s="467"/>
      <c r="V14" s="468"/>
      <c r="W14" s="375"/>
      <c r="X14" s="376"/>
      <c r="Y14" s="376"/>
      <c r="Z14" s="376"/>
      <c r="AA14" s="376"/>
      <c r="AB14" s="365"/>
      <c r="AC14" s="469">
        <v>17.8</v>
      </c>
      <c r="AD14" s="470"/>
      <c r="AE14" s="470"/>
      <c r="AF14" s="470"/>
      <c r="AG14" s="471"/>
      <c r="AH14" s="469">
        <v>18.7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77.5</v>
      </c>
      <c r="CU14" s="481"/>
      <c r="CV14" s="481"/>
      <c r="CW14" s="481"/>
      <c r="CX14" s="481"/>
      <c r="CY14" s="481"/>
      <c r="CZ14" s="481"/>
      <c r="DA14" s="482"/>
      <c r="DB14" s="480">
        <v>88.8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19552</v>
      </c>
      <c r="S15" s="467"/>
      <c r="T15" s="467"/>
      <c r="U15" s="467"/>
      <c r="V15" s="468"/>
      <c r="W15" s="401" t="s">
        <v>131</v>
      </c>
      <c r="X15" s="402"/>
      <c r="Y15" s="402"/>
      <c r="Z15" s="402"/>
      <c r="AA15" s="402"/>
      <c r="AB15" s="392"/>
      <c r="AC15" s="436">
        <v>2119</v>
      </c>
      <c r="AD15" s="437"/>
      <c r="AE15" s="437"/>
      <c r="AF15" s="437"/>
      <c r="AG15" s="476"/>
      <c r="AH15" s="436">
        <v>2900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1513172</v>
      </c>
      <c r="BO15" s="349"/>
      <c r="BP15" s="349"/>
      <c r="BQ15" s="349"/>
      <c r="BR15" s="349"/>
      <c r="BS15" s="349"/>
      <c r="BT15" s="349"/>
      <c r="BU15" s="350"/>
      <c r="BV15" s="348">
        <v>1523579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23.5</v>
      </c>
      <c r="AD16" s="470"/>
      <c r="AE16" s="470"/>
      <c r="AF16" s="470"/>
      <c r="AG16" s="471"/>
      <c r="AH16" s="469">
        <v>27.4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7756247</v>
      </c>
      <c r="BO16" s="386"/>
      <c r="BP16" s="386"/>
      <c r="BQ16" s="386"/>
      <c r="BR16" s="386"/>
      <c r="BS16" s="386"/>
      <c r="BT16" s="386"/>
      <c r="BU16" s="387"/>
      <c r="BV16" s="385">
        <v>7694991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5290</v>
      </c>
      <c r="AD17" s="437"/>
      <c r="AE17" s="437"/>
      <c r="AF17" s="437"/>
      <c r="AG17" s="476"/>
      <c r="AH17" s="436">
        <v>5691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1889797</v>
      </c>
      <c r="BO17" s="386"/>
      <c r="BP17" s="386"/>
      <c r="BQ17" s="386"/>
      <c r="BR17" s="386"/>
      <c r="BS17" s="386"/>
      <c r="BT17" s="386"/>
      <c r="BU17" s="387"/>
      <c r="BV17" s="385">
        <v>1920430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273.27</v>
      </c>
      <c r="M18" s="498"/>
      <c r="N18" s="498"/>
      <c r="O18" s="498"/>
      <c r="P18" s="498"/>
      <c r="Q18" s="498"/>
      <c r="R18" s="499"/>
      <c r="S18" s="499"/>
      <c r="T18" s="499"/>
      <c r="U18" s="499"/>
      <c r="V18" s="500"/>
      <c r="W18" s="403"/>
      <c r="X18" s="404"/>
      <c r="Y18" s="404"/>
      <c r="Z18" s="404"/>
      <c r="AA18" s="404"/>
      <c r="AB18" s="395"/>
      <c r="AC18" s="501">
        <v>58.7</v>
      </c>
      <c r="AD18" s="502"/>
      <c r="AE18" s="502"/>
      <c r="AF18" s="502"/>
      <c r="AG18" s="503"/>
      <c r="AH18" s="501">
        <v>53.7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8572103</v>
      </c>
      <c r="BO18" s="386"/>
      <c r="BP18" s="386"/>
      <c r="BQ18" s="386"/>
      <c r="BR18" s="386"/>
      <c r="BS18" s="386"/>
      <c r="BT18" s="386"/>
      <c r="BU18" s="387"/>
      <c r="BV18" s="385">
        <v>8673570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11136384</v>
      </c>
      <c r="BO19" s="386"/>
      <c r="BP19" s="386"/>
      <c r="BQ19" s="386"/>
      <c r="BR19" s="386"/>
      <c r="BS19" s="386"/>
      <c r="BT19" s="386"/>
      <c r="BU19" s="387"/>
      <c r="BV19" s="385">
        <v>11377000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7364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19184875</v>
      </c>
      <c r="BO23" s="386"/>
      <c r="BP23" s="386"/>
      <c r="BQ23" s="386"/>
      <c r="BR23" s="386"/>
      <c r="BS23" s="386"/>
      <c r="BT23" s="386"/>
      <c r="BU23" s="387"/>
      <c r="BV23" s="385">
        <v>20144756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8200</v>
      </c>
      <c r="R24" s="437"/>
      <c r="S24" s="437"/>
      <c r="T24" s="437"/>
      <c r="U24" s="437"/>
      <c r="V24" s="476"/>
      <c r="W24" s="531"/>
      <c r="X24" s="519"/>
      <c r="Y24" s="520"/>
      <c r="Z24" s="435" t="s">
        <v>154</v>
      </c>
      <c r="AA24" s="415"/>
      <c r="AB24" s="415"/>
      <c r="AC24" s="415"/>
      <c r="AD24" s="415"/>
      <c r="AE24" s="415"/>
      <c r="AF24" s="415"/>
      <c r="AG24" s="416"/>
      <c r="AH24" s="436">
        <v>238</v>
      </c>
      <c r="AI24" s="437"/>
      <c r="AJ24" s="437"/>
      <c r="AK24" s="437"/>
      <c r="AL24" s="476"/>
      <c r="AM24" s="436">
        <v>713524</v>
      </c>
      <c r="AN24" s="437"/>
      <c r="AO24" s="437"/>
      <c r="AP24" s="437"/>
      <c r="AQ24" s="437"/>
      <c r="AR24" s="476"/>
      <c r="AS24" s="436">
        <v>2998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11683067</v>
      </c>
      <c r="BO24" s="386"/>
      <c r="BP24" s="386"/>
      <c r="BQ24" s="386"/>
      <c r="BR24" s="386"/>
      <c r="BS24" s="386"/>
      <c r="BT24" s="386"/>
      <c r="BU24" s="387"/>
      <c r="BV24" s="385">
        <v>12620474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11705</v>
      </c>
      <c r="BO25" s="349"/>
      <c r="BP25" s="349"/>
      <c r="BQ25" s="349"/>
      <c r="BR25" s="349"/>
      <c r="BS25" s="349"/>
      <c r="BT25" s="349"/>
      <c r="BU25" s="350"/>
      <c r="BV25" s="348">
        <v>39986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5200</v>
      </c>
      <c r="R26" s="437"/>
      <c r="S26" s="437"/>
      <c r="T26" s="437"/>
      <c r="U26" s="437"/>
      <c r="V26" s="476"/>
      <c r="W26" s="531"/>
      <c r="X26" s="519"/>
      <c r="Y26" s="520"/>
      <c r="Z26" s="435" t="s">
        <v>160</v>
      </c>
      <c r="AA26" s="555"/>
      <c r="AB26" s="555"/>
      <c r="AC26" s="555"/>
      <c r="AD26" s="555"/>
      <c r="AE26" s="555"/>
      <c r="AF26" s="555"/>
      <c r="AG26" s="556"/>
      <c r="AH26" s="436">
        <v>23</v>
      </c>
      <c r="AI26" s="437"/>
      <c r="AJ26" s="437"/>
      <c r="AK26" s="437"/>
      <c r="AL26" s="476"/>
      <c r="AM26" s="436">
        <v>58719</v>
      </c>
      <c r="AN26" s="437"/>
      <c r="AO26" s="437"/>
      <c r="AP26" s="437"/>
      <c r="AQ26" s="437"/>
      <c r="AR26" s="476"/>
      <c r="AS26" s="436">
        <v>2553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2750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100000</v>
      </c>
      <c r="BO27" s="553"/>
      <c r="BP27" s="553"/>
      <c r="BQ27" s="553"/>
      <c r="BR27" s="553"/>
      <c r="BS27" s="553"/>
      <c r="BT27" s="553"/>
      <c r="BU27" s="554"/>
      <c r="BV27" s="552">
        <v>100000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2450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2433755</v>
      </c>
      <c r="BO28" s="349"/>
      <c r="BP28" s="349"/>
      <c r="BQ28" s="349"/>
      <c r="BR28" s="349"/>
      <c r="BS28" s="349"/>
      <c r="BT28" s="349"/>
      <c r="BU28" s="350"/>
      <c r="BV28" s="348">
        <v>2089445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2250</v>
      </c>
      <c r="R29" s="437"/>
      <c r="S29" s="437"/>
      <c r="T29" s="437"/>
      <c r="U29" s="437"/>
      <c r="V29" s="476"/>
      <c r="W29" s="532"/>
      <c r="X29" s="533"/>
      <c r="Y29" s="534"/>
      <c r="Z29" s="435" t="s">
        <v>171</v>
      </c>
      <c r="AA29" s="415"/>
      <c r="AB29" s="415"/>
      <c r="AC29" s="415"/>
      <c r="AD29" s="415"/>
      <c r="AE29" s="415"/>
      <c r="AF29" s="415"/>
      <c r="AG29" s="416"/>
      <c r="AH29" s="436">
        <v>239</v>
      </c>
      <c r="AI29" s="437"/>
      <c r="AJ29" s="437"/>
      <c r="AK29" s="437"/>
      <c r="AL29" s="476"/>
      <c r="AM29" s="436">
        <v>715317</v>
      </c>
      <c r="AN29" s="437"/>
      <c r="AO29" s="437"/>
      <c r="AP29" s="437"/>
      <c r="AQ29" s="437"/>
      <c r="AR29" s="476"/>
      <c r="AS29" s="436">
        <v>2993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663905</v>
      </c>
      <c r="BO29" s="386"/>
      <c r="BP29" s="386"/>
      <c r="BQ29" s="386"/>
      <c r="BR29" s="386"/>
      <c r="BS29" s="386"/>
      <c r="BT29" s="386"/>
      <c r="BU29" s="387"/>
      <c r="BV29" s="385">
        <v>543818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2423853</v>
      </c>
      <c r="BO30" s="553"/>
      <c r="BP30" s="553"/>
      <c r="BQ30" s="553"/>
      <c r="BR30" s="553"/>
      <c r="BS30" s="553"/>
      <c r="BT30" s="553"/>
      <c r="BU30" s="554"/>
      <c r="BV30" s="552">
        <v>2135342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能登町国民健康保険特別会計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能登町水道事業会計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能登町簡易水道特別会計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石川県市町村消防団員等公務災害補償等組合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のとクリーンサービス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能登町有線放送特別会計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能登町介護保険特別会計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能登町病院事業会計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能登町公共下水道事業特別会計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石川県市町村職員退職手当組合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柳田食産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能登町後期高齢者医療特別会計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能登町農業集落排水事業特別会計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石川県市町村消防賞じゅつ金組合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能登町ふれあい公社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能登町漁業集落排水事業特別会計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石川県市町議会議員公務災害補償等組合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IF('各会計、関係団体の財政状況及び健全化判断比率'!B37="","",'各会計、関係団体の財政状況及び健全化判断比率'!B37)</f>
        <v>能登町浄化槽整備推進事業特別会計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奥能登広域圏事務組合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13</v>
      </c>
      <c r="BF39" s="566"/>
      <c r="BG39" s="567" t="str">
        <f>IF('各会計、関係団体の財政状況及び健全化判断比率'!B38="","",'各会計、関係団体の財政状況及び健全化判断比率'!B38)</f>
        <v>能登町観光施設特別会計</v>
      </c>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のと鉄道運営助成基金事務組合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奥能登クリーン組合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石川県後期高齢者医療広域連合（一般会計）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石川県後期高齢者医療広域連合（後期高齢者医療特別会計）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6" zoomScale="70" zoomScaleNormal="70" zoomScaleSheetLayoutView="100" workbookViewId="0">
      <selection activeCell="S41" sqref="S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69" t="s">
        <v>24</v>
      </c>
      <c r="C41" s="1170"/>
      <c r="D41" s="81"/>
      <c r="E41" s="1175" t="s">
        <v>25</v>
      </c>
      <c r="F41" s="1175"/>
      <c r="G41" s="1175"/>
      <c r="H41" s="1176"/>
      <c r="I41" s="82">
        <v>22112</v>
      </c>
      <c r="J41" s="83">
        <v>22556</v>
      </c>
      <c r="K41" s="83">
        <v>21774</v>
      </c>
      <c r="L41" s="83">
        <v>20145</v>
      </c>
      <c r="M41" s="84">
        <v>19185</v>
      </c>
    </row>
    <row r="42" spans="2:13" ht="27.75" customHeight="1" x14ac:dyDescent="0.15">
      <c r="B42" s="1171"/>
      <c r="C42" s="1172"/>
      <c r="D42" s="85"/>
      <c r="E42" s="1177" t="s">
        <v>26</v>
      </c>
      <c r="F42" s="1177"/>
      <c r="G42" s="1177"/>
      <c r="H42" s="1178"/>
      <c r="I42" s="86">
        <v>167</v>
      </c>
      <c r="J42" s="87">
        <v>113</v>
      </c>
      <c r="K42" s="87">
        <v>59</v>
      </c>
      <c r="L42" s="87">
        <v>4</v>
      </c>
      <c r="M42" s="88">
        <v>2</v>
      </c>
    </row>
    <row r="43" spans="2:13" ht="27.75" customHeight="1" x14ac:dyDescent="0.15">
      <c r="B43" s="1171"/>
      <c r="C43" s="1172"/>
      <c r="D43" s="85"/>
      <c r="E43" s="1177" t="s">
        <v>27</v>
      </c>
      <c r="F43" s="1177"/>
      <c r="G43" s="1177"/>
      <c r="H43" s="1178"/>
      <c r="I43" s="86">
        <v>11029</v>
      </c>
      <c r="J43" s="87">
        <v>11354</v>
      </c>
      <c r="K43" s="87">
        <v>11516</v>
      </c>
      <c r="L43" s="87">
        <v>11357</v>
      </c>
      <c r="M43" s="88">
        <v>11245</v>
      </c>
    </row>
    <row r="44" spans="2:13" ht="27.75" customHeight="1" x14ac:dyDescent="0.15">
      <c r="B44" s="1171"/>
      <c r="C44" s="1172"/>
      <c r="D44" s="85"/>
      <c r="E44" s="1177" t="s">
        <v>28</v>
      </c>
      <c r="F44" s="1177"/>
      <c r="G44" s="1177"/>
      <c r="H44" s="1178"/>
      <c r="I44" s="86">
        <v>1519</v>
      </c>
      <c r="J44" s="87">
        <v>1291</v>
      </c>
      <c r="K44" s="87">
        <v>1192</v>
      </c>
      <c r="L44" s="87">
        <v>988</v>
      </c>
      <c r="M44" s="88">
        <v>927</v>
      </c>
    </row>
    <row r="45" spans="2:13" ht="27.75" customHeight="1" x14ac:dyDescent="0.15">
      <c r="B45" s="1171"/>
      <c r="C45" s="1172"/>
      <c r="D45" s="85"/>
      <c r="E45" s="1177" t="s">
        <v>29</v>
      </c>
      <c r="F45" s="1177"/>
      <c r="G45" s="1177"/>
      <c r="H45" s="1178"/>
      <c r="I45" s="86">
        <v>3431</v>
      </c>
      <c r="J45" s="87">
        <v>3071</v>
      </c>
      <c r="K45" s="87">
        <v>3090</v>
      </c>
      <c r="L45" s="87">
        <v>3011</v>
      </c>
      <c r="M45" s="88">
        <v>2854</v>
      </c>
    </row>
    <row r="46" spans="2:13" ht="27.75" customHeight="1" x14ac:dyDescent="0.15">
      <c r="B46" s="1171"/>
      <c r="C46" s="1172"/>
      <c r="D46" s="85"/>
      <c r="E46" s="1177" t="s">
        <v>30</v>
      </c>
      <c r="F46" s="1177"/>
      <c r="G46" s="1177"/>
      <c r="H46" s="1178"/>
      <c r="I46" s="86">
        <v>10</v>
      </c>
      <c r="J46" s="87">
        <v>8</v>
      </c>
      <c r="K46" s="87">
        <v>7</v>
      </c>
      <c r="L46" s="87">
        <v>8</v>
      </c>
      <c r="M46" s="88" t="s">
        <v>489</v>
      </c>
    </row>
    <row r="47" spans="2:13" ht="27.75" customHeight="1" x14ac:dyDescent="0.15">
      <c r="B47" s="1171"/>
      <c r="C47" s="1172"/>
      <c r="D47" s="85"/>
      <c r="E47" s="1177" t="s">
        <v>31</v>
      </c>
      <c r="F47" s="1177"/>
      <c r="G47" s="1177"/>
      <c r="H47" s="1178"/>
      <c r="I47" s="86" t="s">
        <v>489</v>
      </c>
      <c r="J47" s="87" t="s">
        <v>489</v>
      </c>
      <c r="K47" s="87" t="s">
        <v>489</v>
      </c>
      <c r="L47" s="87" t="s">
        <v>489</v>
      </c>
      <c r="M47" s="88" t="s">
        <v>489</v>
      </c>
    </row>
    <row r="48" spans="2:13" ht="27.75" customHeight="1" x14ac:dyDescent="0.15">
      <c r="B48" s="1173"/>
      <c r="C48" s="1174"/>
      <c r="D48" s="85"/>
      <c r="E48" s="1177" t="s">
        <v>32</v>
      </c>
      <c r="F48" s="1177"/>
      <c r="G48" s="1177"/>
      <c r="H48" s="1178"/>
      <c r="I48" s="86" t="s">
        <v>489</v>
      </c>
      <c r="J48" s="87" t="s">
        <v>489</v>
      </c>
      <c r="K48" s="87" t="s">
        <v>489</v>
      </c>
      <c r="L48" s="87" t="s">
        <v>489</v>
      </c>
      <c r="M48" s="88" t="s">
        <v>489</v>
      </c>
    </row>
    <row r="49" spans="2:13" ht="27.75" customHeight="1" x14ac:dyDescent="0.15">
      <c r="B49" s="1179" t="s">
        <v>33</v>
      </c>
      <c r="C49" s="1180"/>
      <c r="D49" s="89"/>
      <c r="E49" s="1177" t="s">
        <v>34</v>
      </c>
      <c r="F49" s="1177"/>
      <c r="G49" s="1177"/>
      <c r="H49" s="1178"/>
      <c r="I49" s="86">
        <v>2318</v>
      </c>
      <c r="J49" s="87">
        <v>2829</v>
      </c>
      <c r="K49" s="87">
        <v>3130</v>
      </c>
      <c r="L49" s="87">
        <v>3511</v>
      </c>
      <c r="M49" s="88">
        <v>4089</v>
      </c>
    </row>
    <row r="50" spans="2:13" ht="27.75" customHeight="1" x14ac:dyDescent="0.15">
      <c r="B50" s="1171"/>
      <c r="C50" s="1172"/>
      <c r="D50" s="85"/>
      <c r="E50" s="1177" t="s">
        <v>35</v>
      </c>
      <c r="F50" s="1177"/>
      <c r="G50" s="1177"/>
      <c r="H50" s="1178"/>
      <c r="I50" s="86">
        <v>2827</v>
      </c>
      <c r="J50" s="87">
        <v>2834</v>
      </c>
      <c r="K50" s="87">
        <v>2512</v>
      </c>
      <c r="L50" s="87">
        <v>2183</v>
      </c>
      <c r="M50" s="88">
        <v>1898</v>
      </c>
    </row>
    <row r="51" spans="2:13" ht="27.75" customHeight="1" x14ac:dyDescent="0.15">
      <c r="B51" s="1173"/>
      <c r="C51" s="1174"/>
      <c r="D51" s="85"/>
      <c r="E51" s="1177" t="s">
        <v>36</v>
      </c>
      <c r="F51" s="1177"/>
      <c r="G51" s="1177"/>
      <c r="H51" s="1178"/>
      <c r="I51" s="86">
        <v>23878</v>
      </c>
      <c r="J51" s="87">
        <v>24312</v>
      </c>
      <c r="K51" s="87">
        <v>24271</v>
      </c>
      <c r="L51" s="87">
        <v>23454</v>
      </c>
      <c r="M51" s="88">
        <v>22825</v>
      </c>
    </row>
    <row r="52" spans="2:13" ht="27.75" customHeight="1" thickBot="1" x14ac:dyDescent="0.2">
      <c r="B52" s="1181" t="s">
        <v>37</v>
      </c>
      <c r="C52" s="1182"/>
      <c r="D52" s="90"/>
      <c r="E52" s="1183" t="s">
        <v>38</v>
      </c>
      <c r="F52" s="1183"/>
      <c r="G52" s="1183"/>
      <c r="H52" s="1184"/>
      <c r="I52" s="91">
        <v>9244</v>
      </c>
      <c r="J52" s="92">
        <v>8418</v>
      </c>
      <c r="K52" s="92">
        <v>7726</v>
      </c>
      <c r="L52" s="92">
        <v>6364</v>
      </c>
      <c r="M52" s="93">
        <v>5400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120083</v>
      </c>
      <c r="E3" s="116"/>
      <c r="F3" s="117">
        <v>59338</v>
      </c>
      <c r="G3" s="118"/>
      <c r="H3" s="119"/>
    </row>
    <row r="4" spans="1:8" x14ac:dyDescent="0.15">
      <c r="A4" s="120"/>
      <c r="B4" s="121"/>
      <c r="C4" s="122"/>
      <c r="D4" s="123">
        <v>56348</v>
      </c>
      <c r="E4" s="124"/>
      <c r="F4" s="125">
        <v>34073</v>
      </c>
      <c r="G4" s="126"/>
      <c r="H4" s="127"/>
    </row>
    <row r="5" spans="1:8" x14ac:dyDescent="0.15">
      <c r="A5" s="108" t="s">
        <v>522</v>
      </c>
      <c r="B5" s="113"/>
      <c r="C5" s="114"/>
      <c r="D5" s="115">
        <v>204144</v>
      </c>
      <c r="E5" s="116"/>
      <c r="F5" s="117">
        <v>61557</v>
      </c>
      <c r="G5" s="118"/>
      <c r="H5" s="119"/>
    </row>
    <row r="6" spans="1:8" x14ac:dyDescent="0.15">
      <c r="A6" s="120"/>
      <c r="B6" s="121"/>
      <c r="C6" s="122"/>
      <c r="D6" s="123">
        <v>109716</v>
      </c>
      <c r="E6" s="124"/>
      <c r="F6" s="125">
        <v>32497</v>
      </c>
      <c r="G6" s="126"/>
      <c r="H6" s="127"/>
    </row>
    <row r="7" spans="1:8" x14ac:dyDescent="0.15">
      <c r="A7" s="108" t="s">
        <v>523</v>
      </c>
      <c r="B7" s="113"/>
      <c r="C7" s="114"/>
      <c r="D7" s="115">
        <v>158732</v>
      </c>
      <c r="E7" s="116"/>
      <c r="F7" s="117">
        <v>69806</v>
      </c>
      <c r="G7" s="118"/>
      <c r="H7" s="119"/>
    </row>
    <row r="8" spans="1:8" x14ac:dyDescent="0.15">
      <c r="A8" s="120"/>
      <c r="B8" s="121"/>
      <c r="C8" s="122"/>
      <c r="D8" s="123">
        <v>73830</v>
      </c>
      <c r="E8" s="124"/>
      <c r="F8" s="125">
        <v>32823</v>
      </c>
      <c r="G8" s="126"/>
      <c r="H8" s="127"/>
    </row>
    <row r="9" spans="1:8" x14ac:dyDescent="0.15">
      <c r="A9" s="108" t="s">
        <v>524</v>
      </c>
      <c r="B9" s="113"/>
      <c r="C9" s="114"/>
      <c r="D9" s="115">
        <v>159770</v>
      </c>
      <c r="E9" s="116"/>
      <c r="F9" s="117">
        <v>74444</v>
      </c>
      <c r="G9" s="118"/>
      <c r="H9" s="119"/>
    </row>
    <row r="10" spans="1:8" x14ac:dyDescent="0.15">
      <c r="A10" s="120"/>
      <c r="B10" s="121"/>
      <c r="C10" s="122"/>
      <c r="D10" s="123">
        <v>39377</v>
      </c>
      <c r="E10" s="124"/>
      <c r="F10" s="125">
        <v>34175</v>
      </c>
      <c r="G10" s="126"/>
      <c r="H10" s="127"/>
    </row>
    <row r="11" spans="1:8" x14ac:dyDescent="0.15">
      <c r="A11" s="108" t="s">
        <v>525</v>
      </c>
      <c r="B11" s="113"/>
      <c r="C11" s="114"/>
      <c r="D11" s="115">
        <v>133048</v>
      </c>
      <c r="E11" s="116"/>
      <c r="F11" s="117">
        <v>85205</v>
      </c>
      <c r="G11" s="118"/>
      <c r="H11" s="119"/>
    </row>
    <row r="12" spans="1:8" x14ac:dyDescent="0.15">
      <c r="A12" s="120"/>
      <c r="B12" s="121"/>
      <c r="C12" s="128"/>
      <c r="D12" s="123">
        <v>55655</v>
      </c>
      <c r="E12" s="124"/>
      <c r="F12" s="125">
        <v>38847</v>
      </c>
      <c r="G12" s="126"/>
      <c r="H12" s="127"/>
    </row>
    <row r="13" spans="1:8" x14ac:dyDescent="0.15">
      <c r="A13" s="108"/>
      <c r="B13" s="113"/>
      <c r="C13" s="129"/>
      <c r="D13" s="130">
        <v>155155</v>
      </c>
      <c r="E13" s="131"/>
      <c r="F13" s="132">
        <v>70070</v>
      </c>
      <c r="G13" s="133"/>
      <c r="H13" s="119"/>
    </row>
    <row r="14" spans="1:8" x14ac:dyDescent="0.15">
      <c r="A14" s="120"/>
      <c r="B14" s="121"/>
      <c r="C14" s="122"/>
      <c r="D14" s="123">
        <v>66985</v>
      </c>
      <c r="E14" s="124"/>
      <c r="F14" s="125">
        <v>34483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1.52</v>
      </c>
      <c r="C19" s="134">
        <f>ROUND(VALUE(SUBSTITUTE(実質収支比率等に係る経年分析!G$48,"▲","-")),2)</f>
        <v>1.84</v>
      </c>
      <c r="D19" s="134">
        <f>ROUND(VALUE(SUBSTITUTE(実質収支比率等に係る経年分析!H$48,"▲","-")),2)</f>
        <v>2.42</v>
      </c>
      <c r="E19" s="134">
        <f>ROUND(VALUE(SUBSTITUTE(実質収支比率等に係る経年分析!I$48,"▲","-")),2)</f>
        <v>2.2400000000000002</v>
      </c>
      <c r="F19" s="134">
        <f>ROUND(VALUE(SUBSTITUTE(実質収支比率等に係る経年分析!J$48,"▲","-")),2)</f>
        <v>2.75</v>
      </c>
    </row>
    <row r="20" spans="1:11" x14ac:dyDescent="0.15">
      <c r="A20" s="134" t="s">
        <v>43</v>
      </c>
      <c r="B20" s="134">
        <f>ROUND(VALUE(SUBSTITUTE(実質収支比率等に係る経年分析!F$47,"▲","-")),2)</f>
        <v>10.8</v>
      </c>
      <c r="C20" s="134">
        <f>ROUND(VALUE(SUBSTITUTE(実質収支比率等に係る経年分析!G$47,"▲","-")),2)</f>
        <v>14.55</v>
      </c>
      <c r="D20" s="134">
        <f>ROUND(VALUE(SUBSTITUTE(実質収支比率等に係る経年分析!H$47,"▲","-")),2)</f>
        <v>18.09</v>
      </c>
      <c r="E20" s="134">
        <f>ROUND(VALUE(SUBSTITUTE(実質収支比率等に係る経年分析!I$47,"▲","-")),2)</f>
        <v>21.22</v>
      </c>
      <c r="F20" s="134">
        <f>ROUND(VALUE(SUBSTITUTE(実質収支比率等に係る経年分析!J$47,"▲","-")),2)</f>
        <v>25.05</v>
      </c>
    </row>
    <row r="21" spans="1:11" x14ac:dyDescent="0.15">
      <c r="A21" s="134" t="s">
        <v>44</v>
      </c>
      <c r="B21" s="134">
        <f>IF(ISNUMBER(VALUE(SUBSTITUTE(実質収支比率等に係る経年分析!F$49,"▲","-"))),ROUND(VALUE(SUBSTITUTE(実質収支比率等に係る経年分析!F$49,"▲","-")),2),NA())</f>
        <v>11.66</v>
      </c>
      <c r="C21" s="134">
        <f>IF(ISNUMBER(VALUE(SUBSTITUTE(実質収支比率等に係る経年分析!G$49,"▲","-"))),ROUND(VALUE(SUBSTITUTE(実質収支比率等に係る経年分析!G$49,"▲","-")),2),NA())</f>
        <v>4.62</v>
      </c>
      <c r="D21" s="134">
        <f>IF(ISNUMBER(VALUE(SUBSTITUTE(実質収支比率等に係る経年分析!H$49,"▲","-"))),ROUND(VALUE(SUBSTITUTE(実質収支比率等に係る経年分析!H$49,"▲","-")),2),NA())</f>
        <v>11.36</v>
      </c>
      <c r="E21" s="134">
        <f>IF(ISNUMBER(VALUE(SUBSTITUTE(実質収支比率等に係る経年分析!I$49,"▲","-"))),ROUND(VALUE(SUBSTITUTE(実質収支比率等に係る経年分析!I$49,"▲","-")),2),NA())</f>
        <v>10.71</v>
      </c>
      <c r="F21" s="134">
        <f>IF(ISNUMBER(VALUE(SUBSTITUTE(実質収支比率等に係る経年分析!J$49,"▲","-"))),ROUND(VALUE(SUBSTITUTE(実質収支比率等に係る経年分析!J$49,"▲","-")),2),NA())</f>
        <v>10.39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能登町簡易水道特別会計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能登町有線放送特別会計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能登町後期高齢者医療特別会計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能登町介護保険特別会計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能登町国民健康保険特別会計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2.74</v>
      </c>
    </row>
    <row r="35" spans="1:16" x14ac:dyDescent="0.15">
      <c r="A35" s="135" t="str">
        <f>IF(連結実質赤字比率に係る赤字・黒字の構成分析!C$35="",NA(),連結実質赤字比率に係る赤字・黒字の構成分析!C$35)</f>
        <v>能登町病院事業会計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v>
      </c>
    </row>
    <row r="36" spans="1:16" x14ac:dyDescent="0.15">
      <c r="A36" s="135" t="str">
        <f>IF(連結実質赤字比率に係る赤字・黒字の構成分析!C$34="",NA(),連結実質赤字比率に係る赤字・黒字の構成分析!C$34)</f>
        <v>能登町水道事業会計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2871</v>
      </c>
      <c r="E42" s="136"/>
      <c r="F42" s="136"/>
      <c r="G42" s="136">
        <f>'実質公債費比率（分子）の構造'!L$52</f>
        <v>2922</v>
      </c>
      <c r="H42" s="136"/>
      <c r="I42" s="136"/>
      <c r="J42" s="136">
        <f>'実質公債費比率（分子）の構造'!M$52</f>
        <v>2870</v>
      </c>
      <c r="K42" s="136"/>
      <c r="L42" s="136"/>
      <c r="M42" s="136">
        <f>'実質公債費比率（分子）の構造'!N$52</f>
        <v>2920</v>
      </c>
      <c r="N42" s="136"/>
      <c r="O42" s="136"/>
      <c r="P42" s="136">
        <f>'実質公債費比率（分子）の構造'!O$52</f>
        <v>2908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61</v>
      </c>
      <c r="C44" s="136"/>
      <c r="D44" s="136"/>
      <c r="E44" s="136">
        <f>'実質公債費比率（分子）の構造'!L$50</f>
        <v>57</v>
      </c>
      <c r="F44" s="136"/>
      <c r="G44" s="136"/>
      <c r="H44" s="136">
        <f>'実質公債費比率（分子）の構造'!M$50</f>
        <v>57</v>
      </c>
      <c r="I44" s="136"/>
      <c r="J44" s="136"/>
      <c r="K44" s="136">
        <f>'実質公債費比率（分子）の構造'!N$50</f>
        <v>56</v>
      </c>
      <c r="L44" s="136"/>
      <c r="M44" s="136"/>
      <c r="N44" s="136">
        <f>'実質公債費比率（分子）の構造'!O$50</f>
        <v>2</v>
      </c>
      <c r="O44" s="136"/>
      <c r="P44" s="136"/>
    </row>
    <row r="45" spans="1:16" x14ac:dyDescent="0.15">
      <c r="A45" s="136" t="s">
        <v>54</v>
      </c>
      <c r="B45" s="136">
        <f>'実質公債費比率（分子）の構造'!K$49</f>
        <v>238</v>
      </c>
      <c r="C45" s="136"/>
      <c r="D45" s="136"/>
      <c r="E45" s="136">
        <f>'実質公債費比率（分子）の構造'!L$49</f>
        <v>234</v>
      </c>
      <c r="F45" s="136"/>
      <c r="G45" s="136"/>
      <c r="H45" s="136">
        <f>'実質公債費比率（分子）の構造'!M$49</f>
        <v>234</v>
      </c>
      <c r="I45" s="136"/>
      <c r="J45" s="136"/>
      <c r="K45" s="136">
        <f>'実質公債費比率（分子）の構造'!N$49</f>
        <v>235</v>
      </c>
      <c r="L45" s="136"/>
      <c r="M45" s="136"/>
      <c r="N45" s="136">
        <f>'実質公債費比率（分子）の構造'!O$49</f>
        <v>231</v>
      </c>
      <c r="O45" s="136"/>
      <c r="P45" s="136"/>
    </row>
    <row r="46" spans="1:16" x14ac:dyDescent="0.15">
      <c r="A46" s="136" t="s">
        <v>55</v>
      </c>
      <c r="B46" s="136">
        <f>'実質公債費比率（分子）の構造'!K$48</f>
        <v>716</v>
      </c>
      <c r="C46" s="136"/>
      <c r="D46" s="136"/>
      <c r="E46" s="136">
        <f>'実質公債費比率（分子）の構造'!L$48</f>
        <v>751</v>
      </c>
      <c r="F46" s="136"/>
      <c r="G46" s="136"/>
      <c r="H46" s="136">
        <f>'実質公債費比率（分子）の構造'!M$48</f>
        <v>756</v>
      </c>
      <c r="I46" s="136"/>
      <c r="J46" s="136"/>
      <c r="K46" s="136">
        <f>'実質公債費比率（分子）の構造'!N$48</f>
        <v>763</v>
      </c>
      <c r="L46" s="136"/>
      <c r="M46" s="136"/>
      <c r="N46" s="136">
        <f>'実質公債費比率（分子）の構造'!O$48</f>
        <v>799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1</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3087</v>
      </c>
      <c r="C49" s="136"/>
      <c r="D49" s="136"/>
      <c r="E49" s="136">
        <f>'実質公債費比率（分子）の構造'!L$45</f>
        <v>3011</v>
      </c>
      <c r="F49" s="136"/>
      <c r="G49" s="136"/>
      <c r="H49" s="136">
        <f>'実質公債費比率（分子）の構造'!M$45</f>
        <v>2863</v>
      </c>
      <c r="I49" s="136"/>
      <c r="J49" s="136"/>
      <c r="K49" s="136">
        <f>'実質公債費比率（分子）の構造'!N$45</f>
        <v>2774</v>
      </c>
      <c r="L49" s="136"/>
      <c r="M49" s="136"/>
      <c r="N49" s="136">
        <f>'実質公債費比率（分子）の構造'!O$45</f>
        <v>2516</v>
      </c>
      <c r="O49" s="136"/>
      <c r="P49" s="136"/>
    </row>
    <row r="50" spans="1:16" x14ac:dyDescent="0.15">
      <c r="A50" s="136" t="s">
        <v>59</v>
      </c>
      <c r="B50" s="136" t="e">
        <f>NA()</f>
        <v>#N/A</v>
      </c>
      <c r="C50" s="136">
        <f>IF(ISNUMBER('実質公債費比率（分子）の構造'!K$53),'実質公債費比率（分子）の構造'!K$53,NA())</f>
        <v>1231</v>
      </c>
      <c r="D50" s="136" t="e">
        <f>NA()</f>
        <v>#N/A</v>
      </c>
      <c r="E50" s="136" t="e">
        <f>NA()</f>
        <v>#N/A</v>
      </c>
      <c r="F50" s="136">
        <f>IF(ISNUMBER('実質公債費比率（分子）の構造'!L$53),'実質公債費比率（分子）の構造'!L$53,NA())</f>
        <v>1131</v>
      </c>
      <c r="G50" s="136" t="e">
        <f>NA()</f>
        <v>#N/A</v>
      </c>
      <c r="H50" s="136" t="e">
        <f>NA()</f>
        <v>#N/A</v>
      </c>
      <c r="I50" s="136">
        <f>IF(ISNUMBER('実質公債費比率（分子）の構造'!M$53),'実質公債費比率（分子）の構造'!M$53,NA())</f>
        <v>1040</v>
      </c>
      <c r="J50" s="136" t="e">
        <f>NA()</f>
        <v>#N/A</v>
      </c>
      <c r="K50" s="136" t="e">
        <f>NA()</f>
        <v>#N/A</v>
      </c>
      <c r="L50" s="136">
        <f>IF(ISNUMBER('実質公債費比率（分子）の構造'!N$53),'実質公債費比率（分子）の構造'!N$53,NA())</f>
        <v>908</v>
      </c>
      <c r="M50" s="136" t="e">
        <f>NA()</f>
        <v>#N/A</v>
      </c>
      <c r="N50" s="136" t="e">
        <f>NA()</f>
        <v>#N/A</v>
      </c>
      <c r="O50" s="136">
        <f>IF(ISNUMBER('実質公債費比率（分子）の構造'!O$53),'実質公債費比率（分子）の構造'!O$53,NA())</f>
        <v>641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23878</v>
      </c>
      <c r="E56" s="135"/>
      <c r="F56" s="135"/>
      <c r="G56" s="135">
        <f>'将来負担比率（分子）の構造'!J$51</f>
        <v>24312</v>
      </c>
      <c r="H56" s="135"/>
      <c r="I56" s="135"/>
      <c r="J56" s="135">
        <f>'将来負担比率（分子）の構造'!K$51</f>
        <v>24271</v>
      </c>
      <c r="K56" s="135"/>
      <c r="L56" s="135"/>
      <c r="M56" s="135">
        <f>'将来負担比率（分子）の構造'!L$51</f>
        <v>23454</v>
      </c>
      <c r="N56" s="135"/>
      <c r="O56" s="135"/>
      <c r="P56" s="135">
        <f>'将来負担比率（分子）の構造'!M$51</f>
        <v>22825</v>
      </c>
    </row>
    <row r="57" spans="1:16" x14ac:dyDescent="0.15">
      <c r="A57" s="135" t="s">
        <v>35</v>
      </c>
      <c r="B57" s="135"/>
      <c r="C57" s="135"/>
      <c r="D57" s="135">
        <f>'将来負担比率（分子）の構造'!I$50</f>
        <v>2827</v>
      </c>
      <c r="E57" s="135"/>
      <c r="F57" s="135"/>
      <c r="G57" s="135">
        <f>'将来負担比率（分子）の構造'!J$50</f>
        <v>2834</v>
      </c>
      <c r="H57" s="135"/>
      <c r="I57" s="135"/>
      <c r="J57" s="135">
        <f>'将来負担比率（分子）の構造'!K$50</f>
        <v>2512</v>
      </c>
      <c r="K57" s="135"/>
      <c r="L57" s="135"/>
      <c r="M57" s="135">
        <f>'将来負担比率（分子）の構造'!L$50</f>
        <v>2183</v>
      </c>
      <c r="N57" s="135"/>
      <c r="O57" s="135"/>
      <c r="P57" s="135">
        <f>'将来負担比率（分子）の構造'!M$50</f>
        <v>1898</v>
      </c>
    </row>
    <row r="58" spans="1:16" x14ac:dyDescent="0.15">
      <c r="A58" s="135" t="s">
        <v>34</v>
      </c>
      <c r="B58" s="135"/>
      <c r="C58" s="135"/>
      <c r="D58" s="135">
        <f>'将来負担比率（分子）の構造'!I$49</f>
        <v>2318</v>
      </c>
      <c r="E58" s="135"/>
      <c r="F58" s="135"/>
      <c r="G58" s="135">
        <f>'将来負担比率（分子）の構造'!J$49</f>
        <v>2829</v>
      </c>
      <c r="H58" s="135"/>
      <c r="I58" s="135"/>
      <c r="J58" s="135">
        <f>'将来負担比率（分子）の構造'!K$49</f>
        <v>3130</v>
      </c>
      <c r="K58" s="135"/>
      <c r="L58" s="135"/>
      <c r="M58" s="135">
        <f>'将来負担比率（分子）の構造'!L$49</f>
        <v>3511</v>
      </c>
      <c r="N58" s="135"/>
      <c r="O58" s="135"/>
      <c r="P58" s="135">
        <f>'将来負担比率（分子）の構造'!M$49</f>
        <v>4089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v>
      </c>
      <c r="C61" s="135"/>
      <c r="D61" s="135"/>
      <c r="E61" s="135">
        <f>'将来負担比率（分子）の構造'!J$46</f>
        <v>8</v>
      </c>
      <c r="F61" s="135"/>
      <c r="G61" s="135"/>
      <c r="H61" s="135">
        <f>'将来負担比率（分子）の構造'!K$46</f>
        <v>7</v>
      </c>
      <c r="I61" s="135"/>
      <c r="J61" s="135"/>
      <c r="K61" s="135">
        <f>'将来負担比率（分子）の構造'!L$46</f>
        <v>8</v>
      </c>
      <c r="L61" s="135"/>
      <c r="M61" s="135"/>
      <c r="N61" s="135" t="str">
        <f>'将来負担比率（分子）の構造'!M$46</f>
        <v>-</v>
      </c>
      <c r="O61" s="135"/>
      <c r="P61" s="135"/>
    </row>
    <row r="62" spans="1:16" x14ac:dyDescent="0.15">
      <c r="A62" s="135" t="s">
        <v>29</v>
      </c>
      <c r="B62" s="135">
        <f>'将来負担比率（分子）の構造'!I$45</f>
        <v>3431</v>
      </c>
      <c r="C62" s="135"/>
      <c r="D62" s="135"/>
      <c r="E62" s="135">
        <f>'将来負担比率（分子）の構造'!J$45</f>
        <v>3071</v>
      </c>
      <c r="F62" s="135"/>
      <c r="G62" s="135"/>
      <c r="H62" s="135">
        <f>'将来負担比率（分子）の構造'!K$45</f>
        <v>3090</v>
      </c>
      <c r="I62" s="135"/>
      <c r="J62" s="135"/>
      <c r="K62" s="135">
        <f>'将来負担比率（分子）の構造'!L$45</f>
        <v>3011</v>
      </c>
      <c r="L62" s="135"/>
      <c r="M62" s="135"/>
      <c r="N62" s="135">
        <f>'将来負担比率（分子）の構造'!M$45</f>
        <v>2854</v>
      </c>
      <c r="O62" s="135"/>
      <c r="P62" s="135"/>
    </row>
    <row r="63" spans="1:16" x14ac:dyDescent="0.15">
      <c r="A63" s="135" t="s">
        <v>28</v>
      </c>
      <c r="B63" s="135">
        <f>'将来負担比率（分子）の構造'!I$44</f>
        <v>1519</v>
      </c>
      <c r="C63" s="135"/>
      <c r="D63" s="135"/>
      <c r="E63" s="135">
        <f>'将来負担比率（分子）の構造'!J$44</f>
        <v>1291</v>
      </c>
      <c r="F63" s="135"/>
      <c r="G63" s="135"/>
      <c r="H63" s="135">
        <f>'将来負担比率（分子）の構造'!K$44</f>
        <v>1192</v>
      </c>
      <c r="I63" s="135"/>
      <c r="J63" s="135"/>
      <c r="K63" s="135">
        <f>'将来負担比率（分子）の構造'!L$44</f>
        <v>988</v>
      </c>
      <c r="L63" s="135"/>
      <c r="M63" s="135"/>
      <c r="N63" s="135">
        <f>'将来負担比率（分子）の構造'!M$44</f>
        <v>927</v>
      </c>
      <c r="O63" s="135"/>
      <c r="P63" s="135"/>
    </row>
    <row r="64" spans="1:16" x14ac:dyDescent="0.15">
      <c r="A64" s="135" t="s">
        <v>27</v>
      </c>
      <c r="B64" s="135">
        <f>'将来負担比率（分子）の構造'!I$43</f>
        <v>11029</v>
      </c>
      <c r="C64" s="135"/>
      <c r="D64" s="135"/>
      <c r="E64" s="135">
        <f>'将来負担比率（分子）の構造'!J$43</f>
        <v>11354</v>
      </c>
      <c r="F64" s="135"/>
      <c r="G64" s="135"/>
      <c r="H64" s="135">
        <f>'将来負担比率（分子）の構造'!K$43</f>
        <v>11516</v>
      </c>
      <c r="I64" s="135"/>
      <c r="J64" s="135"/>
      <c r="K64" s="135">
        <f>'将来負担比率（分子）の構造'!L$43</f>
        <v>11357</v>
      </c>
      <c r="L64" s="135"/>
      <c r="M64" s="135"/>
      <c r="N64" s="135">
        <f>'将来負担比率（分子）の構造'!M$43</f>
        <v>11245</v>
      </c>
      <c r="O64" s="135"/>
      <c r="P64" s="135"/>
    </row>
    <row r="65" spans="1:16" x14ac:dyDescent="0.15">
      <c r="A65" s="135" t="s">
        <v>26</v>
      </c>
      <c r="B65" s="135">
        <f>'将来負担比率（分子）の構造'!I$42</f>
        <v>167</v>
      </c>
      <c r="C65" s="135"/>
      <c r="D65" s="135"/>
      <c r="E65" s="135">
        <f>'将来負担比率（分子）の構造'!J$42</f>
        <v>113</v>
      </c>
      <c r="F65" s="135"/>
      <c r="G65" s="135"/>
      <c r="H65" s="135">
        <f>'将来負担比率（分子）の構造'!K$42</f>
        <v>59</v>
      </c>
      <c r="I65" s="135"/>
      <c r="J65" s="135"/>
      <c r="K65" s="135">
        <f>'将来負担比率（分子）の構造'!L$42</f>
        <v>4</v>
      </c>
      <c r="L65" s="135"/>
      <c r="M65" s="135"/>
      <c r="N65" s="135">
        <f>'将来負担比率（分子）の構造'!M$42</f>
        <v>2</v>
      </c>
      <c r="O65" s="135"/>
      <c r="P65" s="135"/>
    </row>
    <row r="66" spans="1:16" x14ac:dyDescent="0.15">
      <c r="A66" s="135" t="s">
        <v>25</v>
      </c>
      <c r="B66" s="135">
        <f>'将来負担比率（分子）の構造'!I$41</f>
        <v>22112</v>
      </c>
      <c r="C66" s="135"/>
      <c r="D66" s="135"/>
      <c r="E66" s="135">
        <f>'将来負担比率（分子）の構造'!J$41</f>
        <v>22556</v>
      </c>
      <c r="F66" s="135"/>
      <c r="G66" s="135"/>
      <c r="H66" s="135">
        <f>'将来負担比率（分子）の構造'!K$41</f>
        <v>21774</v>
      </c>
      <c r="I66" s="135"/>
      <c r="J66" s="135"/>
      <c r="K66" s="135">
        <f>'将来負担比率（分子）の構造'!L$41</f>
        <v>20145</v>
      </c>
      <c r="L66" s="135"/>
      <c r="M66" s="135"/>
      <c r="N66" s="135">
        <f>'将来負担比率（分子）の構造'!M$41</f>
        <v>19185</v>
      </c>
      <c r="O66" s="135"/>
      <c r="P66" s="135"/>
    </row>
    <row r="67" spans="1:16" x14ac:dyDescent="0.15">
      <c r="A67" s="135" t="s">
        <v>63</v>
      </c>
      <c r="B67" s="135" t="e">
        <f>NA()</f>
        <v>#N/A</v>
      </c>
      <c r="C67" s="135">
        <f>IF(ISNUMBER('将来負担比率（分子）の構造'!I$52), IF('将来負担比率（分子）の構造'!I$52 &lt; 0, 0, '将来負担比率（分子）の構造'!I$52), NA())</f>
        <v>9244</v>
      </c>
      <c r="D67" s="135" t="e">
        <f>NA()</f>
        <v>#N/A</v>
      </c>
      <c r="E67" s="135" t="e">
        <f>NA()</f>
        <v>#N/A</v>
      </c>
      <c r="F67" s="135">
        <f>IF(ISNUMBER('将来負担比率（分子）の構造'!J$52), IF('将来負担比率（分子）の構造'!J$52 &lt; 0, 0, '将来負担比率（分子）の構造'!J$52), NA())</f>
        <v>8418</v>
      </c>
      <c r="G67" s="135" t="e">
        <f>NA()</f>
        <v>#N/A</v>
      </c>
      <c r="H67" s="135" t="e">
        <f>NA()</f>
        <v>#N/A</v>
      </c>
      <c r="I67" s="135">
        <f>IF(ISNUMBER('将来負担比率（分子）の構造'!K$52), IF('将来負担比率（分子）の構造'!K$52 &lt; 0, 0, '将来負担比率（分子）の構造'!K$52), NA())</f>
        <v>7726</v>
      </c>
      <c r="J67" s="135" t="e">
        <f>NA()</f>
        <v>#N/A</v>
      </c>
      <c r="K67" s="135" t="e">
        <f>NA()</f>
        <v>#N/A</v>
      </c>
      <c r="L67" s="135">
        <f>IF(ISNUMBER('将来負担比率（分子）の構造'!L$52), IF('将来負担比率（分子）の構造'!L$52 &lt; 0, 0, '将来負担比率（分子）の構造'!L$52), NA())</f>
        <v>6364</v>
      </c>
      <c r="M67" s="135" t="e">
        <f>NA()</f>
        <v>#N/A</v>
      </c>
      <c r="N67" s="135" t="e">
        <f>NA()</f>
        <v>#N/A</v>
      </c>
      <c r="O67" s="135">
        <f>IF(ISNUMBER('将来負担比率（分子）の構造'!M$52), IF('将来負担比率（分子）の構造'!M$52 &lt; 0, 0, '将来負担比率（分子）の構造'!M$52), NA())</f>
        <v>5400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1679710</v>
      </c>
      <c r="S5" s="583"/>
      <c r="T5" s="583"/>
      <c r="U5" s="583"/>
      <c r="V5" s="583"/>
      <c r="W5" s="583"/>
      <c r="X5" s="583"/>
      <c r="Y5" s="584"/>
      <c r="Z5" s="585">
        <v>11</v>
      </c>
      <c r="AA5" s="585"/>
      <c r="AB5" s="585"/>
      <c r="AC5" s="585"/>
      <c r="AD5" s="586">
        <v>1627251</v>
      </c>
      <c r="AE5" s="586"/>
      <c r="AF5" s="586"/>
      <c r="AG5" s="586"/>
      <c r="AH5" s="586"/>
      <c r="AI5" s="586"/>
      <c r="AJ5" s="586"/>
      <c r="AK5" s="586"/>
      <c r="AL5" s="587">
        <v>17.399999999999999</v>
      </c>
      <c r="AM5" s="588"/>
      <c r="AN5" s="588"/>
      <c r="AO5" s="589"/>
      <c r="AP5" s="579" t="s">
        <v>209</v>
      </c>
      <c r="AQ5" s="580"/>
      <c r="AR5" s="580"/>
      <c r="AS5" s="580"/>
      <c r="AT5" s="580"/>
      <c r="AU5" s="580"/>
      <c r="AV5" s="580"/>
      <c r="AW5" s="580"/>
      <c r="AX5" s="580"/>
      <c r="AY5" s="580"/>
      <c r="AZ5" s="580"/>
      <c r="BA5" s="580"/>
      <c r="BB5" s="580"/>
      <c r="BC5" s="580"/>
      <c r="BD5" s="580"/>
      <c r="BE5" s="580"/>
      <c r="BF5" s="581"/>
      <c r="BG5" s="593">
        <v>1612836</v>
      </c>
      <c r="BH5" s="594"/>
      <c r="BI5" s="594"/>
      <c r="BJ5" s="594"/>
      <c r="BK5" s="594"/>
      <c r="BL5" s="594"/>
      <c r="BM5" s="594"/>
      <c r="BN5" s="595"/>
      <c r="BO5" s="596">
        <v>96</v>
      </c>
      <c r="BP5" s="596"/>
      <c r="BQ5" s="596"/>
      <c r="BR5" s="596"/>
      <c r="BS5" s="597">
        <v>104148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147241</v>
      </c>
      <c r="S6" s="594"/>
      <c r="T6" s="594"/>
      <c r="U6" s="594"/>
      <c r="V6" s="594"/>
      <c r="W6" s="594"/>
      <c r="X6" s="594"/>
      <c r="Y6" s="595"/>
      <c r="Z6" s="596">
        <v>1</v>
      </c>
      <c r="AA6" s="596"/>
      <c r="AB6" s="596"/>
      <c r="AC6" s="596"/>
      <c r="AD6" s="597">
        <v>147241</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1612836</v>
      </c>
      <c r="BH6" s="594"/>
      <c r="BI6" s="594"/>
      <c r="BJ6" s="594"/>
      <c r="BK6" s="594"/>
      <c r="BL6" s="594"/>
      <c r="BM6" s="594"/>
      <c r="BN6" s="595"/>
      <c r="BO6" s="596">
        <v>96</v>
      </c>
      <c r="BP6" s="596"/>
      <c r="BQ6" s="596"/>
      <c r="BR6" s="596"/>
      <c r="BS6" s="597">
        <v>104148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108715</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108700</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4521</v>
      </c>
      <c r="S7" s="594"/>
      <c r="T7" s="594"/>
      <c r="U7" s="594"/>
      <c r="V7" s="594"/>
      <c r="W7" s="594"/>
      <c r="X7" s="594"/>
      <c r="Y7" s="595"/>
      <c r="Z7" s="596">
        <v>0</v>
      </c>
      <c r="AA7" s="596"/>
      <c r="AB7" s="596"/>
      <c r="AC7" s="596"/>
      <c r="AD7" s="597">
        <v>4521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711412</v>
      </c>
      <c r="BH7" s="594"/>
      <c r="BI7" s="594"/>
      <c r="BJ7" s="594"/>
      <c r="BK7" s="594"/>
      <c r="BL7" s="594"/>
      <c r="BM7" s="594"/>
      <c r="BN7" s="595"/>
      <c r="BO7" s="596">
        <v>42.4</v>
      </c>
      <c r="BP7" s="596"/>
      <c r="BQ7" s="596"/>
      <c r="BR7" s="596"/>
      <c r="BS7" s="597">
        <v>15770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2223720</v>
      </c>
      <c r="CS7" s="594"/>
      <c r="CT7" s="594"/>
      <c r="CU7" s="594"/>
      <c r="CV7" s="594"/>
      <c r="CW7" s="594"/>
      <c r="CX7" s="594"/>
      <c r="CY7" s="595"/>
      <c r="CZ7" s="596">
        <v>14.9</v>
      </c>
      <c r="DA7" s="596"/>
      <c r="DB7" s="596"/>
      <c r="DC7" s="596"/>
      <c r="DD7" s="602">
        <v>270880</v>
      </c>
      <c r="DE7" s="594"/>
      <c r="DF7" s="594"/>
      <c r="DG7" s="594"/>
      <c r="DH7" s="594"/>
      <c r="DI7" s="594"/>
      <c r="DJ7" s="594"/>
      <c r="DK7" s="594"/>
      <c r="DL7" s="594"/>
      <c r="DM7" s="594"/>
      <c r="DN7" s="594"/>
      <c r="DO7" s="594"/>
      <c r="DP7" s="595"/>
      <c r="DQ7" s="602">
        <v>1680391</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10855</v>
      </c>
      <c r="S8" s="594"/>
      <c r="T8" s="594"/>
      <c r="U8" s="594"/>
      <c r="V8" s="594"/>
      <c r="W8" s="594"/>
      <c r="X8" s="594"/>
      <c r="Y8" s="595"/>
      <c r="Z8" s="596">
        <v>0.1</v>
      </c>
      <c r="AA8" s="596"/>
      <c r="AB8" s="596"/>
      <c r="AC8" s="596"/>
      <c r="AD8" s="597">
        <v>10855</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29645</v>
      </c>
      <c r="BH8" s="594"/>
      <c r="BI8" s="594"/>
      <c r="BJ8" s="594"/>
      <c r="BK8" s="594"/>
      <c r="BL8" s="594"/>
      <c r="BM8" s="594"/>
      <c r="BN8" s="595"/>
      <c r="BO8" s="596">
        <v>1.8</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2707808</v>
      </c>
      <c r="CS8" s="594"/>
      <c r="CT8" s="594"/>
      <c r="CU8" s="594"/>
      <c r="CV8" s="594"/>
      <c r="CW8" s="594"/>
      <c r="CX8" s="594"/>
      <c r="CY8" s="595"/>
      <c r="CZ8" s="596">
        <v>18.100000000000001</v>
      </c>
      <c r="DA8" s="596"/>
      <c r="DB8" s="596"/>
      <c r="DC8" s="596"/>
      <c r="DD8" s="602">
        <v>7853</v>
      </c>
      <c r="DE8" s="594"/>
      <c r="DF8" s="594"/>
      <c r="DG8" s="594"/>
      <c r="DH8" s="594"/>
      <c r="DI8" s="594"/>
      <c r="DJ8" s="594"/>
      <c r="DK8" s="594"/>
      <c r="DL8" s="594"/>
      <c r="DM8" s="594"/>
      <c r="DN8" s="594"/>
      <c r="DO8" s="594"/>
      <c r="DP8" s="595"/>
      <c r="DQ8" s="602">
        <v>1733501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6609</v>
      </c>
      <c r="S9" s="594"/>
      <c r="T9" s="594"/>
      <c r="U9" s="594"/>
      <c r="V9" s="594"/>
      <c r="W9" s="594"/>
      <c r="X9" s="594"/>
      <c r="Y9" s="595"/>
      <c r="Z9" s="596">
        <v>0</v>
      </c>
      <c r="AA9" s="596"/>
      <c r="AB9" s="596"/>
      <c r="AC9" s="596"/>
      <c r="AD9" s="597">
        <v>6609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589557</v>
      </c>
      <c r="BH9" s="594"/>
      <c r="BI9" s="594"/>
      <c r="BJ9" s="594"/>
      <c r="BK9" s="594"/>
      <c r="BL9" s="594"/>
      <c r="BM9" s="594"/>
      <c r="BN9" s="595"/>
      <c r="BO9" s="596">
        <v>35.1</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1635383</v>
      </c>
      <c r="CS9" s="594"/>
      <c r="CT9" s="594"/>
      <c r="CU9" s="594"/>
      <c r="CV9" s="594"/>
      <c r="CW9" s="594"/>
      <c r="CX9" s="594"/>
      <c r="CY9" s="595"/>
      <c r="CZ9" s="596">
        <v>11</v>
      </c>
      <c r="DA9" s="596"/>
      <c r="DB9" s="596"/>
      <c r="DC9" s="596"/>
      <c r="DD9" s="602">
        <v>53781</v>
      </c>
      <c r="DE9" s="594"/>
      <c r="DF9" s="594"/>
      <c r="DG9" s="594"/>
      <c r="DH9" s="594"/>
      <c r="DI9" s="594"/>
      <c r="DJ9" s="594"/>
      <c r="DK9" s="594"/>
      <c r="DL9" s="594"/>
      <c r="DM9" s="594"/>
      <c r="DN9" s="594"/>
      <c r="DO9" s="594"/>
      <c r="DP9" s="595"/>
      <c r="DQ9" s="602">
        <v>1490118</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215423</v>
      </c>
      <c r="S10" s="594"/>
      <c r="T10" s="594"/>
      <c r="U10" s="594"/>
      <c r="V10" s="594"/>
      <c r="W10" s="594"/>
      <c r="X10" s="594"/>
      <c r="Y10" s="595"/>
      <c r="Z10" s="596">
        <v>1.4</v>
      </c>
      <c r="AA10" s="596"/>
      <c r="AB10" s="596"/>
      <c r="AC10" s="596"/>
      <c r="AD10" s="597">
        <v>215423</v>
      </c>
      <c r="AE10" s="597"/>
      <c r="AF10" s="597"/>
      <c r="AG10" s="597"/>
      <c r="AH10" s="597"/>
      <c r="AI10" s="597"/>
      <c r="AJ10" s="597"/>
      <c r="AK10" s="597"/>
      <c r="AL10" s="598">
        <v>2.2999999999999998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48001</v>
      </c>
      <c r="BH10" s="594"/>
      <c r="BI10" s="594"/>
      <c r="BJ10" s="594"/>
      <c r="BK10" s="594"/>
      <c r="BL10" s="594"/>
      <c r="BM10" s="594"/>
      <c r="BN10" s="595"/>
      <c r="BO10" s="596">
        <v>2.9</v>
      </c>
      <c r="BP10" s="596"/>
      <c r="BQ10" s="596"/>
      <c r="BR10" s="596"/>
      <c r="BS10" s="602">
        <v>8524</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48896</v>
      </c>
      <c r="CS10" s="594"/>
      <c r="CT10" s="594"/>
      <c r="CU10" s="594"/>
      <c r="CV10" s="594"/>
      <c r="CW10" s="594"/>
      <c r="CX10" s="594"/>
      <c r="CY10" s="595"/>
      <c r="CZ10" s="596">
        <v>0.3</v>
      </c>
      <c r="DA10" s="596"/>
      <c r="DB10" s="596"/>
      <c r="DC10" s="596"/>
      <c r="DD10" s="602">
        <v>1354</v>
      </c>
      <c r="DE10" s="594"/>
      <c r="DF10" s="594"/>
      <c r="DG10" s="594"/>
      <c r="DH10" s="594"/>
      <c r="DI10" s="594"/>
      <c r="DJ10" s="594"/>
      <c r="DK10" s="594"/>
      <c r="DL10" s="594"/>
      <c r="DM10" s="594"/>
      <c r="DN10" s="594"/>
      <c r="DO10" s="594"/>
      <c r="DP10" s="595"/>
      <c r="DQ10" s="602">
        <v>46196</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44209</v>
      </c>
      <c r="BH11" s="594"/>
      <c r="BI11" s="594"/>
      <c r="BJ11" s="594"/>
      <c r="BK11" s="594"/>
      <c r="BL11" s="594"/>
      <c r="BM11" s="594"/>
      <c r="BN11" s="595"/>
      <c r="BO11" s="596">
        <v>2.6</v>
      </c>
      <c r="BP11" s="596"/>
      <c r="BQ11" s="596"/>
      <c r="BR11" s="596"/>
      <c r="BS11" s="602">
        <v>7246</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946200</v>
      </c>
      <c r="CS11" s="594"/>
      <c r="CT11" s="594"/>
      <c r="CU11" s="594"/>
      <c r="CV11" s="594"/>
      <c r="CW11" s="594"/>
      <c r="CX11" s="594"/>
      <c r="CY11" s="595"/>
      <c r="CZ11" s="596">
        <v>6.3</v>
      </c>
      <c r="DA11" s="596"/>
      <c r="DB11" s="596"/>
      <c r="DC11" s="596"/>
      <c r="DD11" s="602">
        <v>423664</v>
      </c>
      <c r="DE11" s="594"/>
      <c r="DF11" s="594"/>
      <c r="DG11" s="594"/>
      <c r="DH11" s="594"/>
      <c r="DI11" s="594"/>
      <c r="DJ11" s="594"/>
      <c r="DK11" s="594"/>
      <c r="DL11" s="594"/>
      <c r="DM11" s="594"/>
      <c r="DN11" s="594"/>
      <c r="DO11" s="594"/>
      <c r="DP11" s="595"/>
      <c r="DQ11" s="602">
        <v>437283</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723679</v>
      </c>
      <c r="BH12" s="594"/>
      <c r="BI12" s="594"/>
      <c r="BJ12" s="594"/>
      <c r="BK12" s="594"/>
      <c r="BL12" s="594"/>
      <c r="BM12" s="594"/>
      <c r="BN12" s="595"/>
      <c r="BO12" s="596">
        <v>43.1</v>
      </c>
      <c r="BP12" s="596"/>
      <c r="BQ12" s="596"/>
      <c r="BR12" s="596"/>
      <c r="BS12" s="602">
        <v>88378</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393168</v>
      </c>
      <c r="CS12" s="594"/>
      <c r="CT12" s="594"/>
      <c r="CU12" s="594"/>
      <c r="CV12" s="594"/>
      <c r="CW12" s="594"/>
      <c r="CX12" s="594"/>
      <c r="CY12" s="595"/>
      <c r="CZ12" s="596">
        <v>2.6</v>
      </c>
      <c r="DA12" s="596"/>
      <c r="DB12" s="596"/>
      <c r="DC12" s="596"/>
      <c r="DD12" s="602">
        <v>124588</v>
      </c>
      <c r="DE12" s="594"/>
      <c r="DF12" s="594"/>
      <c r="DG12" s="594"/>
      <c r="DH12" s="594"/>
      <c r="DI12" s="594"/>
      <c r="DJ12" s="594"/>
      <c r="DK12" s="594"/>
      <c r="DL12" s="594"/>
      <c r="DM12" s="594"/>
      <c r="DN12" s="594"/>
      <c r="DO12" s="594"/>
      <c r="DP12" s="595"/>
      <c r="DQ12" s="602">
        <v>302431</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23058</v>
      </c>
      <c r="S13" s="594"/>
      <c r="T13" s="594"/>
      <c r="U13" s="594"/>
      <c r="V13" s="594"/>
      <c r="W13" s="594"/>
      <c r="X13" s="594"/>
      <c r="Y13" s="595"/>
      <c r="Z13" s="596">
        <v>0.2</v>
      </c>
      <c r="AA13" s="596"/>
      <c r="AB13" s="596"/>
      <c r="AC13" s="596"/>
      <c r="AD13" s="597">
        <v>23058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718474</v>
      </c>
      <c r="BH13" s="594"/>
      <c r="BI13" s="594"/>
      <c r="BJ13" s="594"/>
      <c r="BK13" s="594"/>
      <c r="BL13" s="594"/>
      <c r="BM13" s="594"/>
      <c r="BN13" s="595"/>
      <c r="BO13" s="596">
        <v>42.8</v>
      </c>
      <c r="BP13" s="596"/>
      <c r="BQ13" s="596"/>
      <c r="BR13" s="596"/>
      <c r="BS13" s="602">
        <v>88378</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1577546</v>
      </c>
      <c r="CS13" s="594"/>
      <c r="CT13" s="594"/>
      <c r="CU13" s="594"/>
      <c r="CV13" s="594"/>
      <c r="CW13" s="594"/>
      <c r="CX13" s="594"/>
      <c r="CY13" s="595"/>
      <c r="CZ13" s="596">
        <v>10.6</v>
      </c>
      <c r="DA13" s="596"/>
      <c r="DB13" s="596"/>
      <c r="DC13" s="596"/>
      <c r="DD13" s="602">
        <v>1058440</v>
      </c>
      <c r="DE13" s="594"/>
      <c r="DF13" s="594"/>
      <c r="DG13" s="594"/>
      <c r="DH13" s="594"/>
      <c r="DI13" s="594"/>
      <c r="DJ13" s="594"/>
      <c r="DK13" s="594"/>
      <c r="DL13" s="594"/>
      <c r="DM13" s="594"/>
      <c r="DN13" s="594"/>
      <c r="DO13" s="594"/>
      <c r="DP13" s="595"/>
      <c r="DQ13" s="602">
        <v>537582</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44432</v>
      </c>
      <c r="BH14" s="594"/>
      <c r="BI14" s="594"/>
      <c r="BJ14" s="594"/>
      <c r="BK14" s="594"/>
      <c r="BL14" s="594"/>
      <c r="BM14" s="594"/>
      <c r="BN14" s="595"/>
      <c r="BO14" s="596">
        <v>2.6</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646860</v>
      </c>
      <c r="CS14" s="594"/>
      <c r="CT14" s="594"/>
      <c r="CU14" s="594"/>
      <c r="CV14" s="594"/>
      <c r="CW14" s="594"/>
      <c r="CX14" s="594"/>
      <c r="CY14" s="595"/>
      <c r="CZ14" s="596">
        <v>4.3</v>
      </c>
      <c r="DA14" s="596"/>
      <c r="DB14" s="596"/>
      <c r="DC14" s="596"/>
      <c r="DD14" s="602">
        <v>75487</v>
      </c>
      <c r="DE14" s="594"/>
      <c r="DF14" s="594"/>
      <c r="DG14" s="594"/>
      <c r="DH14" s="594"/>
      <c r="DI14" s="594"/>
      <c r="DJ14" s="594"/>
      <c r="DK14" s="594"/>
      <c r="DL14" s="594"/>
      <c r="DM14" s="594"/>
      <c r="DN14" s="594"/>
      <c r="DO14" s="594"/>
      <c r="DP14" s="595"/>
      <c r="DQ14" s="602">
        <v>532769</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2771</v>
      </c>
      <c r="S15" s="594"/>
      <c r="T15" s="594"/>
      <c r="U15" s="594"/>
      <c r="V15" s="594"/>
      <c r="W15" s="594"/>
      <c r="X15" s="594"/>
      <c r="Y15" s="595"/>
      <c r="Z15" s="596">
        <v>0</v>
      </c>
      <c r="AA15" s="596"/>
      <c r="AB15" s="596"/>
      <c r="AC15" s="596"/>
      <c r="AD15" s="597">
        <v>2771</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133313</v>
      </c>
      <c r="BH15" s="594"/>
      <c r="BI15" s="594"/>
      <c r="BJ15" s="594"/>
      <c r="BK15" s="594"/>
      <c r="BL15" s="594"/>
      <c r="BM15" s="594"/>
      <c r="BN15" s="595"/>
      <c r="BO15" s="596">
        <v>7.9</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1268704</v>
      </c>
      <c r="CS15" s="594"/>
      <c r="CT15" s="594"/>
      <c r="CU15" s="594"/>
      <c r="CV15" s="594"/>
      <c r="CW15" s="594"/>
      <c r="CX15" s="594"/>
      <c r="CY15" s="595"/>
      <c r="CZ15" s="596">
        <v>8.5</v>
      </c>
      <c r="DA15" s="596"/>
      <c r="DB15" s="596"/>
      <c r="DC15" s="596"/>
      <c r="DD15" s="602">
        <v>544719</v>
      </c>
      <c r="DE15" s="594"/>
      <c r="DF15" s="594"/>
      <c r="DG15" s="594"/>
      <c r="DH15" s="594"/>
      <c r="DI15" s="594"/>
      <c r="DJ15" s="594"/>
      <c r="DK15" s="594"/>
      <c r="DL15" s="594"/>
      <c r="DM15" s="594"/>
      <c r="DN15" s="594"/>
      <c r="DO15" s="594"/>
      <c r="DP15" s="595"/>
      <c r="DQ15" s="602">
        <v>777389</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8186099</v>
      </c>
      <c r="S16" s="594"/>
      <c r="T16" s="594"/>
      <c r="U16" s="594"/>
      <c r="V16" s="594"/>
      <c r="W16" s="594"/>
      <c r="X16" s="594"/>
      <c r="Y16" s="595"/>
      <c r="Z16" s="596">
        <v>53.7</v>
      </c>
      <c r="AA16" s="596"/>
      <c r="AB16" s="596"/>
      <c r="AC16" s="596"/>
      <c r="AD16" s="597">
        <v>7311446</v>
      </c>
      <c r="AE16" s="597"/>
      <c r="AF16" s="597"/>
      <c r="AG16" s="597"/>
      <c r="AH16" s="597"/>
      <c r="AI16" s="597"/>
      <c r="AJ16" s="597"/>
      <c r="AK16" s="597"/>
      <c r="AL16" s="598">
        <v>78.099999999999994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79031</v>
      </c>
      <c r="CS16" s="594"/>
      <c r="CT16" s="594"/>
      <c r="CU16" s="594"/>
      <c r="CV16" s="594"/>
      <c r="CW16" s="594"/>
      <c r="CX16" s="594"/>
      <c r="CY16" s="595"/>
      <c r="CZ16" s="596">
        <v>0.5</v>
      </c>
      <c r="DA16" s="596"/>
      <c r="DB16" s="596"/>
      <c r="DC16" s="596"/>
      <c r="DD16" s="602" t="s">
        <v>113</v>
      </c>
      <c r="DE16" s="594"/>
      <c r="DF16" s="594"/>
      <c r="DG16" s="594"/>
      <c r="DH16" s="594"/>
      <c r="DI16" s="594"/>
      <c r="DJ16" s="594"/>
      <c r="DK16" s="594"/>
      <c r="DL16" s="594"/>
      <c r="DM16" s="594"/>
      <c r="DN16" s="594"/>
      <c r="DO16" s="594"/>
      <c r="DP16" s="595"/>
      <c r="DQ16" s="602">
        <v>6001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7311446</v>
      </c>
      <c r="S17" s="594"/>
      <c r="T17" s="594"/>
      <c r="U17" s="594"/>
      <c r="V17" s="594"/>
      <c r="W17" s="594"/>
      <c r="X17" s="594"/>
      <c r="Y17" s="595"/>
      <c r="Z17" s="596">
        <v>48</v>
      </c>
      <c r="AA17" s="596"/>
      <c r="AB17" s="596"/>
      <c r="AC17" s="596"/>
      <c r="AD17" s="597">
        <v>7311446</v>
      </c>
      <c r="AE17" s="597"/>
      <c r="AF17" s="597"/>
      <c r="AG17" s="597"/>
      <c r="AH17" s="597"/>
      <c r="AI17" s="597"/>
      <c r="AJ17" s="597"/>
      <c r="AK17" s="597"/>
      <c r="AL17" s="598">
        <v>78.099999999999994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3284398</v>
      </c>
      <c r="CS17" s="594"/>
      <c r="CT17" s="594"/>
      <c r="CU17" s="594"/>
      <c r="CV17" s="594"/>
      <c r="CW17" s="594"/>
      <c r="CX17" s="594"/>
      <c r="CY17" s="595"/>
      <c r="CZ17" s="596">
        <v>22</v>
      </c>
      <c r="DA17" s="596"/>
      <c r="DB17" s="596"/>
      <c r="DC17" s="596"/>
      <c r="DD17" s="602" t="s">
        <v>113</v>
      </c>
      <c r="DE17" s="594"/>
      <c r="DF17" s="594"/>
      <c r="DG17" s="594"/>
      <c r="DH17" s="594"/>
      <c r="DI17" s="594"/>
      <c r="DJ17" s="594"/>
      <c r="DK17" s="594"/>
      <c r="DL17" s="594"/>
      <c r="DM17" s="594"/>
      <c r="DN17" s="594"/>
      <c r="DO17" s="594"/>
      <c r="DP17" s="595"/>
      <c r="DQ17" s="602">
        <v>3172202</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874653</v>
      </c>
      <c r="S18" s="594"/>
      <c r="T18" s="594"/>
      <c r="U18" s="594"/>
      <c r="V18" s="594"/>
      <c r="W18" s="594"/>
      <c r="X18" s="594"/>
      <c r="Y18" s="595"/>
      <c r="Z18" s="596">
        <v>5.7</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66874</v>
      </c>
      <c r="BH19" s="594"/>
      <c r="BI19" s="594"/>
      <c r="BJ19" s="594"/>
      <c r="BK19" s="594"/>
      <c r="BL19" s="594"/>
      <c r="BM19" s="594"/>
      <c r="BN19" s="595"/>
      <c r="BO19" s="596">
        <v>4</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10276287</v>
      </c>
      <c r="S20" s="594"/>
      <c r="T20" s="594"/>
      <c r="U20" s="594"/>
      <c r="V20" s="594"/>
      <c r="W20" s="594"/>
      <c r="X20" s="594"/>
      <c r="Y20" s="595"/>
      <c r="Z20" s="596">
        <v>67.5</v>
      </c>
      <c r="AA20" s="596"/>
      <c r="AB20" s="596"/>
      <c r="AC20" s="596"/>
      <c r="AD20" s="597">
        <v>9349175</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66874</v>
      </c>
      <c r="BH20" s="594"/>
      <c r="BI20" s="594"/>
      <c r="BJ20" s="594"/>
      <c r="BK20" s="594"/>
      <c r="BL20" s="594"/>
      <c r="BM20" s="594"/>
      <c r="BN20" s="595"/>
      <c r="BO20" s="596">
        <v>4</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14920429</v>
      </c>
      <c r="CS20" s="594"/>
      <c r="CT20" s="594"/>
      <c r="CU20" s="594"/>
      <c r="CV20" s="594"/>
      <c r="CW20" s="594"/>
      <c r="CX20" s="594"/>
      <c r="CY20" s="595"/>
      <c r="CZ20" s="596">
        <v>100</v>
      </c>
      <c r="DA20" s="596"/>
      <c r="DB20" s="596"/>
      <c r="DC20" s="596"/>
      <c r="DD20" s="602">
        <v>2560766</v>
      </c>
      <c r="DE20" s="594"/>
      <c r="DF20" s="594"/>
      <c r="DG20" s="594"/>
      <c r="DH20" s="594"/>
      <c r="DI20" s="594"/>
      <c r="DJ20" s="594"/>
      <c r="DK20" s="594"/>
      <c r="DL20" s="594"/>
      <c r="DM20" s="594"/>
      <c r="DN20" s="594"/>
      <c r="DO20" s="594"/>
      <c r="DP20" s="595"/>
      <c r="DQ20" s="602">
        <v>10824563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2640</v>
      </c>
      <c r="S21" s="594"/>
      <c r="T21" s="594"/>
      <c r="U21" s="594"/>
      <c r="V21" s="594"/>
      <c r="W21" s="594"/>
      <c r="X21" s="594"/>
      <c r="Y21" s="595"/>
      <c r="Z21" s="596">
        <v>0</v>
      </c>
      <c r="AA21" s="596"/>
      <c r="AB21" s="596"/>
      <c r="AC21" s="596"/>
      <c r="AD21" s="597">
        <v>2640</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14415</v>
      </c>
      <c r="BH21" s="594"/>
      <c r="BI21" s="594"/>
      <c r="BJ21" s="594"/>
      <c r="BK21" s="594"/>
      <c r="BL21" s="594"/>
      <c r="BM21" s="594"/>
      <c r="BN21" s="595"/>
      <c r="BO21" s="596">
        <v>0.9</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90781</v>
      </c>
      <c r="S22" s="594"/>
      <c r="T22" s="594"/>
      <c r="U22" s="594"/>
      <c r="V22" s="594"/>
      <c r="W22" s="594"/>
      <c r="X22" s="594"/>
      <c r="Y22" s="595"/>
      <c r="Z22" s="596">
        <v>0.6</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393060</v>
      </c>
      <c r="S23" s="594"/>
      <c r="T23" s="594"/>
      <c r="U23" s="594"/>
      <c r="V23" s="594"/>
      <c r="W23" s="594"/>
      <c r="X23" s="594"/>
      <c r="Y23" s="595"/>
      <c r="Z23" s="596">
        <v>2.6</v>
      </c>
      <c r="AA23" s="596"/>
      <c r="AB23" s="596"/>
      <c r="AC23" s="596"/>
      <c r="AD23" s="597">
        <v>1252</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52459</v>
      </c>
      <c r="BH23" s="594"/>
      <c r="BI23" s="594"/>
      <c r="BJ23" s="594"/>
      <c r="BK23" s="594"/>
      <c r="BL23" s="594"/>
      <c r="BM23" s="594"/>
      <c r="BN23" s="595"/>
      <c r="BO23" s="596">
        <v>3.1</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45180</v>
      </c>
      <c r="S24" s="594"/>
      <c r="T24" s="594"/>
      <c r="U24" s="594"/>
      <c r="V24" s="594"/>
      <c r="W24" s="594"/>
      <c r="X24" s="594"/>
      <c r="Y24" s="595"/>
      <c r="Z24" s="596">
        <v>0.3</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6268171</v>
      </c>
      <c r="CS24" s="583"/>
      <c r="CT24" s="583"/>
      <c r="CU24" s="583"/>
      <c r="CV24" s="583"/>
      <c r="CW24" s="583"/>
      <c r="CX24" s="583"/>
      <c r="CY24" s="584"/>
      <c r="CZ24" s="624">
        <v>42</v>
      </c>
      <c r="DA24" s="625"/>
      <c r="DB24" s="625"/>
      <c r="DC24" s="626"/>
      <c r="DD24" s="623">
        <v>5285620</v>
      </c>
      <c r="DE24" s="583"/>
      <c r="DF24" s="583"/>
      <c r="DG24" s="583"/>
      <c r="DH24" s="583"/>
      <c r="DI24" s="583"/>
      <c r="DJ24" s="583"/>
      <c r="DK24" s="584"/>
      <c r="DL24" s="623">
        <v>4511051</v>
      </c>
      <c r="DM24" s="583"/>
      <c r="DN24" s="583"/>
      <c r="DO24" s="583"/>
      <c r="DP24" s="583"/>
      <c r="DQ24" s="583"/>
      <c r="DR24" s="583"/>
      <c r="DS24" s="583"/>
      <c r="DT24" s="583"/>
      <c r="DU24" s="583"/>
      <c r="DV24" s="584"/>
      <c r="DW24" s="587">
        <v>45.7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1343220</v>
      </c>
      <c r="S25" s="594"/>
      <c r="T25" s="594"/>
      <c r="U25" s="594"/>
      <c r="V25" s="594"/>
      <c r="W25" s="594"/>
      <c r="X25" s="594"/>
      <c r="Y25" s="595"/>
      <c r="Z25" s="596">
        <v>8.8000000000000007</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1882369</v>
      </c>
      <c r="CS25" s="619"/>
      <c r="CT25" s="619"/>
      <c r="CU25" s="619"/>
      <c r="CV25" s="619"/>
      <c r="CW25" s="619"/>
      <c r="CX25" s="619"/>
      <c r="CY25" s="620"/>
      <c r="CZ25" s="627">
        <v>12.6</v>
      </c>
      <c r="DA25" s="628"/>
      <c r="DB25" s="628"/>
      <c r="DC25" s="629"/>
      <c r="DD25" s="602">
        <v>1702599</v>
      </c>
      <c r="DE25" s="619"/>
      <c r="DF25" s="619"/>
      <c r="DG25" s="619"/>
      <c r="DH25" s="619"/>
      <c r="DI25" s="619"/>
      <c r="DJ25" s="619"/>
      <c r="DK25" s="620"/>
      <c r="DL25" s="602">
        <v>1696662</v>
      </c>
      <c r="DM25" s="619"/>
      <c r="DN25" s="619"/>
      <c r="DO25" s="619"/>
      <c r="DP25" s="619"/>
      <c r="DQ25" s="619"/>
      <c r="DR25" s="619"/>
      <c r="DS25" s="619"/>
      <c r="DT25" s="619"/>
      <c r="DU25" s="619"/>
      <c r="DV25" s="620"/>
      <c r="DW25" s="598">
        <v>17.2</v>
      </c>
      <c r="DX25" s="621"/>
      <c r="DY25" s="621"/>
      <c r="DZ25" s="621"/>
      <c r="EA25" s="621"/>
      <c r="EB25" s="621"/>
      <c r="EC25" s="622"/>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1239005</v>
      </c>
      <c r="CS26" s="594"/>
      <c r="CT26" s="594"/>
      <c r="CU26" s="594"/>
      <c r="CV26" s="594"/>
      <c r="CW26" s="594"/>
      <c r="CX26" s="594"/>
      <c r="CY26" s="595"/>
      <c r="CZ26" s="627">
        <v>8.3000000000000007</v>
      </c>
      <c r="DA26" s="628"/>
      <c r="DB26" s="628"/>
      <c r="DC26" s="629"/>
      <c r="DD26" s="602">
        <v>1082838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x14ac:dyDescent="0.15">
      <c r="B27" s="590" t="s">
        <v>280</v>
      </c>
      <c r="C27" s="591"/>
      <c r="D27" s="591"/>
      <c r="E27" s="591"/>
      <c r="F27" s="591"/>
      <c r="G27" s="591"/>
      <c r="H27" s="591"/>
      <c r="I27" s="591"/>
      <c r="J27" s="591"/>
      <c r="K27" s="591"/>
      <c r="L27" s="591"/>
      <c r="M27" s="591"/>
      <c r="N27" s="591"/>
      <c r="O27" s="591"/>
      <c r="P27" s="591"/>
      <c r="Q27" s="592"/>
      <c r="R27" s="593">
        <v>712424</v>
      </c>
      <c r="S27" s="594"/>
      <c r="T27" s="594"/>
      <c r="U27" s="594"/>
      <c r="V27" s="594"/>
      <c r="W27" s="594"/>
      <c r="X27" s="594"/>
      <c r="Y27" s="595"/>
      <c r="Z27" s="596">
        <v>4.7</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1679710</v>
      </c>
      <c r="BH27" s="594"/>
      <c r="BI27" s="594"/>
      <c r="BJ27" s="594"/>
      <c r="BK27" s="594"/>
      <c r="BL27" s="594"/>
      <c r="BM27" s="594"/>
      <c r="BN27" s="595"/>
      <c r="BO27" s="596">
        <v>100</v>
      </c>
      <c r="BP27" s="596"/>
      <c r="BQ27" s="596"/>
      <c r="BR27" s="596"/>
      <c r="BS27" s="602">
        <v>104148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1101404</v>
      </c>
      <c r="CS27" s="619"/>
      <c r="CT27" s="619"/>
      <c r="CU27" s="619"/>
      <c r="CV27" s="619"/>
      <c r="CW27" s="619"/>
      <c r="CX27" s="619"/>
      <c r="CY27" s="620"/>
      <c r="CZ27" s="627">
        <v>7.4</v>
      </c>
      <c r="DA27" s="628"/>
      <c r="DB27" s="628"/>
      <c r="DC27" s="629"/>
      <c r="DD27" s="602">
        <v>410819</v>
      </c>
      <c r="DE27" s="619"/>
      <c r="DF27" s="619"/>
      <c r="DG27" s="619"/>
      <c r="DH27" s="619"/>
      <c r="DI27" s="619"/>
      <c r="DJ27" s="619"/>
      <c r="DK27" s="620"/>
      <c r="DL27" s="602">
        <v>410819</v>
      </c>
      <c r="DM27" s="619"/>
      <c r="DN27" s="619"/>
      <c r="DO27" s="619"/>
      <c r="DP27" s="619"/>
      <c r="DQ27" s="619"/>
      <c r="DR27" s="619"/>
      <c r="DS27" s="619"/>
      <c r="DT27" s="619"/>
      <c r="DU27" s="619"/>
      <c r="DV27" s="620"/>
      <c r="DW27" s="598">
        <v>4.2</v>
      </c>
      <c r="DX27" s="621"/>
      <c r="DY27" s="621"/>
      <c r="DZ27" s="621"/>
      <c r="EA27" s="621"/>
      <c r="EB27" s="621"/>
      <c r="EC27" s="622"/>
    </row>
    <row r="28" spans="2:133" ht="11.25" customHeight="1" x14ac:dyDescent="0.15">
      <c r="B28" s="590" t="s">
        <v>283</v>
      </c>
      <c r="C28" s="591"/>
      <c r="D28" s="591"/>
      <c r="E28" s="591"/>
      <c r="F28" s="591"/>
      <c r="G28" s="591"/>
      <c r="H28" s="591"/>
      <c r="I28" s="591"/>
      <c r="J28" s="591"/>
      <c r="K28" s="591"/>
      <c r="L28" s="591"/>
      <c r="M28" s="591"/>
      <c r="N28" s="591"/>
      <c r="O28" s="591"/>
      <c r="P28" s="591"/>
      <c r="Q28" s="592"/>
      <c r="R28" s="593">
        <v>26271</v>
      </c>
      <c r="S28" s="594"/>
      <c r="T28" s="594"/>
      <c r="U28" s="594"/>
      <c r="V28" s="594"/>
      <c r="W28" s="594"/>
      <c r="X28" s="594"/>
      <c r="Y28" s="595"/>
      <c r="Z28" s="596">
        <v>0.2</v>
      </c>
      <c r="AA28" s="596"/>
      <c r="AB28" s="596"/>
      <c r="AC28" s="596"/>
      <c r="AD28" s="597">
        <v>10054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3284398</v>
      </c>
      <c r="CS28" s="594"/>
      <c r="CT28" s="594"/>
      <c r="CU28" s="594"/>
      <c r="CV28" s="594"/>
      <c r="CW28" s="594"/>
      <c r="CX28" s="594"/>
      <c r="CY28" s="595"/>
      <c r="CZ28" s="627">
        <v>22</v>
      </c>
      <c r="DA28" s="628"/>
      <c r="DB28" s="628"/>
      <c r="DC28" s="629"/>
      <c r="DD28" s="602">
        <v>3172202</v>
      </c>
      <c r="DE28" s="594"/>
      <c r="DF28" s="594"/>
      <c r="DG28" s="594"/>
      <c r="DH28" s="594"/>
      <c r="DI28" s="594"/>
      <c r="DJ28" s="594"/>
      <c r="DK28" s="595"/>
      <c r="DL28" s="602">
        <v>2403570</v>
      </c>
      <c r="DM28" s="594"/>
      <c r="DN28" s="594"/>
      <c r="DO28" s="594"/>
      <c r="DP28" s="594"/>
      <c r="DQ28" s="594"/>
      <c r="DR28" s="594"/>
      <c r="DS28" s="594"/>
      <c r="DT28" s="594"/>
      <c r="DU28" s="594"/>
      <c r="DV28" s="595"/>
      <c r="DW28" s="598">
        <v>24.3</v>
      </c>
      <c r="DX28" s="621"/>
      <c r="DY28" s="621"/>
      <c r="DZ28" s="621"/>
      <c r="EA28" s="621"/>
      <c r="EB28" s="621"/>
      <c r="EC28" s="622"/>
    </row>
    <row r="29" spans="2:133" ht="11.25" customHeight="1" x14ac:dyDescent="0.15">
      <c r="B29" s="590" t="s">
        <v>285</v>
      </c>
      <c r="C29" s="591"/>
      <c r="D29" s="591"/>
      <c r="E29" s="591"/>
      <c r="F29" s="591"/>
      <c r="G29" s="591"/>
      <c r="H29" s="591"/>
      <c r="I29" s="591"/>
      <c r="J29" s="591"/>
      <c r="K29" s="591"/>
      <c r="L29" s="591"/>
      <c r="M29" s="591"/>
      <c r="N29" s="591"/>
      <c r="O29" s="591"/>
      <c r="P29" s="591"/>
      <c r="Q29" s="592"/>
      <c r="R29" s="593">
        <v>8622</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3284358</v>
      </c>
      <c r="CS29" s="619"/>
      <c r="CT29" s="619"/>
      <c r="CU29" s="619"/>
      <c r="CV29" s="619"/>
      <c r="CW29" s="619"/>
      <c r="CX29" s="619"/>
      <c r="CY29" s="620"/>
      <c r="CZ29" s="627">
        <v>22</v>
      </c>
      <c r="DA29" s="628"/>
      <c r="DB29" s="628"/>
      <c r="DC29" s="629"/>
      <c r="DD29" s="602">
        <v>3172162</v>
      </c>
      <c r="DE29" s="619"/>
      <c r="DF29" s="619"/>
      <c r="DG29" s="619"/>
      <c r="DH29" s="619"/>
      <c r="DI29" s="619"/>
      <c r="DJ29" s="619"/>
      <c r="DK29" s="620"/>
      <c r="DL29" s="602">
        <v>2403530</v>
      </c>
      <c r="DM29" s="619"/>
      <c r="DN29" s="619"/>
      <c r="DO29" s="619"/>
      <c r="DP29" s="619"/>
      <c r="DQ29" s="619"/>
      <c r="DR29" s="619"/>
      <c r="DS29" s="619"/>
      <c r="DT29" s="619"/>
      <c r="DU29" s="619"/>
      <c r="DV29" s="620"/>
      <c r="DW29" s="598">
        <v>24.3</v>
      </c>
      <c r="DX29" s="621"/>
      <c r="DY29" s="621"/>
      <c r="DZ29" s="621"/>
      <c r="EA29" s="621"/>
      <c r="EB29" s="621"/>
      <c r="EC29" s="622"/>
    </row>
    <row r="30" spans="2:133" ht="11.25" customHeight="1" x14ac:dyDescent="0.15">
      <c r="B30" s="590" t="s">
        <v>290</v>
      </c>
      <c r="C30" s="591"/>
      <c r="D30" s="591"/>
      <c r="E30" s="591"/>
      <c r="F30" s="591"/>
      <c r="G30" s="591"/>
      <c r="H30" s="591"/>
      <c r="I30" s="591"/>
      <c r="J30" s="591"/>
      <c r="K30" s="591"/>
      <c r="L30" s="591"/>
      <c r="M30" s="591"/>
      <c r="N30" s="591"/>
      <c r="O30" s="591"/>
      <c r="P30" s="591"/>
      <c r="Q30" s="592"/>
      <c r="R30" s="593">
        <v>43975</v>
      </c>
      <c r="S30" s="594"/>
      <c r="T30" s="594"/>
      <c r="U30" s="594"/>
      <c r="V30" s="594"/>
      <c r="W30" s="594"/>
      <c r="X30" s="594"/>
      <c r="Y30" s="595"/>
      <c r="Z30" s="596">
        <v>0.3</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98.4</v>
      </c>
      <c r="BH30" s="652"/>
      <c r="BI30" s="652"/>
      <c r="BJ30" s="652"/>
      <c r="BK30" s="652"/>
      <c r="BL30" s="652"/>
      <c r="BM30" s="588">
        <v>94</v>
      </c>
      <c r="BN30" s="652"/>
      <c r="BO30" s="652"/>
      <c r="BP30" s="652"/>
      <c r="BQ30" s="653"/>
      <c r="BR30" s="651">
        <v>98.3</v>
      </c>
      <c r="BS30" s="652"/>
      <c r="BT30" s="652"/>
      <c r="BU30" s="652"/>
      <c r="BV30" s="652"/>
      <c r="BW30" s="652"/>
      <c r="BX30" s="588">
        <v>94</v>
      </c>
      <c r="BY30" s="652"/>
      <c r="BZ30" s="652"/>
      <c r="CA30" s="652"/>
      <c r="CB30" s="653"/>
      <c r="CD30" s="656"/>
      <c r="CE30" s="657"/>
      <c r="CF30" s="607" t="s">
        <v>293</v>
      </c>
      <c r="CG30" s="608"/>
      <c r="CH30" s="608"/>
      <c r="CI30" s="608"/>
      <c r="CJ30" s="608"/>
      <c r="CK30" s="608"/>
      <c r="CL30" s="608"/>
      <c r="CM30" s="608"/>
      <c r="CN30" s="608"/>
      <c r="CO30" s="608"/>
      <c r="CP30" s="608"/>
      <c r="CQ30" s="609"/>
      <c r="CR30" s="593">
        <v>3073981</v>
      </c>
      <c r="CS30" s="594"/>
      <c r="CT30" s="594"/>
      <c r="CU30" s="594"/>
      <c r="CV30" s="594"/>
      <c r="CW30" s="594"/>
      <c r="CX30" s="594"/>
      <c r="CY30" s="595"/>
      <c r="CZ30" s="627">
        <v>20.6</v>
      </c>
      <c r="DA30" s="628"/>
      <c r="DB30" s="628"/>
      <c r="DC30" s="629"/>
      <c r="DD30" s="602">
        <v>2963573</v>
      </c>
      <c r="DE30" s="594"/>
      <c r="DF30" s="594"/>
      <c r="DG30" s="594"/>
      <c r="DH30" s="594"/>
      <c r="DI30" s="594"/>
      <c r="DJ30" s="594"/>
      <c r="DK30" s="595"/>
      <c r="DL30" s="602">
        <v>2194941</v>
      </c>
      <c r="DM30" s="594"/>
      <c r="DN30" s="594"/>
      <c r="DO30" s="594"/>
      <c r="DP30" s="594"/>
      <c r="DQ30" s="594"/>
      <c r="DR30" s="594"/>
      <c r="DS30" s="594"/>
      <c r="DT30" s="594"/>
      <c r="DU30" s="594"/>
      <c r="DV30" s="595"/>
      <c r="DW30" s="598">
        <v>22.2</v>
      </c>
      <c r="DX30" s="621"/>
      <c r="DY30" s="621"/>
      <c r="DZ30" s="621"/>
      <c r="EA30" s="621"/>
      <c r="EB30" s="621"/>
      <c r="EC30" s="622"/>
    </row>
    <row r="31" spans="2:133" ht="11.25" customHeight="1" x14ac:dyDescent="0.15">
      <c r="B31" s="590" t="s">
        <v>294</v>
      </c>
      <c r="C31" s="591"/>
      <c r="D31" s="591"/>
      <c r="E31" s="591"/>
      <c r="F31" s="591"/>
      <c r="G31" s="591"/>
      <c r="H31" s="591"/>
      <c r="I31" s="591"/>
      <c r="J31" s="591"/>
      <c r="K31" s="591"/>
      <c r="L31" s="591"/>
      <c r="M31" s="591"/>
      <c r="N31" s="591"/>
      <c r="O31" s="591"/>
      <c r="P31" s="591"/>
      <c r="Q31" s="592"/>
      <c r="R31" s="593">
        <v>101602</v>
      </c>
      <c r="S31" s="594"/>
      <c r="T31" s="594"/>
      <c r="U31" s="594"/>
      <c r="V31" s="594"/>
      <c r="W31" s="594"/>
      <c r="X31" s="594"/>
      <c r="Y31" s="595"/>
      <c r="Z31" s="596">
        <v>0.7</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19"/>
      <c r="BI31" s="619"/>
      <c r="BJ31" s="619"/>
      <c r="BK31" s="619"/>
      <c r="BL31" s="619"/>
      <c r="BM31" s="599">
        <v>96.2</v>
      </c>
      <c r="BN31" s="649"/>
      <c r="BO31" s="649"/>
      <c r="BP31" s="649"/>
      <c r="BQ31" s="650"/>
      <c r="BR31" s="648">
        <v>98.8</v>
      </c>
      <c r="BS31" s="619"/>
      <c r="BT31" s="619"/>
      <c r="BU31" s="619"/>
      <c r="BV31" s="619"/>
      <c r="BW31" s="619"/>
      <c r="BX31" s="599">
        <v>95.8</v>
      </c>
      <c r="BY31" s="649"/>
      <c r="BZ31" s="649"/>
      <c r="CA31" s="649"/>
      <c r="CB31" s="650"/>
      <c r="CD31" s="656"/>
      <c r="CE31" s="657"/>
      <c r="CF31" s="607" t="s">
        <v>297</v>
      </c>
      <c r="CG31" s="608"/>
      <c r="CH31" s="608"/>
      <c r="CI31" s="608"/>
      <c r="CJ31" s="608"/>
      <c r="CK31" s="608"/>
      <c r="CL31" s="608"/>
      <c r="CM31" s="608"/>
      <c r="CN31" s="608"/>
      <c r="CO31" s="608"/>
      <c r="CP31" s="608"/>
      <c r="CQ31" s="609"/>
      <c r="CR31" s="593">
        <v>210377</v>
      </c>
      <c r="CS31" s="619"/>
      <c r="CT31" s="619"/>
      <c r="CU31" s="619"/>
      <c r="CV31" s="619"/>
      <c r="CW31" s="619"/>
      <c r="CX31" s="619"/>
      <c r="CY31" s="620"/>
      <c r="CZ31" s="627">
        <v>1.4</v>
      </c>
      <c r="DA31" s="628"/>
      <c r="DB31" s="628"/>
      <c r="DC31" s="629"/>
      <c r="DD31" s="602">
        <v>208589</v>
      </c>
      <c r="DE31" s="619"/>
      <c r="DF31" s="619"/>
      <c r="DG31" s="619"/>
      <c r="DH31" s="619"/>
      <c r="DI31" s="619"/>
      <c r="DJ31" s="619"/>
      <c r="DK31" s="620"/>
      <c r="DL31" s="602">
        <v>208589</v>
      </c>
      <c r="DM31" s="619"/>
      <c r="DN31" s="619"/>
      <c r="DO31" s="619"/>
      <c r="DP31" s="619"/>
      <c r="DQ31" s="619"/>
      <c r="DR31" s="619"/>
      <c r="DS31" s="619"/>
      <c r="DT31" s="619"/>
      <c r="DU31" s="619"/>
      <c r="DV31" s="620"/>
      <c r="DW31" s="598">
        <v>2.1</v>
      </c>
      <c r="DX31" s="621"/>
      <c r="DY31" s="621"/>
      <c r="DZ31" s="621"/>
      <c r="EA31" s="621"/>
      <c r="EB31" s="621"/>
      <c r="EC31" s="622"/>
    </row>
    <row r="32" spans="2:133" ht="11.25" customHeight="1" x14ac:dyDescent="0.15">
      <c r="B32" s="590" t="s">
        <v>298</v>
      </c>
      <c r="C32" s="591"/>
      <c r="D32" s="591"/>
      <c r="E32" s="591"/>
      <c r="F32" s="591"/>
      <c r="G32" s="591"/>
      <c r="H32" s="591"/>
      <c r="I32" s="591"/>
      <c r="J32" s="591"/>
      <c r="K32" s="591"/>
      <c r="L32" s="591"/>
      <c r="M32" s="591"/>
      <c r="N32" s="591"/>
      <c r="O32" s="591"/>
      <c r="P32" s="591"/>
      <c r="Q32" s="592"/>
      <c r="R32" s="593">
        <v>74088</v>
      </c>
      <c r="S32" s="594"/>
      <c r="T32" s="594"/>
      <c r="U32" s="594"/>
      <c r="V32" s="594"/>
      <c r="W32" s="594"/>
      <c r="X32" s="594"/>
      <c r="Y32" s="595"/>
      <c r="Z32" s="596">
        <v>0.5</v>
      </c>
      <c r="AA32" s="596"/>
      <c r="AB32" s="596"/>
      <c r="AC32" s="596"/>
      <c r="AD32" s="597">
        <v>387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97.9</v>
      </c>
      <c r="BH32" s="661"/>
      <c r="BI32" s="661"/>
      <c r="BJ32" s="661"/>
      <c r="BK32" s="661"/>
      <c r="BL32" s="661"/>
      <c r="BM32" s="662">
        <v>91.1</v>
      </c>
      <c r="BN32" s="661"/>
      <c r="BO32" s="661"/>
      <c r="BP32" s="661"/>
      <c r="BQ32" s="663"/>
      <c r="BR32" s="660">
        <v>97.6</v>
      </c>
      <c r="BS32" s="661"/>
      <c r="BT32" s="661"/>
      <c r="BU32" s="661"/>
      <c r="BV32" s="661"/>
      <c r="BW32" s="661"/>
      <c r="BX32" s="662">
        <v>91.2</v>
      </c>
      <c r="BY32" s="661"/>
      <c r="BZ32" s="661"/>
      <c r="CA32" s="661"/>
      <c r="CB32" s="663"/>
      <c r="CD32" s="658"/>
      <c r="CE32" s="659"/>
      <c r="CF32" s="607" t="s">
        <v>300</v>
      </c>
      <c r="CG32" s="608"/>
      <c r="CH32" s="608"/>
      <c r="CI32" s="608"/>
      <c r="CJ32" s="608"/>
      <c r="CK32" s="608"/>
      <c r="CL32" s="608"/>
      <c r="CM32" s="608"/>
      <c r="CN32" s="608"/>
      <c r="CO32" s="608"/>
      <c r="CP32" s="608"/>
      <c r="CQ32" s="609"/>
      <c r="CR32" s="593">
        <v>40</v>
      </c>
      <c r="CS32" s="594"/>
      <c r="CT32" s="594"/>
      <c r="CU32" s="594"/>
      <c r="CV32" s="594"/>
      <c r="CW32" s="594"/>
      <c r="CX32" s="594"/>
      <c r="CY32" s="595"/>
      <c r="CZ32" s="627">
        <v>0</v>
      </c>
      <c r="DA32" s="628"/>
      <c r="DB32" s="628"/>
      <c r="DC32" s="629"/>
      <c r="DD32" s="602">
        <v>40</v>
      </c>
      <c r="DE32" s="594"/>
      <c r="DF32" s="594"/>
      <c r="DG32" s="594"/>
      <c r="DH32" s="594"/>
      <c r="DI32" s="594"/>
      <c r="DJ32" s="594"/>
      <c r="DK32" s="595"/>
      <c r="DL32" s="602">
        <v>40</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301</v>
      </c>
      <c r="C33" s="591"/>
      <c r="D33" s="591"/>
      <c r="E33" s="591"/>
      <c r="F33" s="591"/>
      <c r="G33" s="591"/>
      <c r="H33" s="591"/>
      <c r="I33" s="591"/>
      <c r="J33" s="591"/>
      <c r="K33" s="591"/>
      <c r="L33" s="591"/>
      <c r="M33" s="591"/>
      <c r="N33" s="591"/>
      <c r="O33" s="591"/>
      <c r="P33" s="591"/>
      <c r="Q33" s="592"/>
      <c r="R33" s="593">
        <v>2114100</v>
      </c>
      <c r="S33" s="594"/>
      <c r="T33" s="594"/>
      <c r="U33" s="594"/>
      <c r="V33" s="594"/>
      <c r="W33" s="594"/>
      <c r="X33" s="594"/>
      <c r="Y33" s="595"/>
      <c r="Z33" s="596">
        <v>13.9</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6012461</v>
      </c>
      <c r="CS33" s="619"/>
      <c r="CT33" s="619"/>
      <c r="CU33" s="619"/>
      <c r="CV33" s="619"/>
      <c r="CW33" s="619"/>
      <c r="CX33" s="619"/>
      <c r="CY33" s="620"/>
      <c r="CZ33" s="627">
        <v>40.299999999999997</v>
      </c>
      <c r="DA33" s="628"/>
      <c r="DB33" s="628"/>
      <c r="DC33" s="629"/>
      <c r="DD33" s="602">
        <v>5097779</v>
      </c>
      <c r="DE33" s="619"/>
      <c r="DF33" s="619"/>
      <c r="DG33" s="619"/>
      <c r="DH33" s="619"/>
      <c r="DI33" s="619"/>
      <c r="DJ33" s="619"/>
      <c r="DK33" s="620"/>
      <c r="DL33" s="602">
        <v>4061052</v>
      </c>
      <c r="DM33" s="619"/>
      <c r="DN33" s="619"/>
      <c r="DO33" s="619"/>
      <c r="DP33" s="619"/>
      <c r="DQ33" s="619"/>
      <c r="DR33" s="619"/>
      <c r="DS33" s="619"/>
      <c r="DT33" s="619"/>
      <c r="DU33" s="619"/>
      <c r="DV33" s="620"/>
      <c r="DW33" s="598">
        <v>41.1</v>
      </c>
      <c r="DX33" s="621"/>
      <c r="DY33" s="621"/>
      <c r="DZ33" s="621"/>
      <c r="EA33" s="621"/>
      <c r="EB33" s="621"/>
      <c r="EC33" s="622"/>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1466076</v>
      </c>
      <c r="CS34" s="594"/>
      <c r="CT34" s="594"/>
      <c r="CU34" s="594"/>
      <c r="CV34" s="594"/>
      <c r="CW34" s="594"/>
      <c r="CX34" s="594"/>
      <c r="CY34" s="595"/>
      <c r="CZ34" s="627">
        <v>9.8000000000000007</v>
      </c>
      <c r="DA34" s="628"/>
      <c r="DB34" s="628"/>
      <c r="DC34" s="629"/>
      <c r="DD34" s="602">
        <v>1138172</v>
      </c>
      <c r="DE34" s="594"/>
      <c r="DF34" s="594"/>
      <c r="DG34" s="594"/>
      <c r="DH34" s="594"/>
      <c r="DI34" s="594"/>
      <c r="DJ34" s="594"/>
      <c r="DK34" s="595"/>
      <c r="DL34" s="602">
        <v>1038644</v>
      </c>
      <c r="DM34" s="594"/>
      <c r="DN34" s="594"/>
      <c r="DO34" s="594"/>
      <c r="DP34" s="594"/>
      <c r="DQ34" s="594"/>
      <c r="DR34" s="594"/>
      <c r="DS34" s="594"/>
      <c r="DT34" s="594"/>
      <c r="DU34" s="594"/>
      <c r="DV34" s="595"/>
      <c r="DW34" s="598">
        <v>10.5</v>
      </c>
      <c r="DX34" s="621"/>
      <c r="DY34" s="621"/>
      <c r="DZ34" s="621"/>
      <c r="EA34" s="621"/>
      <c r="EB34" s="621"/>
      <c r="EC34" s="622"/>
    </row>
    <row r="35" spans="2:133" ht="11.25" customHeight="1" x14ac:dyDescent="0.15">
      <c r="B35" s="590" t="s">
        <v>307</v>
      </c>
      <c r="C35" s="591"/>
      <c r="D35" s="591"/>
      <c r="E35" s="591"/>
      <c r="F35" s="591"/>
      <c r="G35" s="591"/>
      <c r="H35" s="591"/>
      <c r="I35" s="591"/>
      <c r="J35" s="591"/>
      <c r="K35" s="591"/>
      <c r="L35" s="591"/>
      <c r="M35" s="591"/>
      <c r="N35" s="591"/>
      <c r="O35" s="591"/>
      <c r="P35" s="591"/>
      <c r="Q35" s="592"/>
      <c r="R35" s="593">
        <v>515000</v>
      </c>
      <c r="S35" s="594"/>
      <c r="T35" s="594"/>
      <c r="U35" s="594"/>
      <c r="V35" s="594"/>
      <c r="W35" s="594"/>
      <c r="X35" s="594"/>
      <c r="Y35" s="595"/>
      <c r="Z35" s="596">
        <v>3.4</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2198970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49482</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186438</v>
      </c>
      <c r="CS35" s="619"/>
      <c r="CT35" s="619"/>
      <c r="CU35" s="619"/>
      <c r="CV35" s="619"/>
      <c r="CW35" s="619"/>
      <c r="CX35" s="619"/>
      <c r="CY35" s="620"/>
      <c r="CZ35" s="627">
        <v>1.2</v>
      </c>
      <c r="DA35" s="628"/>
      <c r="DB35" s="628"/>
      <c r="DC35" s="629"/>
      <c r="DD35" s="602">
        <v>169291</v>
      </c>
      <c r="DE35" s="619"/>
      <c r="DF35" s="619"/>
      <c r="DG35" s="619"/>
      <c r="DH35" s="619"/>
      <c r="DI35" s="619"/>
      <c r="DJ35" s="619"/>
      <c r="DK35" s="620"/>
      <c r="DL35" s="602">
        <v>169291</v>
      </c>
      <c r="DM35" s="619"/>
      <c r="DN35" s="619"/>
      <c r="DO35" s="619"/>
      <c r="DP35" s="619"/>
      <c r="DQ35" s="619"/>
      <c r="DR35" s="619"/>
      <c r="DS35" s="619"/>
      <c r="DT35" s="619"/>
      <c r="DU35" s="619"/>
      <c r="DV35" s="620"/>
      <c r="DW35" s="598">
        <v>1.7</v>
      </c>
      <c r="DX35" s="621"/>
      <c r="DY35" s="621"/>
      <c r="DZ35" s="621"/>
      <c r="EA35" s="621"/>
      <c r="EB35" s="621"/>
      <c r="EC35" s="622"/>
    </row>
    <row r="36" spans="2:133" ht="11.25" customHeight="1" x14ac:dyDescent="0.15">
      <c r="B36" s="636" t="s">
        <v>311</v>
      </c>
      <c r="C36" s="637"/>
      <c r="D36" s="637"/>
      <c r="E36" s="637"/>
      <c r="F36" s="637"/>
      <c r="G36" s="637"/>
      <c r="H36" s="637"/>
      <c r="I36" s="637"/>
      <c r="J36" s="637"/>
      <c r="K36" s="637"/>
      <c r="L36" s="637"/>
      <c r="M36" s="637"/>
      <c r="N36" s="637"/>
      <c r="O36" s="637"/>
      <c r="P36" s="637"/>
      <c r="Q36" s="638"/>
      <c r="R36" s="665">
        <v>15232250</v>
      </c>
      <c r="S36" s="666"/>
      <c r="T36" s="666"/>
      <c r="U36" s="666"/>
      <c r="V36" s="666"/>
      <c r="W36" s="666"/>
      <c r="X36" s="666"/>
      <c r="Y36" s="667"/>
      <c r="Z36" s="668">
        <v>100</v>
      </c>
      <c r="AA36" s="668"/>
      <c r="AB36" s="668"/>
      <c r="AC36" s="668"/>
      <c r="AD36" s="669">
        <v>9363508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532073</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3960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1933209</v>
      </c>
      <c r="CS36" s="594"/>
      <c r="CT36" s="594"/>
      <c r="CU36" s="594"/>
      <c r="CV36" s="594"/>
      <c r="CW36" s="594"/>
      <c r="CX36" s="594"/>
      <c r="CY36" s="595"/>
      <c r="CZ36" s="627">
        <v>13</v>
      </c>
      <c r="DA36" s="628"/>
      <c r="DB36" s="628"/>
      <c r="DC36" s="629"/>
      <c r="DD36" s="602">
        <v>1644831</v>
      </c>
      <c r="DE36" s="594"/>
      <c r="DF36" s="594"/>
      <c r="DG36" s="594"/>
      <c r="DH36" s="594"/>
      <c r="DI36" s="594"/>
      <c r="DJ36" s="594"/>
      <c r="DK36" s="595"/>
      <c r="DL36" s="602">
        <v>1464374</v>
      </c>
      <c r="DM36" s="594"/>
      <c r="DN36" s="594"/>
      <c r="DO36" s="594"/>
      <c r="DP36" s="594"/>
      <c r="DQ36" s="594"/>
      <c r="DR36" s="594"/>
      <c r="DS36" s="594"/>
      <c r="DT36" s="594"/>
      <c r="DU36" s="594"/>
      <c r="DV36" s="595"/>
      <c r="DW36" s="598">
        <v>14.8</v>
      </c>
      <c r="DX36" s="621"/>
      <c r="DY36" s="621"/>
      <c r="DZ36" s="621"/>
      <c r="EA36" s="621"/>
      <c r="EB36" s="621"/>
      <c r="EC36" s="622"/>
    </row>
    <row r="37" spans="2:133" ht="11.25" customHeight="1" x14ac:dyDescent="0.15">
      <c r="AQ37" s="672" t="s">
        <v>315</v>
      </c>
      <c r="AR37" s="673"/>
      <c r="AS37" s="673"/>
      <c r="AT37" s="673"/>
      <c r="AU37" s="673"/>
      <c r="AV37" s="673"/>
      <c r="AW37" s="673"/>
      <c r="AX37" s="673"/>
      <c r="AY37" s="674"/>
      <c r="AZ37" s="593">
        <v>407994</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3343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1043347</v>
      </c>
      <c r="CS37" s="619"/>
      <c r="CT37" s="619"/>
      <c r="CU37" s="619"/>
      <c r="CV37" s="619"/>
      <c r="CW37" s="619"/>
      <c r="CX37" s="619"/>
      <c r="CY37" s="620"/>
      <c r="CZ37" s="627">
        <v>7</v>
      </c>
      <c r="DA37" s="628"/>
      <c r="DB37" s="628"/>
      <c r="DC37" s="629"/>
      <c r="DD37" s="602">
        <v>962488</v>
      </c>
      <c r="DE37" s="619"/>
      <c r="DF37" s="619"/>
      <c r="DG37" s="619"/>
      <c r="DH37" s="619"/>
      <c r="DI37" s="619"/>
      <c r="DJ37" s="619"/>
      <c r="DK37" s="620"/>
      <c r="DL37" s="602">
        <v>907582</v>
      </c>
      <c r="DM37" s="619"/>
      <c r="DN37" s="619"/>
      <c r="DO37" s="619"/>
      <c r="DP37" s="619"/>
      <c r="DQ37" s="619"/>
      <c r="DR37" s="619"/>
      <c r="DS37" s="619"/>
      <c r="DT37" s="619"/>
      <c r="DU37" s="619"/>
      <c r="DV37" s="620"/>
      <c r="DW37" s="598">
        <v>9.1999999999999993</v>
      </c>
      <c r="DX37" s="621"/>
      <c r="DY37" s="621"/>
      <c r="DZ37" s="621"/>
      <c r="EA37" s="621"/>
      <c r="EB37" s="621"/>
      <c r="EC37" s="622"/>
    </row>
    <row r="38" spans="2:133" ht="11.25" customHeight="1" x14ac:dyDescent="0.15">
      <c r="AQ38" s="672" t="s">
        <v>318</v>
      </c>
      <c r="AR38" s="673"/>
      <c r="AS38" s="673"/>
      <c r="AT38" s="673"/>
      <c r="AU38" s="673"/>
      <c r="AV38" s="673"/>
      <c r="AW38" s="673"/>
      <c r="AX38" s="673"/>
      <c r="AY38" s="674"/>
      <c r="AZ38" s="593">
        <v>143541</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5352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1730455</v>
      </c>
      <c r="CS38" s="594"/>
      <c r="CT38" s="594"/>
      <c r="CU38" s="594"/>
      <c r="CV38" s="594"/>
      <c r="CW38" s="594"/>
      <c r="CX38" s="594"/>
      <c r="CY38" s="595"/>
      <c r="CZ38" s="627">
        <v>11.6</v>
      </c>
      <c r="DA38" s="628"/>
      <c r="DB38" s="628"/>
      <c r="DC38" s="629"/>
      <c r="DD38" s="602">
        <v>1582697</v>
      </c>
      <c r="DE38" s="594"/>
      <c r="DF38" s="594"/>
      <c r="DG38" s="594"/>
      <c r="DH38" s="594"/>
      <c r="DI38" s="594"/>
      <c r="DJ38" s="594"/>
      <c r="DK38" s="595"/>
      <c r="DL38" s="602">
        <v>1388743</v>
      </c>
      <c r="DM38" s="594"/>
      <c r="DN38" s="594"/>
      <c r="DO38" s="594"/>
      <c r="DP38" s="594"/>
      <c r="DQ38" s="594"/>
      <c r="DR38" s="594"/>
      <c r="DS38" s="594"/>
      <c r="DT38" s="594"/>
      <c r="DU38" s="594"/>
      <c r="DV38" s="595"/>
      <c r="DW38" s="598">
        <v>14.1</v>
      </c>
      <c r="DX38" s="621"/>
      <c r="DY38" s="621"/>
      <c r="DZ38" s="621"/>
      <c r="EA38" s="621"/>
      <c r="EB38" s="621"/>
      <c r="EC38" s="622"/>
    </row>
    <row r="39" spans="2:133" ht="11.25" customHeight="1" x14ac:dyDescent="0.15">
      <c r="AQ39" s="672" t="s">
        <v>321</v>
      </c>
      <c r="AR39" s="673"/>
      <c r="AS39" s="673"/>
      <c r="AT39" s="673"/>
      <c r="AU39" s="673"/>
      <c r="AV39" s="673"/>
      <c r="AW39" s="673"/>
      <c r="AX39" s="673"/>
      <c r="AY39" s="674"/>
      <c r="AZ39" s="593">
        <v>60521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87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646883</v>
      </c>
      <c r="CS39" s="619"/>
      <c r="CT39" s="619"/>
      <c r="CU39" s="619"/>
      <c r="CV39" s="619"/>
      <c r="CW39" s="619"/>
      <c r="CX39" s="619"/>
      <c r="CY39" s="620"/>
      <c r="CZ39" s="627">
        <v>4.3</v>
      </c>
      <c r="DA39" s="628"/>
      <c r="DB39" s="628"/>
      <c r="DC39" s="629"/>
      <c r="DD39" s="602">
        <v>562788</v>
      </c>
      <c r="DE39" s="619"/>
      <c r="DF39" s="619"/>
      <c r="DG39" s="619"/>
      <c r="DH39" s="619"/>
      <c r="DI39" s="619"/>
      <c r="DJ39" s="619"/>
      <c r="DK39" s="620"/>
      <c r="DL39" s="602" t="s">
        <v>325</v>
      </c>
      <c r="DM39" s="619"/>
      <c r="DN39" s="619"/>
      <c r="DO39" s="619"/>
      <c r="DP39" s="619"/>
      <c r="DQ39" s="619"/>
      <c r="DR39" s="619"/>
      <c r="DS39" s="619"/>
      <c r="DT39" s="619"/>
      <c r="DU39" s="619"/>
      <c r="DV39" s="620"/>
      <c r="DW39" s="598"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168959</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104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49400</v>
      </c>
      <c r="CS40" s="594"/>
      <c r="CT40" s="594"/>
      <c r="CU40" s="594"/>
      <c r="CV40" s="594"/>
      <c r="CW40" s="594"/>
      <c r="CX40" s="594"/>
      <c r="CY40" s="595"/>
      <c r="CZ40" s="627">
        <v>0.3</v>
      </c>
      <c r="DA40" s="628"/>
      <c r="DB40" s="628"/>
      <c r="DC40" s="629"/>
      <c r="DD40" s="602" t="s">
        <v>325</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885882</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344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9"/>
      <c r="CT41" s="619"/>
      <c r="CU41" s="619"/>
      <c r="CV41" s="619"/>
      <c r="CW41" s="619"/>
      <c r="CX41" s="619"/>
      <c r="CY41" s="620"/>
      <c r="CZ41" s="627" t="s">
        <v>332</v>
      </c>
      <c r="DA41" s="628"/>
      <c r="DB41" s="628"/>
      <c r="DC41" s="629"/>
      <c r="DD41" s="602" t="s">
        <v>332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2639797</v>
      </c>
      <c r="CS42" s="594"/>
      <c r="CT42" s="594"/>
      <c r="CU42" s="594"/>
      <c r="CV42" s="594"/>
      <c r="CW42" s="594"/>
      <c r="CX42" s="594"/>
      <c r="CY42" s="595"/>
      <c r="CZ42" s="627">
        <v>17.7</v>
      </c>
      <c r="DA42" s="686"/>
      <c r="DB42" s="686"/>
      <c r="DC42" s="687"/>
      <c r="DD42" s="602">
        <v>441164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44879</v>
      </c>
      <c r="CS43" s="619"/>
      <c r="CT43" s="619"/>
      <c r="CU43" s="619"/>
      <c r="CV43" s="619"/>
      <c r="CW43" s="619"/>
      <c r="CX43" s="619"/>
      <c r="CY43" s="620"/>
      <c r="CZ43" s="627">
        <v>0.3</v>
      </c>
      <c r="DA43" s="628"/>
      <c r="DB43" s="628"/>
      <c r="DC43" s="629"/>
      <c r="DD43" s="602">
        <v>7500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2560766</v>
      </c>
      <c r="CS44" s="594"/>
      <c r="CT44" s="594"/>
      <c r="CU44" s="594"/>
      <c r="CV44" s="594"/>
      <c r="CW44" s="594"/>
      <c r="CX44" s="594"/>
      <c r="CY44" s="595"/>
      <c r="CZ44" s="627">
        <v>17.2</v>
      </c>
      <c r="DA44" s="686"/>
      <c r="DB44" s="686"/>
      <c r="DC44" s="687"/>
      <c r="DD44" s="602">
        <v>435163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339</v>
      </c>
      <c r="CG45" s="591"/>
      <c r="CH45" s="591"/>
      <c r="CI45" s="591"/>
      <c r="CJ45" s="591"/>
      <c r="CK45" s="591"/>
      <c r="CL45" s="591"/>
      <c r="CM45" s="591"/>
      <c r="CN45" s="591"/>
      <c r="CO45" s="591"/>
      <c r="CP45" s="591"/>
      <c r="CQ45" s="592"/>
      <c r="CR45" s="593">
        <v>1386700</v>
      </c>
      <c r="CS45" s="619"/>
      <c r="CT45" s="619"/>
      <c r="CU45" s="619"/>
      <c r="CV45" s="619"/>
      <c r="CW45" s="619"/>
      <c r="CX45" s="619"/>
      <c r="CY45" s="620"/>
      <c r="CZ45" s="627">
        <v>9.3000000000000007</v>
      </c>
      <c r="DA45" s="628"/>
      <c r="DB45" s="628"/>
      <c r="DC45" s="629"/>
      <c r="DD45" s="602">
        <v>31310</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340</v>
      </c>
      <c r="CG46" s="591"/>
      <c r="CH46" s="591"/>
      <c r="CI46" s="591"/>
      <c r="CJ46" s="591"/>
      <c r="CK46" s="591"/>
      <c r="CL46" s="591"/>
      <c r="CM46" s="591"/>
      <c r="CN46" s="591"/>
      <c r="CO46" s="591"/>
      <c r="CP46" s="591"/>
      <c r="CQ46" s="592"/>
      <c r="CR46" s="593">
        <v>1071187</v>
      </c>
      <c r="CS46" s="594"/>
      <c r="CT46" s="594"/>
      <c r="CU46" s="594"/>
      <c r="CV46" s="594"/>
      <c r="CW46" s="594"/>
      <c r="CX46" s="594"/>
      <c r="CY46" s="595"/>
      <c r="CZ46" s="627">
        <v>7.2</v>
      </c>
      <c r="DA46" s="686"/>
      <c r="DB46" s="686"/>
      <c r="DC46" s="687"/>
      <c r="DD46" s="602">
        <v>393396</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341</v>
      </c>
      <c r="CG47" s="591"/>
      <c r="CH47" s="591"/>
      <c r="CI47" s="591"/>
      <c r="CJ47" s="591"/>
      <c r="CK47" s="591"/>
      <c r="CL47" s="591"/>
      <c r="CM47" s="591"/>
      <c r="CN47" s="591"/>
      <c r="CO47" s="591"/>
      <c r="CP47" s="591"/>
      <c r="CQ47" s="592"/>
      <c r="CR47" s="593">
        <v>79031</v>
      </c>
      <c r="CS47" s="619"/>
      <c r="CT47" s="619"/>
      <c r="CU47" s="619"/>
      <c r="CV47" s="619"/>
      <c r="CW47" s="619"/>
      <c r="CX47" s="619"/>
      <c r="CY47" s="620"/>
      <c r="CZ47" s="627">
        <v>0.5</v>
      </c>
      <c r="DA47" s="628"/>
      <c r="DB47" s="628"/>
      <c r="DC47" s="629"/>
      <c r="DD47" s="602">
        <v>6001</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86"/>
      <c r="DB48" s="686"/>
      <c r="DC48" s="687"/>
      <c r="DD48" s="602" t="s">
        <v>343</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344</v>
      </c>
      <c r="CE49" s="637"/>
      <c r="CF49" s="637"/>
      <c r="CG49" s="637"/>
      <c r="CH49" s="637"/>
      <c r="CI49" s="637"/>
      <c r="CJ49" s="637"/>
      <c r="CK49" s="637"/>
      <c r="CL49" s="637"/>
      <c r="CM49" s="637"/>
      <c r="CN49" s="637"/>
      <c r="CO49" s="637"/>
      <c r="CP49" s="637"/>
      <c r="CQ49" s="638"/>
      <c r="CR49" s="665">
        <v>14920429</v>
      </c>
      <c r="CS49" s="661"/>
      <c r="CT49" s="661"/>
      <c r="CU49" s="661"/>
      <c r="CV49" s="661"/>
      <c r="CW49" s="661"/>
      <c r="CX49" s="661"/>
      <c r="CY49" s="688"/>
      <c r="CZ49" s="689">
        <v>100</v>
      </c>
      <c r="DA49" s="690"/>
      <c r="DB49" s="690"/>
      <c r="DC49" s="691"/>
      <c r="DD49" s="692">
        <v>10824563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F70" zoomScale="70" zoomScaleNormal="25" zoomScaleSheetLayoutView="70" workbookViewId="0">
      <selection activeCell="BS82" sqref="BS82:CG8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15071</v>
      </c>
      <c r="R7" s="723"/>
      <c r="S7" s="723"/>
      <c r="T7" s="723"/>
      <c r="U7" s="723"/>
      <c r="V7" s="723">
        <v>14759</v>
      </c>
      <c r="W7" s="723"/>
      <c r="X7" s="723"/>
      <c r="Y7" s="723"/>
      <c r="Z7" s="723"/>
      <c r="AA7" s="723">
        <v>312</v>
      </c>
      <c r="AB7" s="723"/>
      <c r="AC7" s="723"/>
      <c r="AD7" s="723"/>
      <c r="AE7" s="724"/>
      <c r="AF7" s="725">
        <v>267</v>
      </c>
      <c r="AG7" s="726"/>
      <c r="AH7" s="726"/>
      <c r="AI7" s="726"/>
      <c r="AJ7" s="727"/>
      <c r="AK7" s="762">
        <v>44</v>
      </c>
      <c r="AL7" s="763"/>
      <c r="AM7" s="763"/>
      <c r="AN7" s="763"/>
      <c r="AO7" s="763"/>
      <c r="AP7" s="763">
        <v>18054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5</v>
      </c>
      <c r="CI7" s="760"/>
      <c r="CJ7" s="760"/>
      <c r="CK7" s="760"/>
      <c r="CL7" s="761"/>
      <c r="CM7" s="759">
        <v>91</v>
      </c>
      <c r="CN7" s="760"/>
      <c r="CO7" s="760"/>
      <c r="CP7" s="760"/>
      <c r="CQ7" s="761"/>
      <c r="CR7" s="759">
        <v>4</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213</v>
      </c>
      <c r="R8" s="747"/>
      <c r="S8" s="747"/>
      <c r="T8" s="747"/>
      <c r="U8" s="747"/>
      <c r="V8" s="747">
        <v>213</v>
      </c>
      <c r="W8" s="747"/>
      <c r="X8" s="747"/>
      <c r="Y8" s="747"/>
      <c r="Z8" s="747"/>
      <c r="AA8" s="747">
        <v>0</v>
      </c>
      <c r="AB8" s="747"/>
      <c r="AC8" s="747"/>
      <c r="AD8" s="747"/>
      <c r="AE8" s="748"/>
      <c r="AF8" s="749">
        <v>0</v>
      </c>
      <c r="AG8" s="750"/>
      <c r="AH8" s="750"/>
      <c r="AI8" s="750"/>
      <c r="AJ8" s="751"/>
      <c r="AK8" s="752">
        <v>50</v>
      </c>
      <c r="AL8" s="753"/>
      <c r="AM8" s="753"/>
      <c r="AN8" s="753"/>
      <c r="AO8" s="753"/>
      <c r="AP8" s="753">
        <v>1131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-3</v>
      </c>
      <c r="CI8" s="770"/>
      <c r="CJ8" s="770"/>
      <c r="CK8" s="770"/>
      <c r="CL8" s="771"/>
      <c r="CM8" s="769">
        <v>47</v>
      </c>
      <c r="CN8" s="770"/>
      <c r="CO8" s="770"/>
      <c r="CP8" s="770"/>
      <c r="CQ8" s="771"/>
      <c r="CR8" s="769">
        <v>19</v>
      </c>
      <c r="CS8" s="770"/>
      <c r="CT8" s="770"/>
      <c r="CU8" s="770"/>
      <c r="CV8" s="771"/>
      <c r="CW8" s="769">
        <v>8</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0</v>
      </c>
      <c r="CI9" s="770"/>
      <c r="CJ9" s="770"/>
      <c r="CK9" s="770"/>
      <c r="CL9" s="771"/>
      <c r="CM9" s="769">
        <v>30</v>
      </c>
      <c r="CN9" s="770"/>
      <c r="CO9" s="770"/>
      <c r="CP9" s="770"/>
      <c r="CQ9" s="771"/>
      <c r="CR9" s="769">
        <v>24</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15234</v>
      </c>
      <c r="R23" s="782"/>
      <c r="S23" s="782"/>
      <c r="T23" s="782"/>
      <c r="U23" s="782"/>
      <c r="V23" s="782">
        <v>14923</v>
      </c>
      <c r="W23" s="782"/>
      <c r="X23" s="782"/>
      <c r="Y23" s="782"/>
      <c r="Z23" s="782"/>
      <c r="AA23" s="782">
        <v>312</v>
      </c>
      <c r="AB23" s="782"/>
      <c r="AC23" s="782"/>
      <c r="AD23" s="782"/>
      <c r="AE23" s="783"/>
      <c r="AF23" s="784">
        <v>267</v>
      </c>
      <c r="AG23" s="782"/>
      <c r="AH23" s="782"/>
      <c r="AI23" s="782"/>
      <c r="AJ23" s="785"/>
      <c r="AK23" s="786"/>
      <c r="AL23" s="787"/>
      <c r="AM23" s="787"/>
      <c r="AN23" s="787"/>
      <c r="AO23" s="787"/>
      <c r="AP23" s="782">
        <v>19185</v>
      </c>
      <c r="AQ23" s="782"/>
      <c r="AR23" s="782"/>
      <c r="AS23" s="782"/>
      <c r="AT23" s="782"/>
      <c r="AU23" s="788"/>
      <c r="AV23" s="788"/>
      <c r="AW23" s="788"/>
      <c r="AX23" s="788"/>
      <c r="AY23" s="789"/>
      <c r="AZ23" s="797" t="s">
        <v>343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2722</v>
      </c>
      <c r="R28" s="811"/>
      <c r="S28" s="811"/>
      <c r="T28" s="811"/>
      <c r="U28" s="811"/>
      <c r="V28" s="811">
        <v>2673</v>
      </c>
      <c r="W28" s="811"/>
      <c r="X28" s="811"/>
      <c r="Y28" s="811"/>
      <c r="Z28" s="811"/>
      <c r="AA28" s="811">
        <v>49</v>
      </c>
      <c r="AB28" s="811"/>
      <c r="AC28" s="811"/>
      <c r="AD28" s="811"/>
      <c r="AE28" s="812"/>
      <c r="AF28" s="813">
        <v>49</v>
      </c>
      <c r="AG28" s="811"/>
      <c r="AH28" s="811"/>
      <c r="AI28" s="811"/>
      <c r="AJ28" s="814"/>
      <c r="AK28" s="815">
        <v>324</v>
      </c>
      <c r="AL28" s="806"/>
      <c r="AM28" s="806"/>
      <c r="AN28" s="806"/>
      <c r="AO28" s="806"/>
      <c r="AP28" s="806">
        <v>0</v>
      </c>
      <c r="AQ28" s="806"/>
      <c r="AR28" s="806"/>
      <c r="AS28" s="806"/>
      <c r="AT28" s="806"/>
      <c r="AU28" s="806">
        <v>0</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2694</v>
      </c>
      <c r="R29" s="747"/>
      <c r="S29" s="747"/>
      <c r="T29" s="747"/>
      <c r="U29" s="747"/>
      <c r="V29" s="747">
        <v>2660</v>
      </c>
      <c r="W29" s="747"/>
      <c r="X29" s="747"/>
      <c r="Y29" s="747"/>
      <c r="Z29" s="747"/>
      <c r="AA29" s="747">
        <v>35</v>
      </c>
      <c r="AB29" s="747"/>
      <c r="AC29" s="747"/>
      <c r="AD29" s="747"/>
      <c r="AE29" s="748"/>
      <c r="AF29" s="749">
        <v>35</v>
      </c>
      <c r="AG29" s="750"/>
      <c r="AH29" s="750"/>
      <c r="AI29" s="750"/>
      <c r="AJ29" s="751"/>
      <c r="AK29" s="818">
        <v>403</v>
      </c>
      <c r="AL29" s="819"/>
      <c r="AM29" s="819"/>
      <c r="AN29" s="819"/>
      <c r="AO29" s="819"/>
      <c r="AP29" s="819">
        <v>9</v>
      </c>
      <c r="AQ29" s="819"/>
      <c r="AR29" s="819"/>
      <c r="AS29" s="819"/>
      <c r="AT29" s="819"/>
      <c r="AU29" s="819">
        <v>0</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304</v>
      </c>
      <c r="R30" s="747"/>
      <c r="S30" s="747"/>
      <c r="T30" s="747"/>
      <c r="U30" s="747"/>
      <c r="V30" s="747">
        <v>302</v>
      </c>
      <c r="W30" s="747"/>
      <c r="X30" s="747"/>
      <c r="Y30" s="747"/>
      <c r="Z30" s="747"/>
      <c r="AA30" s="747">
        <v>2</v>
      </c>
      <c r="AB30" s="747"/>
      <c r="AC30" s="747"/>
      <c r="AD30" s="747"/>
      <c r="AE30" s="748"/>
      <c r="AF30" s="749">
        <v>2</v>
      </c>
      <c r="AG30" s="750"/>
      <c r="AH30" s="750"/>
      <c r="AI30" s="750"/>
      <c r="AJ30" s="751"/>
      <c r="AK30" s="818">
        <v>135</v>
      </c>
      <c r="AL30" s="819"/>
      <c r="AM30" s="819"/>
      <c r="AN30" s="819"/>
      <c r="AO30" s="819"/>
      <c r="AP30" s="819">
        <v>0</v>
      </c>
      <c r="AQ30" s="819"/>
      <c r="AR30" s="819"/>
      <c r="AS30" s="819"/>
      <c r="AT30" s="819"/>
      <c r="AU30" s="819">
        <v>0</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486</v>
      </c>
      <c r="R31" s="747"/>
      <c r="S31" s="747"/>
      <c r="T31" s="747"/>
      <c r="U31" s="747"/>
      <c r="V31" s="747">
        <v>528</v>
      </c>
      <c r="W31" s="747"/>
      <c r="X31" s="747"/>
      <c r="Y31" s="747"/>
      <c r="Z31" s="747"/>
      <c r="AA31" s="747">
        <v>42</v>
      </c>
      <c r="AB31" s="747"/>
      <c r="AC31" s="747"/>
      <c r="AD31" s="747"/>
      <c r="AE31" s="748"/>
      <c r="AF31" s="749">
        <v>574</v>
      </c>
      <c r="AG31" s="750"/>
      <c r="AH31" s="750"/>
      <c r="AI31" s="750"/>
      <c r="AJ31" s="751"/>
      <c r="AK31" s="818">
        <v>61</v>
      </c>
      <c r="AL31" s="819"/>
      <c r="AM31" s="819"/>
      <c r="AN31" s="819"/>
      <c r="AO31" s="819"/>
      <c r="AP31" s="819">
        <v>2171</v>
      </c>
      <c r="AQ31" s="819"/>
      <c r="AR31" s="819"/>
      <c r="AS31" s="819"/>
      <c r="AT31" s="819"/>
      <c r="AU31" s="819">
        <v>341</v>
      </c>
      <c r="AV31" s="819"/>
      <c r="AW31" s="819"/>
      <c r="AX31" s="819"/>
      <c r="AY31" s="819"/>
      <c r="AZ31" s="820" t="s">
        <v>544</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2518</v>
      </c>
      <c r="R32" s="747"/>
      <c r="S32" s="747"/>
      <c r="T32" s="747"/>
      <c r="U32" s="747"/>
      <c r="V32" s="747">
        <v>2334</v>
      </c>
      <c r="W32" s="747"/>
      <c r="X32" s="747"/>
      <c r="Y32" s="747"/>
      <c r="Z32" s="747"/>
      <c r="AA32" s="747">
        <v>184</v>
      </c>
      <c r="AB32" s="747"/>
      <c r="AC32" s="747"/>
      <c r="AD32" s="747"/>
      <c r="AE32" s="748"/>
      <c r="AF32" s="749">
        <v>341</v>
      </c>
      <c r="AG32" s="750"/>
      <c r="AH32" s="750"/>
      <c r="AI32" s="750"/>
      <c r="AJ32" s="751"/>
      <c r="AK32" s="818">
        <v>420</v>
      </c>
      <c r="AL32" s="819"/>
      <c r="AM32" s="819"/>
      <c r="AN32" s="819"/>
      <c r="AO32" s="819"/>
      <c r="AP32" s="819">
        <v>1599</v>
      </c>
      <c r="AQ32" s="819"/>
      <c r="AR32" s="819"/>
      <c r="AS32" s="819"/>
      <c r="AT32" s="819"/>
      <c r="AU32" s="819">
        <v>1046</v>
      </c>
      <c r="AV32" s="819"/>
      <c r="AW32" s="819"/>
      <c r="AX32" s="819"/>
      <c r="AY32" s="819"/>
      <c r="AZ32" s="820" t="s">
        <v>544</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514</v>
      </c>
      <c r="R33" s="747"/>
      <c r="S33" s="747"/>
      <c r="T33" s="747"/>
      <c r="U33" s="747"/>
      <c r="V33" s="747">
        <v>514</v>
      </c>
      <c r="W33" s="747"/>
      <c r="X33" s="747"/>
      <c r="Y33" s="747"/>
      <c r="Z33" s="747"/>
      <c r="AA33" s="747">
        <v>0</v>
      </c>
      <c r="AB33" s="747"/>
      <c r="AC33" s="747"/>
      <c r="AD33" s="747"/>
      <c r="AE33" s="748"/>
      <c r="AF33" s="749">
        <v>0</v>
      </c>
      <c r="AG33" s="750"/>
      <c r="AH33" s="750"/>
      <c r="AI33" s="750"/>
      <c r="AJ33" s="751"/>
      <c r="AK33" s="818">
        <v>144</v>
      </c>
      <c r="AL33" s="819"/>
      <c r="AM33" s="819"/>
      <c r="AN33" s="819"/>
      <c r="AO33" s="819"/>
      <c r="AP33" s="819">
        <v>1850</v>
      </c>
      <c r="AQ33" s="819"/>
      <c r="AR33" s="819"/>
      <c r="AS33" s="819"/>
      <c r="AT33" s="819"/>
      <c r="AU33" s="819">
        <v>1461</v>
      </c>
      <c r="AV33" s="819"/>
      <c r="AW33" s="819"/>
      <c r="AX33" s="819"/>
      <c r="AY33" s="819"/>
      <c r="AZ33" s="820" t="s">
        <v>543</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543</v>
      </c>
      <c r="R34" s="747"/>
      <c r="S34" s="747"/>
      <c r="T34" s="747"/>
      <c r="U34" s="747"/>
      <c r="V34" s="747">
        <v>543</v>
      </c>
      <c r="W34" s="747"/>
      <c r="X34" s="747"/>
      <c r="Y34" s="747"/>
      <c r="Z34" s="747"/>
      <c r="AA34" s="747">
        <v>0</v>
      </c>
      <c r="AB34" s="747"/>
      <c r="AC34" s="747"/>
      <c r="AD34" s="747"/>
      <c r="AE34" s="748"/>
      <c r="AF34" s="749">
        <v>0</v>
      </c>
      <c r="AG34" s="750"/>
      <c r="AH34" s="750"/>
      <c r="AI34" s="750"/>
      <c r="AJ34" s="751"/>
      <c r="AK34" s="818">
        <v>289</v>
      </c>
      <c r="AL34" s="819"/>
      <c r="AM34" s="819"/>
      <c r="AN34" s="819"/>
      <c r="AO34" s="819"/>
      <c r="AP34" s="819">
        <v>5763</v>
      </c>
      <c r="AQ34" s="819"/>
      <c r="AR34" s="819"/>
      <c r="AS34" s="819"/>
      <c r="AT34" s="819"/>
      <c r="AU34" s="819">
        <v>5423</v>
      </c>
      <c r="AV34" s="819"/>
      <c r="AW34" s="819"/>
      <c r="AX34" s="819"/>
      <c r="AY34" s="819"/>
      <c r="AZ34" s="820" t="s">
        <v>544</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350</v>
      </c>
      <c r="R35" s="747"/>
      <c r="S35" s="747"/>
      <c r="T35" s="747"/>
      <c r="U35" s="747"/>
      <c r="V35" s="747">
        <v>350</v>
      </c>
      <c r="W35" s="747"/>
      <c r="X35" s="747"/>
      <c r="Y35" s="747"/>
      <c r="Z35" s="747"/>
      <c r="AA35" s="747">
        <v>0</v>
      </c>
      <c r="AB35" s="747"/>
      <c r="AC35" s="747"/>
      <c r="AD35" s="747"/>
      <c r="AE35" s="748"/>
      <c r="AF35" s="749">
        <v>0</v>
      </c>
      <c r="AG35" s="750"/>
      <c r="AH35" s="750"/>
      <c r="AI35" s="750"/>
      <c r="AJ35" s="751"/>
      <c r="AK35" s="818">
        <v>205</v>
      </c>
      <c r="AL35" s="819"/>
      <c r="AM35" s="819"/>
      <c r="AN35" s="819"/>
      <c r="AO35" s="819"/>
      <c r="AP35" s="819">
        <v>2974</v>
      </c>
      <c r="AQ35" s="819"/>
      <c r="AR35" s="819"/>
      <c r="AS35" s="819"/>
      <c r="AT35" s="819"/>
      <c r="AU35" s="819">
        <v>2469</v>
      </c>
      <c r="AV35" s="819"/>
      <c r="AW35" s="819"/>
      <c r="AX35" s="819"/>
      <c r="AY35" s="819"/>
      <c r="AZ35" s="820" t="s">
        <v>544</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392</v>
      </c>
      <c r="C36" s="744"/>
      <c r="D36" s="744"/>
      <c r="E36" s="744"/>
      <c r="F36" s="744"/>
      <c r="G36" s="744"/>
      <c r="H36" s="744"/>
      <c r="I36" s="744"/>
      <c r="J36" s="744"/>
      <c r="K36" s="744"/>
      <c r="L36" s="744"/>
      <c r="M36" s="744"/>
      <c r="N36" s="744"/>
      <c r="O36" s="744"/>
      <c r="P36" s="745"/>
      <c r="Q36" s="746">
        <v>41</v>
      </c>
      <c r="R36" s="747"/>
      <c r="S36" s="747"/>
      <c r="T36" s="747"/>
      <c r="U36" s="747"/>
      <c r="V36" s="747">
        <v>41</v>
      </c>
      <c r="W36" s="747"/>
      <c r="X36" s="747"/>
      <c r="Y36" s="747"/>
      <c r="Z36" s="747"/>
      <c r="AA36" s="747">
        <v>0</v>
      </c>
      <c r="AB36" s="747"/>
      <c r="AC36" s="747"/>
      <c r="AD36" s="747"/>
      <c r="AE36" s="748"/>
      <c r="AF36" s="749">
        <v>0</v>
      </c>
      <c r="AG36" s="750"/>
      <c r="AH36" s="750"/>
      <c r="AI36" s="750"/>
      <c r="AJ36" s="751"/>
      <c r="AK36" s="818">
        <v>24</v>
      </c>
      <c r="AL36" s="819"/>
      <c r="AM36" s="819"/>
      <c r="AN36" s="819"/>
      <c r="AO36" s="819"/>
      <c r="AP36" s="819">
        <v>383</v>
      </c>
      <c r="AQ36" s="819"/>
      <c r="AR36" s="819"/>
      <c r="AS36" s="819"/>
      <c r="AT36" s="819"/>
      <c r="AU36" s="819">
        <v>380</v>
      </c>
      <c r="AV36" s="819"/>
      <c r="AW36" s="819"/>
      <c r="AX36" s="819"/>
      <c r="AY36" s="819"/>
      <c r="AZ36" s="820" t="s">
        <v>543</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393</v>
      </c>
      <c r="C37" s="744"/>
      <c r="D37" s="744"/>
      <c r="E37" s="744"/>
      <c r="F37" s="744"/>
      <c r="G37" s="744"/>
      <c r="H37" s="744"/>
      <c r="I37" s="744"/>
      <c r="J37" s="744"/>
      <c r="K37" s="744"/>
      <c r="L37" s="744"/>
      <c r="M37" s="744"/>
      <c r="N37" s="744"/>
      <c r="O37" s="744"/>
      <c r="P37" s="745"/>
      <c r="Q37" s="746">
        <v>43</v>
      </c>
      <c r="R37" s="747"/>
      <c r="S37" s="747"/>
      <c r="T37" s="747"/>
      <c r="U37" s="747"/>
      <c r="V37" s="747">
        <v>43</v>
      </c>
      <c r="W37" s="747"/>
      <c r="X37" s="747"/>
      <c r="Y37" s="747"/>
      <c r="Z37" s="747"/>
      <c r="AA37" s="747">
        <v>0</v>
      </c>
      <c r="AB37" s="747"/>
      <c r="AC37" s="747"/>
      <c r="AD37" s="747"/>
      <c r="AE37" s="748"/>
      <c r="AF37" s="749">
        <v>0</v>
      </c>
      <c r="AG37" s="750"/>
      <c r="AH37" s="750"/>
      <c r="AI37" s="750"/>
      <c r="AJ37" s="751"/>
      <c r="AK37" s="818">
        <v>13</v>
      </c>
      <c r="AL37" s="819"/>
      <c r="AM37" s="819"/>
      <c r="AN37" s="819"/>
      <c r="AO37" s="819"/>
      <c r="AP37" s="819">
        <v>230</v>
      </c>
      <c r="AQ37" s="819"/>
      <c r="AR37" s="819"/>
      <c r="AS37" s="819"/>
      <c r="AT37" s="819"/>
      <c r="AU37" s="819">
        <v>126</v>
      </c>
      <c r="AV37" s="819"/>
      <c r="AW37" s="819"/>
      <c r="AX37" s="819"/>
      <c r="AY37" s="819"/>
      <c r="AZ37" s="820" t="s">
        <v>545</v>
      </c>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394</v>
      </c>
      <c r="C38" s="744"/>
      <c r="D38" s="744"/>
      <c r="E38" s="744"/>
      <c r="F38" s="744"/>
      <c r="G38" s="744"/>
      <c r="H38" s="744"/>
      <c r="I38" s="744"/>
      <c r="J38" s="744"/>
      <c r="K38" s="744"/>
      <c r="L38" s="744"/>
      <c r="M38" s="744"/>
      <c r="N38" s="744"/>
      <c r="O38" s="744"/>
      <c r="P38" s="745"/>
      <c r="Q38" s="746">
        <v>42</v>
      </c>
      <c r="R38" s="747"/>
      <c r="S38" s="747"/>
      <c r="T38" s="747"/>
      <c r="U38" s="747"/>
      <c r="V38" s="747">
        <v>42</v>
      </c>
      <c r="W38" s="747"/>
      <c r="X38" s="747"/>
      <c r="Y38" s="747"/>
      <c r="Z38" s="747"/>
      <c r="AA38" s="747">
        <v>0</v>
      </c>
      <c r="AB38" s="747"/>
      <c r="AC38" s="747"/>
      <c r="AD38" s="747"/>
      <c r="AE38" s="748"/>
      <c r="AF38" s="749">
        <v>0</v>
      </c>
      <c r="AG38" s="750"/>
      <c r="AH38" s="750"/>
      <c r="AI38" s="750"/>
      <c r="AJ38" s="751"/>
      <c r="AK38" s="818">
        <v>42</v>
      </c>
      <c r="AL38" s="819"/>
      <c r="AM38" s="819"/>
      <c r="AN38" s="819"/>
      <c r="AO38" s="819"/>
      <c r="AP38" s="819">
        <v>0</v>
      </c>
      <c r="AQ38" s="819"/>
      <c r="AR38" s="819"/>
      <c r="AS38" s="819"/>
      <c r="AT38" s="819"/>
      <c r="AU38" s="819">
        <v>0</v>
      </c>
      <c r="AV38" s="819"/>
      <c r="AW38" s="819"/>
      <c r="AX38" s="819"/>
      <c r="AY38" s="819"/>
      <c r="AZ38" s="820" t="s">
        <v>544</v>
      </c>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1001</v>
      </c>
      <c r="AG63" s="830"/>
      <c r="AH63" s="830"/>
      <c r="AI63" s="830"/>
      <c r="AJ63" s="831"/>
      <c r="AK63" s="832"/>
      <c r="AL63" s="827"/>
      <c r="AM63" s="827"/>
      <c r="AN63" s="827"/>
      <c r="AO63" s="827"/>
      <c r="AP63" s="830">
        <v>14970</v>
      </c>
      <c r="AQ63" s="830"/>
      <c r="AR63" s="830"/>
      <c r="AS63" s="830"/>
      <c r="AT63" s="830"/>
      <c r="AU63" s="830">
        <v>11246</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399</v>
      </c>
      <c r="R66" s="706"/>
      <c r="S66" s="706"/>
      <c r="T66" s="706"/>
      <c r="U66" s="707"/>
      <c r="V66" s="705" t="s">
        <v>400</v>
      </c>
      <c r="W66" s="706"/>
      <c r="X66" s="706"/>
      <c r="Y66" s="706"/>
      <c r="Z66" s="707"/>
      <c r="AA66" s="705" t="s">
        <v>401</v>
      </c>
      <c r="AB66" s="706"/>
      <c r="AC66" s="706"/>
      <c r="AD66" s="706"/>
      <c r="AE66" s="707"/>
      <c r="AF66" s="840" t="s">
        <v>402</v>
      </c>
      <c r="AG66" s="801"/>
      <c r="AH66" s="801"/>
      <c r="AI66" s="801"/>
      <c r="AJ66" s="841"/>
      <c r="AK66" s="705" t="s">
        <v>403</v>
      </c>
      <c r="AL66" s="729"/>
      <c r="AM66" s="729"/>
      <c r="AN66" s="729"/>
      <c r="AO66" s="730"/>
      <c r="AP66" s="705" t="s">
        <v>404</v>
      </c>
      <c r="AQ66" s="706"/>
      <c r="AR66" s="706"/>
      <c r="AS66" s="706"/>
      <c r="AT66" s="707"/>
      <c r="AU66" s="705" t="s">
        <v>405</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546</v>
      </c>
      <c r="C68" s="858"/>
      <c r="D68" s="858"/>
      <c r="E68" s="858"/>
      <c r="F68" s="858"/>
      <c r="G68" s="858"/>
      <c r="H68" s="858"/>
      <c r="I68" s="858"/>
      <c r="J68" s="858"/>
      <c r="K68" s="858"/>
      <c r="L68" s="858"/>
      <c r="M68" s="858"/>
      <c r="N68" s="858"/>
      <c r="O68" s="858"/>
      <c r="P68" s="859"/>
      <c r="Q68" s="860">
        <v>165</v>
      </c>
      <c r="R68" s="854"/>
      <c r="S68" s="854"/>
      <c r="T68" s="854"/>
      <c r="U68" s="854"/>
      <c r="V68" s="854">
        <v>161</v>
      </c>
      <c r="W68" s="854"/>
      <c r="X68" s="854"/>
      <c r="Y68" s="854"/>
      <c r="Z68" s="854"/>
      <c r="AA68" s="854">
        <v>3</v>
      </c>
      <c r="AB68" s="854"/>
      <c r="AC68" s="854"/>
      <c r="AD68" s="854"/>
      <c r="AE68" s="854"/>
      <c r="AF68" s="854">
        <v>3</v>
      </c>
      <c r="AG68" s="854"/>
      <c r="AH68" s="854"/>
      <c r="AI68" s="854"/>
      <c r="AJ68" s="854"/>
      <c r="AK68" s="854">
        <v>90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547</v>
      </c>
      <c r="C69" s="862"/>
      <c r="D69" s="862"/>
      <c r="E69" s="862"/>
      <c r="F69" s="862"/>
      <c r="G69" s="862"/>
      <c r="H69" s="862"/>
      <c r="I69" s="862"/>
      <c r="J69" s="862"/>
      <c r="K69" s="862"/>
      <c r="L69" s="862"/>
      <c r="M69" s="862"/>
      <c r="N69" s="862"/>
      <c r="O69" s="862"/>
      <c r="P69" s="863"/>
      <c r="Q69" s="864">
        <v>4694</v>
      </c>
      <c r="R69" s="819"/>
      <c r="S69" s="819"/>
      <c r="T69" s="819"/>
      <c r="U69" s="819"/>
      <c r="V69" s="819">
        <v>4197</v>
      </c>
      <c r="W69" s="819"/>
      <c r="X69" s="819"/>
      <c r="Y69" s="819"/>
      <c r="Z69" s="819"/>
      <c r="AA69" s="819">
        <v>497</v>
      </c>
      <c r="AB69" s="819"/>
      <c r="AC69" s="819"/>
      <c r="AD69" s="819"/>
      <c r="AE69" s="819"/>
      <c r="AF69" s="819">
        <v>497</v>
      </c>
      <c r="AG69" s="819"/>
      <c r="AH69" s="819"/>
      <c r="AI69" s="819"/>
      <c r="AJ69" s="819"/>
      <c r="AK69" s="819">
        <v>4668</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548</v>
      </c>
      <c r="C70" s="862"/>
      <c r="D70" s="862"/>
      <c r="E70" s="862"/>
      <c r="F70" s="862"/>
      <c r="G70" s="862"/>
      <c r="H70" s="862"/>
      <c r="I70" s="862"/>
      <c r="J70" s="862"/>
      <c r="K70" s="862"/>
      <c r="L70" s="862"/>
      <c r="M70" s="862"/>
      <c r="N70" s="862"/>
      <c r="O70" s="862"/>
      <c r="P70" s="863"/>
      <c r="Q70" s="864">
        <v>9</v>
      </c>
      <c r="R70" s="819"/>
      <c r="S70" s="819"/>
      <c r="T70" s="819"/>
      <c r="U70" s="819"/>
      <c r="V70" s="819">
        <v>2</v>
      </c>
      <c r="W70" s="819"/>
      <c r="X70" s="819"/>
      <c r="Y70" s="819"/>
      <c r="Z70" s="819"/>
      <c r="AA70" s="819">
        <v>7</v>
      </c>
      <c r="AB70" s="819"/>
      <c r="AC70" s="819"/>
      <c r="AD70" s="819"/>
      <c r="AE70" s="819"/>
      <c r="AF70" s="819">
        <v>7</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549</v>
      </c>
      <c r="C71" s="862"/>
      <c r="D71" s="862"/>
      <c r="E71" s="862"/>
      <c r="F71" s="862"/>
      <c r="G71" s="862"/>
      <c r="H71" s="862"/>
      <c r="I71" s="862"/>
      <c r="J71" s="862"/>
      <c r="K71" s="862"/>
      <c r="L71" s="862"/>
      <c r="M71" s="862"/>
      <c r="N71" s="862"/>
      <c r="O71" s="862"/>
      <c r="P71" s="863"/>
      <c r="Q71" s="864">
        <v>1</v>
      </c>
      <c r="R71" s="819"/>
      <c r="S71" s="819"/>
      <c r="T71" s="819"/>
      <c r="U71" s="819"/>
      <c r="V71" s="819">
        <v>1</v>
      </c>
      <c r="W71" s="819"/>
      <c r="X71" s="819"/>
      <c r="Y71" s="819"/>
      <c r="Z71" s="819"/>
      <c r="AA71" s="819">
        <v>0</v>
      </c>
      <c r="AB71" s="819"/>
      <c r="AC71" s="819"/>
      <c r="AD71" s="819"/>
      <c r="AE71" s="819"/>
      <c r="AF71" s="819">
        <v>0</v>
      </c>
      <c r="AG71" s="819"/>
      <c r="AH71" s="819"/>
      <c r="AI71" s="819"/>
      <c r="AJ71" s="819"/>
      <c r="AK71" s="819">
        <v>1</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550</v>
      </c>
      <c r="C72" s="862"/>
      <c r="D72" s="862"/>
      <c r="E72" s="862"/>
      <c r="F72" s="862"/>
      <c r="G72" s="862"/>
      <c r="H72" s="862"/>
      <c r="I72" s="862"/>
      <c r="J72" s="862"/>
      <c r="K72" s="862"/>
      <c r="L72" s="862"/>
      <c r="M72" s="862"/>
      <c r="N72" s="862"/>
      <c r="O72" s="862"/>
      <c r="P72" s="863"/>
      <c r="Q72" s="864">
        <v>2910</v>
      </c>
      <c r="R72" s="819"/>
      <c r="S72" s="819"/>
      <c r="T72" s="819"/>
      <c r="U72" s="819"/>
      <c r="V72" s="819">
        <v>2837</v>
      </c>
      <c r="W72" s="819"/>
      <c r="X72" s="819"/>
      <c r="Y72" s="819"/>
      <c r="Z72" s="819"/>
      <c r="AA72" s="819">
        <v>73</v>
      </c>
      <c r="AB72" s="819"/>
      <c r="AC72" s="819"/>
      <c r="AD72" s="819"/>
      <c r="AE72" s="819"/>
      <c r="AF72" s="819">
        <v>12</v>
      </c>
      <c r="AG72" s="819"/>
      <c r="AH72" s="819"/>
      <c r="AI72" s="819"/>
      <c r="AJ72" s="819"/>
      <c r="AK72" s="819">
        <v>2094</v>
      </c>
      <c r="AL72" s="819"/>
      <c r="AM72" s="819"/>
      <c r="AN72" s="819"/>
      <c r="AO72" s="819"/>
      <c r="AP72" s="819">
        <v>1161</v>
      </c>
      <c r="AQ72" s="819"/>
      <c r="AR72" s="819"/>
      <c r="AS72" s="819"/>
      <c r="AT72" s="819"/>
      <c r="AU72" s="819">
        <v>614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551</v>
      </c>
      <c r="C73" s="862"/>
      <c r="D73" s="862"/>
      <c r="E73" s="862"/>
      <c r="F73" s="862"/>
      <c r="G73" s="862"/>
      <c r="H73" s="862"/>
      <c r="I73" s="862"/>
      <c r="J73" s="862"/>
      <c r="K73" s="862"/>
      <c r="L73" s="862"/>
      <c r="M73" s="862"/>
      <c r="N73" s="862"/>
      <c r="O73" s="862"/>
      <c r="P73" s="863"/>
      <c r="Q73" s="864">
        <v>489</v>
      </c>
      <c r="R73" s="819"/>
      <c r="S73" s="819"/>
      <c r="T73" s="819"/>
      <c r="U73" s="819"/>
      <c r="V73" s="819">
        <v>489</v>
      </c>
      <c r="W73" s="819"/>
      <c r="X73" s="819"/>
      <c r="Y73" s="819"/>
      <c r="Z73" s="819"/>
      <c r="AA73" s="819">
        <v>0</v>
      </c>
      <c r="AB73" s="819"/>
      <c r="AC73" s="819"/>
      <c r="AD73" s="819"/>
      <c r="AE73" s="819"/>
      <c r="AF73" s="819">
        <v>0</v>
      </c>
      <c r="AG73" s="819"/>
      <c r="AH73" s="819"/>
      <c r="AI73" s="819"/>
      <c r="AJ73" s="819"/>
      <c r="AK73" s="819">
        <v>89</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552</v>
      </c>
      <c r="C74" s="862"/>
      <c r="D74" s="862"/>
      <c r="E74" s="862"/>
      <c r="F74" s="862"/>
      <c r="G74" s="862"/>
      <c r="H74" s="862"/>
      <c r="I74" s="862"/>
      <c r="J74" s="862"/>
      <c r="K74" s="862"/>
      <c r="L74" s="862"/>
      <c r="M74" s="862"/>
      <c r="N74" s="862"/>
      <c r="O74" s="862"/>
      <c r="P74" s="863"/>
      <c r="Q74" s="864">
        <v>918</v>
      </c>
      <c r="R74" s="819"/>
      <c r="S74" s="819"/>
      <c r="T74" s="819"/>
      <c r="U74" s="819"/>
      <c r="V74" s="819">
        <v>893</v>
      </c>
      <c r="W74" s="819"/>
      <c r="X74" s="819"/>
      <c r="Y74" s="819"/>
      <c r="Z74" s="819"/>
      <c r="AA74" s="819">
        <v>25</v>
      </c>
      <c r="AB74" s="819"/>
      <c r="AC74" s="819"/>
      <c r="AD74" s="819"/>
      <c r="AE74" s="819"/>
      <c r="AF74" s="819">
        <v>25</v>
      </c>
      <c r="AG74" s="819"/>
      <c r="AH74" s="819"/>
      <c r="AI74" s="819"/>
      <c r="AJ74" s="819"/>
      <c r="AK74" s="819">
        <v>865</v>
      </c>
      <c r="AL74" s="819"/>
      <c r="AM74" s="819"/>
      <c r="AN74" s="819"/>
      <c r="AO74" s="819"/>
      <c r="AP74" s="819">
        <v>1239</v>
      </c>
      <c r="AQ74" s="819"/>
      <c r="AR74" s="819"/>
      <c r="AS74" s="819"/>
      <c r="AT74" s="819"/>
      <c r="AU74" s="819">
        <v>313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553</v>
      </c>
      <c r="C75" s="862"/>
      <c r="D75" s="862"/>
      <c r="E75" s="862"/>
      <c r="F75" s="862"/>
      <c r="G75" s="862"/>
      <c r="H75" s="862"/>
      <c r="I75" s="862"/>
      <c r="J75" s="862"/>
      <c r="K75" s="862"/>
      <c r="L75" s="862"/>
      <c r="M75" s="862"/>
      <c r="N75" s="862"/>
      <c r="O75" s="862"/>
      <c r="P75" s="863"/>
      <c r="Q75" s="867">
        <v>486</v>
      </c>
      <c r="R75" s="868"/>
      <c r="S75" s="868"/>
      <c r="T75" s="868"/>
      <c r="U75" s="818"/>
      <c r="V75" s="869">
        <v>484</v>
      </c>
      <c r="W75" s="868"/>
      <c r="X75" s="868"/>
      <c r="Y75" s="868"/>
      <c r="Z75" s="818"/>
      <c r="AA75" s="869">
        <v>2</v>
      </c>
      <c r="AB75" s="868"/>
      <c r="AC75" s="868"/>
      <c r="AD75" s="868"/>
      <c r="AE75" s="818"/>
      <c r="AF75" s="869">
        <v>2</v>
      </c>
      <c r="AG75" s="868"/>
      <c r="AH75" s="868"/>
      <c r="AI75" s="868"/>
      <c r="AJ75" s="818"/>
      <c r="AK75" s="869">
        <v>2180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554</v>
      </c>
      <c r="C76" s="862"/>
      <c r="D76" s="862"/>
      <c r="E76" s="862"/>
      <c r="F76" s="862"/>
      <c r="G76" s="862"/>
      <c r="H76" s="862"/>
      <c r="I76" s="862"/>
      <c r="J76" s="862"/>
      <c r="K76" s="862"/>
      <c r="L76" s="862"/>
      <c r="M76" s="862"/>
      <c r="N76" s="862"/>
      <c r="O76" s="862"/>
      <c r="P76" s="863"/>
      <c r="Q76" s="867">
        <v>149671</v>
      </c>
      <c r="R76" s="868"/>
      <c r="S76" s="868"/>
      <c r="T76" s="868"/>
      <c r="U76" s="818"/>
      <c r="V76" s="869">
        <v>144052</v>
      </c>
      <c r="W76" s="868"/>
      <c r="X76" s="868"/>
      <c r="Y76" s="868"/>
      <c r="Z76" s="818"/>
      <c r="AA76" s="869">
        <v>5619</v>
      </c>
      <c r="AB76" s="868"/>
      <c r="AC76" s="868"/>
      <c r="AD76" s="868"/>
      <c r="AE76" s="818"/>
      <c r="AF76" s="869">
        <v>5619</v>
      </c>
      <c r="AG76" s="868"/>
      <c r="AH76" s="868"/>
      <c r="AI76" s="868"/>
      <c r="AJ76" s="818"/>
      <c r="AK76" s="869">
        <v>1279</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6165</v>
      </c>
      <c r="AG88" s="830"/>
      <c r="AH88" s="830"/>
      <c r="AI88" s="830"/>
      <c r="AJ88" s="830"/>
      <c r="AK88" s="827"/>
      <c r="AL88" s="827"/>
      <c r="AM88" s="827"/>
      <c r="AN88" s="827"/>
      <c r="AO88" s="827"/>
      <c r="AP88" s="830">
        <v>2400</v>
      </c>
      <c r="AQ88" s="830"/>
      <c r="AR88" s="830"/>
      <c r="AS88" s="830"/>
      <c r="AT88" s="830"/>
      <c r="AU88" s="830">
        <v>927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287</v>
      </c>
      <c r="AG109" s="883"/>
      <c r="AH109" s="883"/>
      <c r="AI109" s="883"/>
      <c r="AJ109" s="884"/>
      <c r="AK109" s="882" t="s">
        <v>286</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287</v>
      </c>
      <c r="BW109" s="883"/>
      <c r="BX109" s="883"/>
      <c r="BY109" s="883"/>
      <c r="BZ109" s="884"/>
      <c r="CA109" s="882" t="s">
        <v>286</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287</v>
      </c>
      <c r="DM109" s="883"/>
      <c r="DN109" s="883"/>
      <c r="DO109" s="883"/>
      <c r="DP109" s="884"/>
      <c r="DQ109" s="882" t="s">
        <v>286</v>
      </c>
      <c r="DR109" s="883"/>
      <c r="DS109" s="883"/>
      <c r="DT109" s="883"/>
      <c r="DU109" s="884"/>
      <c r="DV109" s="882" t="s">
        <v>416</v>
      </c>
      <c r="DW109" s="883"/>
      <c r="DX109" s="883"/>
      <c r="DY109" s="883"/>
      <c r="DZ109" s="885"/>
    </row>
    <row r="110" spans="1:131" s="197" customFormat="1" ht="26.25" customHeight="1" x14ac:dyDescent="0.15">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2862673</v>
      </c>
      <c r="AB110" s="890"/>
      <c r="AC110" s="890"/>
      <c r="AD110" s="890"/>
      <c r="AE110" s="891"/>
      <c r="AF110" s="892">
        <v>2773518</v>
      </c>
      <c r="AG110" s="890"/>
      <c r="AH110" s="890"/>
      <c r="AI110" s="890"/>
      <c r="AJ110" s="891"/>
      <c r="AK110" s="892">
        <v>2515726</v>
      </c>
      <c r="AL110" s="890"/>
      <c r="AM110" s="890"/>
      <c r="AN110" s="890"/>
      <c r="AO110" s="891"/>
      <c r="AP110" s="893">
        <v>36.1</v>
      </c>
      <c r="AQ110" s="894"/>
      <c r="AR110" s="894"/>
      <c r="AS110" s="894"/>
      <c r="AT110" s="895"/>
      <c r="AU110" s="896" t="s">
        <v>61</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21773659</v>
      </c>
      <c r="BR110" s="927"/>
      <c r="BS110" s="927"/>
      <c r="BT110" s="927"/>
      <c r="BU110" s="927"/>
      <c r="BV110" s="927">
        <v>20144756</v>
      </c>
      <c r="BW110" s="927"/>
      <c r="BX110" s="927"/>
      <c r="BY110" s="927"/>
      <c r="BZ110" s="927"/>
      <c r="CA110" s="927">
        <v>19184875</v>
      </c>
      <c r="CB110" s="927"/>
      <c r="CC110" s="927"/>
      <c r="CD110" s="927"/>
      <c r="CE110" s="927"/>
      <c r="CF110" s="941">
        <v>275.39999999999998</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59096</v>
      </c>
      <c r="BR111" s="920"/>
      <c r="BS111" s="920"/>
      <c r="BT111" s="920"/>
      <c r="BU111" s="920"/>
      <c r="BV111" s="920">
        <v>4450</v>
      </c>
      <c r="BW111" s="920"/>
      <c r="BX111" s="920"/>
      <c r="BY111" s="920"/>
      <c r="BZ111" s="920"/>
      <c r="CA111" s="920">
        <v>2225</v>
      </c>
      <c r="CB111" s="920"/>
      <c r="CC111" s="920"/>
      <c r="CD111" s="920"/>
      <c r="CE111" s="920"/>
      <c r="CF111" s="914">
        <v>0</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v>667</v>
      </c>
      <c r="AL112" s="959"/>
      <c r="AM112" s="959"/>
      <c r="AN112" s="959"/>
      <c r="AO112" s="960"/>
      <c r="AP112" s="962">
        <v>0</v>
      </c>
      <c r="AQ112" s="963"/>
      <c r="AR112" s="963"/>
      <c r="AS112" s="963"/>
      <c r="AT112" s="964"/>
      <c r="AU112" s="899"/>
      <c r="AV112" s="900"/>
      <c r="AW112" s="900"/>
      <c r="AX112" s="900"/>
      <c r="AY112" s="901"/>
      <c r="AZ112" s="949" t="s">
        <v>427</v>
      </c>
      <c r="BA112" s="950"/>
      <c r="BB112" s="950"/>
      <c r="BC112" s="950"/>
      <c r="BD112" s="950"/>
      <c r="BE112" s="950"/>
      <c r="BF112" s="950"/>
      <c r="BG112" s="950"/>
      <c r="BH112" s="950"/>
      <c r="BI112" s="950"/>
      <c r="BJ112" s="950"/>
      <c r="BK112" s="950"/>
      <c r="BL112" s="950"/>
      <c r="BM112" s="950"/>
      <c r="BN112" s="950"/>
      <c r="BO112" s="950"/>
      <c r="BP112" s="951"/>
      <c r="BQ112" s="919">
        <v>11516180</v>
      </c>
      <c r="BR112" s="920"/>
      <c r="BS112" s="920"/>
      <c r="BT112" s="920"/>
      <c r="BU112" s="920"/>
      <c r="BV112" s="920">
        <v>11356742</v>
      </c>
      <c r="BW112" s="920"/>
      <c r="BX112" s="920"/>
      <c r="BY112" s="920"/>
      <c r="BZ112" s="920"/>
      <c r="CA112" s="920">
        <v>11245085</v>
      </c>
      <c r="CB112" s="920"/>
      <c r="CC112" s="920"/>
      <c r="CD112" s="920"/>
      <c r="CE112" s="920"/>
      <c r="CF112" s="914">
        <v>161.4</v>
      </c>
      <c r="CG112" s="915"/>
      <c r="CH112" s="915"/>
      <c r="CI112" s="915"/>
      <c r="CJ112" s="915"/>
      <c r="CK112" s="945"/>
      <c r="CL112" s="946"/>
      <c r="CM112" s="916" t="s">
        <v>428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429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755500</v>
      </c>
      <c r="AB113" s="934"/>
      <c r="AC113" s="934"/>
      <c r="AD113" s="934"/>
      <c r="AE113" s="935"/>
      <c r="AF113" s="936">
        <v>763073</v>
      </c>
      <c r="AG113" s="934"/>
      <c r="AH113" s="934"/>
      <c r="AI113" s="934"/>
      <c r="AJ113" s="935"/>
      <c r="AK113" s="936">
        <v>799474</v>
      </c>
      <c r="AL113" s="934"/>
      <c r="AM113" s="934"/>
      <c r="AN113" s="934"/>
      <c r="AO113" s="935"/>
      <c r="AP113" s="937">
        <v>11.5</v>
      </c>
      <c r="AQ113" s="938"/>
      <c r="AR113" s="938"/>
      <c r="AS113" s="938"/>
      <c r="AT113" s="939"/>
      <c r="AU113" s="899"/>
      <c r="AV113" s="900"/>
      <c r="AW113" s="900"/>
      <c r="AX113" s="900"/>
      <c r="AY113" s="901"/>
      <c r="AZ113" s="949" t="s">
        <v>430</v>
      </c>
      <c r="BA113" s="950"/>
      <c r="BB113" s="950"/>
      <c r="BC113" s="950"/>
      <c r="BD113" s="950"/>
      <c r="BE113" s="950"/>
      <c r="BF113" s="950"/>
      <c r="BG113" s="950"/>
      <c r="BH113" s="950"/>
      <c r="BI113" s="950"/>
      <c r="BJ113" s="950"/>
      <c r="BK113" s="950"/>
      <c r="BL113" s="950"/>
      <c r="BM113" s="950"/>
      <c r="BN113" s="950"/>
      <c r="BO113" s="950"/>
      <c r="BP113" s="951"/>
      <c r="BQ113" s="919">
        <v>1192453</v>
      </c>
      <c r="BR113" s="920"/>
      <c r="BS113" s="920"/>
      <c r="BT113" s="920"/>
      <c r="BU113" s="920"/>
      <c r="BV113" s="920">
        <v>987590</v>
      </c>
      <c r="BW113" s="920"/>
      <c r="BX113" s="920"/>
      <c r="BY113" s="920"/>
      <c r="BZ113" s="920"/>
      <c r="CA113" s="920">
        <v>926741</v>
      </c>
      <c r="CB113" s="920"/>
      <c r="CC113" s="920"/>
      <c r="CD113" s="920"/>
      <c r="CE113" s="920"/>
      <c r="CF113" s="914">
        <v>13.3</v>
      </c>
      <c r="CG113" s="915"/>
      <c r="CH113" s="915"/>
      <c r="CI113" s="915"/>
      <c r="CJ113" s="915"/>
      <c r="CK113" s="945"/>
      <c r="CL113" s="946"/>
      <c r="CM113" s="916" t="s">
        <v>431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432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234229</v>
      </c>
      <c r="AB114" s="959"/>
      <c r="AC114" s="959"/>
      <c r="AD114" s="959"/>
      <c r="AE114" s="960"/>
      <c r="AF114" s="961">
        <v>235186</v>
      </c>
      <c r="AG114" s="959"/>
      <c r="AH114" s="959"/>
      <c r="AI114" s="959"/>
      <c r="AJ114" s="960"/>
      <c r="AK114" s="961">
        <v>230800</v>
      </c>
      <c r="AL114" s="959"/>
      <c r="AM114" s="959"/>
      <c r="AN114" s="959"/>
      <c r="AO114" s="960"/>
      <c r="AP114" s="962">
        <v>3.3</v>
      </c>
      <c r="AQ114" s="963"/>
      <c r="AR114" s="963"/>
      <c r="AS114" s="963"/>
      <c r="AT114" s="964"/>
      <c r="AU114" s="899"/>
      <c r="AV114" s="900"/>
      <c r="AW114" s="900"/>
      <c r="AX114" s="900"/>
      <c r="AY114" s="901"/>
      <c r="AZ114" s="949" t="s">
        <v>433</v>
      </c>
      <c r="BA114" s="950"/>
      <c r="BB114" s="950"/>
      <c r="BC114" s="950"/>
      <c r="BD114" s="950"/>
      <c r="BE114" s="950"/>
      <c r="BF114" s="950"/>
      <c r="BG114" s="950"/>
      <c r="BH114" s="950"/>
      <c r="BI114" s="950"/>
      <c r="BJ114" s="950"/>
      <c r="BK114" s="950"/>
      <c r="BL114" s="950"/>
      <c r="BM114" s="950"/>
      <c r="BN114" s="950"/>
      <c r="BO114" s="950"/>
      <c r="BP114" s="951"/>
      <c r="BQ114" s="919">
        <v>3090118</v>
      </c>
      <c r="BR114" s="920"/>
      <c r="BS114" s="920"/>
      <c r="BT114" s="920"/>
      <c r="BU114" s="920"/>
      <c r="BV114" s="920">
        <v>3010828</v>
      </c>
      <c r="BW114" s="920"/>
      <c r="BX114" s="920"/>
      <c r="BY114" s="920"/>
      <c r="BZ114" s="920"/>
      <c r="CA114" s="920">
        <v>2854379</v>
      </c>
      <c r="CB114" s="920"/>
      <c r="CC114" s="920"/>
      <c r="CD114" s="920"/>
      <c r="CE114" s="920"/>
      <c r="CF114" s="914">
        <v>41</v>
      </c>
      <c r="CG114" s="915"/>
      <c r="CH114" s="915"/>
      <c r="CI114" s="915"/>
      <c r="CJ114" s="915"/>
      <c r="CK114" s="945"/>
      <c r="CL114" s="946"/>
      <c r="CM114" s="916" t="s">
        <v>434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435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56629</v>
      </c>
      <c r="AB115" s="934"/>
      <c r="AC115" s="934"/>
      <c r="AD115" s="934"/>
      <c r="AE115" s="935"/>
      <c r="AF115" s="936">
        <v>56489</v>
      </c>
      <c r="AG115" s="934"/>
      <c r="AH115" s="934"/>
      <c r="AI115" s="934"/>
      <c r="AJ115" s="935"/>
      <c r="AK115" s="936">
        <v>2435</v>
      </c>
      <c r="AL115" s="934"/>
      <c r="AM115" s="934"/>
      <c r="AN115" s="934"/>
      <c r="AO115" s="935"/>
      <c r="AP115" s="937">
        <v>0</v>
      </c>
      <c r="AQ115" s="938"/>
      <c r="AR115" s="938"/>
      <c r="AS115" s="938"/>
      <c r="AT115" s="939"/>
      <c r="AU115" s="899"/>
      <c r="AV115" s="900"/>
      <c r="AW115" s="900"/>
      <c r="AX115" s="900"/>
      <c r="AY115" s="901"/>
      <c r="AZ115" s="949" t="s">
        <v>436</v>
      </c>
      <c r="BA115" s="950"/>
      <c r="BB115" s="950"/>
      <c r="BC115" s="950"/>
      <c r="BD115" s="950"/>
      <c r="BE115" s="950"/>
      <c r="BF115" s="950"/>
      <c r="BG115" s="950"/>
      <c r="BH115" s="950"/>
      <c r="BI115" s="950"/>
      <c r="BJ115" s="950"/>
      <c r="BK115" s="950"/>
      <c r="BL115" s="950"/>
      <c r="BM115" s="950"/>
      <c r="BN115" s="950"/>
      <c r="BO115" s="950"/>
      <c r="BP115" s="951"/>
      <c r="BQ115" s="919">
        <v>7224</v>
      </c>
      <c r="BR115" s="920"/>
      <c r="BS115" s="920"/>
      <c r="BT115" s="920"/>
      <c r="BU115" s="920"/>
      <c r="BV115" s="920">
        <v>7598</v>
      </c>
      <c r="BW115" s="920"/>
      <c r="BX115" s="920"/>
      <c r="BY115" s="920"/>
      <c r="BZ115" s="920"/>
      <c r="CA115" s="920" t="s">
        <v>113</v>
      </c>
      <c r="CB115" s="920"/>
      <c r="CC115" s="920"/>
      <c r="CD115" s="920"/>
      <c r="CE115" s="920"/>
      <c r="CF115" s="914" t="s">
        <v>113</v>
      </c>
      <c r="CG115" s="915"/>
      <c r="CH115" s="915"/>
      <c r="CI115" s="915"/>
      <c r="CJ115" s="915"/>
      <c r="CK115" s="945"/>
      <c r="CL115" s="946"/>
      <c r="CM115" s="949" t="s">
        <v>437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438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v>40</v>
      </c>
      <c r="AL116" s="959"/>
      <c r="AM116" s="959"/>
      <c r="AN116" s="959"/>
      <c r="AO116" s="960"/>
      <c r="AP116" s="962">
        <v>0</v>
      </c>
      <c r="AQ116" s="963"/>
      <c r="AR116" s="963"/>
      <c r="AS116" s="963"/>
      <c r="AT116" s="964"/>
      <c r="AU116" s="899"/>
      <c r="AV116" s="900"/>
      <c r="AW116" s="900"/>
      <c r="AX116" s="900"/>
      <c r="AY116" s="901"/>
      <c r="AZ116" s="949" t="s">
        <v>439</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440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6675</v>
      </c>
      <c r="DH116" s="959"/>
      <c r="DI116" s="959"/>
      <c r="DJ116" s="959"/>
      <c r="DK116" s="960"/>
      <c r="DL116" s="961">
        <v>4450</v>
      </c>
      <c r="DM116" s="959"/>
      <c r="DN116" s="959"/>
      <c r="DO116" s="959"/>
      <c r="DP116" s="960"/>
      <c r="DQ116" s="961">
        <v>2225</v>
      </c>
      <c r="DR116" s="959"/>
      <c r="DS116" s="959"/>
      <c r="DT116" s="959"/>
      <c r="DU116" s="960"/>
      <c r="DV116" s="962">
        <v>0</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441</v>
      </c>
      <c r="Z117" s="884"/>
      <c r="AA117" s="996">
        <v>3909031</v>
      </c>
      <c r="AB117" s="966"/>
      <c r="AC117" s="966"/>
      <c r="AD117" s="966"/>
      <c r="AE117" s="967"/>
      <c r="AF117" s="965">
        <v>3828266</v>
      </c>
      <c r="AG117" s="966"/>
      <c r="AH117" s="966"/>
      <c r="AI117" s="966"/>
      <c r="AJ117" s="967"/>
      <c r="AK117" s="965">
        <v>3549142</v>
      </c>
      <c r="AL117" s="966"/>
      <c r="AM117" s="966"/>
      <c r="AN117" s="966"/>
      <c r="AO117" s="967"/>
      <c r="AP117" s="968"/>
      <c r="AQ117" s="969"/>
      <c r="AR117" s="969"/>
      <c r="AS117" s="969"/>
      <c r="AT117" s="970"/>
      <c r="AU117" s="899"/>
      <c r="AV117" s="900"/>
      <c r="AW117" s="900"/>
      <c r="AX117" s="900"/>
      <c r="AY117" s="901"/>
      <c r="AZ117" s="995" t="s">
        <v>442</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287</v>
      </c>
      <c r="AG118" s="883"/>
      <c r="AH118" s="883"/>
      <c r="AI118" s="883"/>
      <c r="AJ118" s="884"/>
      <c r="AK118" s="882" t="s">
        <v>286</v>
      </c>
      <c r="AL118" s="883"/>
      <c r="AM118" s="883"/>
      <c r="AN118" s="883"/>
      <c r="AO118" s="884"/>
      <c r="AP118" s="990" t="s">
        <v>416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444</v>
      </c>
      <c r="BP118" s="994"/>
      <c r="BQ118" s="985">
        <v>37638730</v>
      </c>
      <c r="BR118" s="986"/>
      <c r="BS118" s="986"/>
      <c r="BT118" s="986"/>
      <c r="BU118" s="986"/>
      <c r="BV118" s="986">
        <v>35511964</v>
      </c>
      <c r="BW118" s="986"/>
      <c r="BX118" s="986"/>
      <c r="BY118" s="986"/>
      <c r="BZ118" s="986"/>
      <c r="CA118" s="986">
        <v>34213305</v>
      </c>
      <c r="CB118" s="986"/>
      <c r="CC118" s="986"/>
      <c r="CD118" s="986"/>
      <c r="CE118" s="986"/>
      <c r="CF118" s="987"/>
      <c r="CG118" s="988"/>
      <c r="CH118" s="988"/>
      <c r="CI118" s="988"/>
      <c r="CJ118" s="989"/>
      <c r="CK118" s="945"/>
      <c r="CL118" s="946"/>
      <c r="CM118" s="916" t="s">
        <v>445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446</v>
      </c>
      <c r="AV119" s="978"/>
      <c r="AW119" s="978"/>
      <c r="AX119" s="978"/>
      <c r="AY119" s="979"/>
      <c r="AZ119" s="940" t="s">
        <v>447</v>
      </c>
      <c r="BA119" s="887"/>
      <c r="BB119" s="887"/>
      <c r="BC119" s="887"/>
      <c r="BD119" s="887"/>
      <c r="BE119" s="887"/>
      <c r="BF119" s="887"/>
      <c r="BG119" s="887"/>
      <c r="BH119" s="887"/>
      <c r="BI119" s="887"/>
      <c r="BJ119" s="887"/>
      <c r="BK119" s="887"/>
      <c r="BL119" s="887"/>
      <c r="BM119" s="887"/>
      <c r="BN119" s="887"/>
      <c r="BO119" s="887"/>
      <c r="BP119" s="888"/>
      <c r="BQ119" s="926">
        <v>3129848</v>
      </c>
      <c r="BR119" s="927"/>
      <c r="BS119" s="927"/>
      <c r="BT119" s="927"/>
      <c r="BU119" s="927"/>
      <c r="BV119" s="927">
        <v>3511013</v>
      </c>
      <c r="BW119" s="927"/>
      <c r="BX119" s="927"/>
      <c r="BY119" s="927"/>
      <c r="BZ119" s="927"/>
      <c r="CA119" s="927">
        <v>4089219</v>
      </c>
      <c r="CB119" s="927"/>
      <c r="CC119" s="927"/>
      <c r="CD119" s="927"/>
      <c r="CE119" s="927"/>
      <c r="CF119" s="941">
        <v>58.7</v>
      </c>
      <c r="CG119" s="942"/>
      <c r="CH119" s="942"/>
      <c r="CI119" s="942"/>
      <c r="CJ119" s="942"/>
      <c r="CK119" s="947"/>
      <c r="CL119" s="948"/>
      <c r="CM119" s="1004" t="s">
        <v>448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52421</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449</v>
      </c>
      <c r="BA120" s="950"/>
      <c r="BB120" s="950"/>
      <c r="BC120" s="950"/>
      <c r="BD120" s="950"/>
      <c r="BE120" s="950"/>
      <c r="BF120" s="950"/>
      <c r="BG120" s="950"/>
      <c r="BH120" s="950"/>
      <c r="BI120" s="950"/>
      <c r="BJ120" s="950"/>
      <c r="BK120" s="950"/>
      <c r="BL120" s="950"/>
      <c r="BM120" s="950"/>
      <c r="BN120" s="950"/>
      <c r="BO120" s="950"/>
      <c r="BP120" s="951"/>
      <c r="BQ120" s="919">
        <v>2511728</v>
      </c>
      <c r="BR120" s="920"/>
      <c r="BS120" s="920"/>
      <c r="BT120" s="920"/>
      <c r="BU120" s="920"/>
      <c r="BV120" s="920">
        <v>2182778</v>
      </c>
      <c r="BW120" s="920"/>
      <c r="BX120" s="920"/>
      <c r="BY120" s="920"/>
      <c r="BZ120" s="920"/>
      <c r="CA120" s="920">
        <v>1898300</v>
      </c>
      <c r="CB120" s="920"/>
      <c r="CC120" s="920"/>
      <c r="CD120" s="920"/>
      <c r="CE120" s="920"/>
      <c r="CF120" s="914">
        <v>27.2</v>
      </c>
      <c r="CG120" s="915"/>
      <c r="CH120" s="915"/>
      <c r="CI120" s="915"/>
      <c r="CJ120" s="915"/>
      <c r="CK120" s="1013" t="s">
        <v>450</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5427237</v>
      </c>
      <c r="DH120" s="927"/>
      <c r="DI120" s="927"/>
      <c r="DJ120" s="927"/>
      <c r="DK120" s="927"/>
      <c r="DL120" s="927">
        <v>5405061</v>
      </c>
      <c r="DM120" s="927"/>
      <c r="DN120" s="927"/>
      <c r="DO120" s="927"/>
      <c r="DP120" s="927"/>
      <c r="DQ120" s="927">
        <v>5422641</v>
      </c>
      <c r="DR120" s="927"/>
      <c r="DS120" s="927"/>
      <c r="DT120" s="927"/>
      <c r="DU120" s="927"/>
      <c r="DV120" s="928">
        <v>77.8</v>
      </c>
      <c r="DW120" s="928"/>
      <c r="DX120" s="928"/>
      <c r="DY120" s="928"/>
      <c r="DZ120" s="929"/>
    </row>
    <row r="121" spans="1:130" s="197" customFormat="1" ht="26.25" customHeight="1" x14ac:dyDescent="0.15">
      <c r="A121" s="975"/>
      <c r="B121" s="946"/>
      <c r="C121" s="1010" t="s">
        <v>451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452</v>
      </c>
      <c r="BA121" s="971"/>
      <c r="BB121" s="971"/>
      <c r="BC121" s="971"/>
      <c r="BD121" s="971"/>
      <c r="BE121" s="971"/>
      <c r="BF121" s="971"/>
      <c r="BG121" s="971"/>
      <c r="BH121" s="971"/>
      <c r="BI121" s="971"/>
      <c r="BJ121" s="971"/>
      <c r="BK121" s="971"/>
      <c r="BL121" s="971"/>
      <c r="BM121" s="971"/>
      <c r="BN121" s="971"/>
      <c r="BO121" s="971"/>
      <c r="BP121" s="972"/>
      <c r="BQ121" s="985">
        <v>24270725</v>
      </c>
      <c r="BR121" s="986"/>
      <c r="BS121" s="986"/>
      <c r="BT121" s="986"/>
      <c r="BU121" s="986"/>
      <c r="BV121" s="986">
        <v>23454350</v>
      </c>
      <c r="BW121" s="986"/>
      <c r="BX121" s="986"/>
      <c r="BY121" s="986"/>
      <c r="BZ121" s="986"/>
      <c r="CA121" s="986">
        <v>22825473</v>
      </c>
      <c r="CB121" s="986"/>
      <c r="CC121" s="986"/>
      <c r="CD121" s="986"/>
      <c r="CE121" s="986"/>
      <c r="CF121" s="1024">
        <v>327.7</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2547910</v>
      </c>
      <c r="DH121" s="920"/>
      <c r="DI121" s="920"/>
      <c r="DJ121" s="920"/>
      <c r="DK121" s="920"/>
      <c r="DL121" s="920">
        <v>2494793</v>
      </c>
      <c r="DM121" s="920"/>
      <c r="DN121" s="920"/>
      <c r="DO121" s="920"/>
      <c r="DP121" s="920"/>
      <c r="DQ121" s="920">
        <v>2468697</v>
      </c>
      <c r="DR121" s="920"/>
      <c r="DS121" s="920"/>
      <c r="DT121" s="920"/>
      <c r="DU121" s="920"/>
      <c r="DV121" s="921">
        <v>35.4</v>
      </c>
      <c r="DW121" s="921"/>
      <c r="DX121" s="921"/>
      <c r="DY121" s="921"/>
      <c r="DZ121" s="922"/>
    </row>
    <row r="122" spans="1:130" s="197" customFormat="1" ht="26.25" customHeight="1" x14ac:dyDescent="0.15">
      <c r="A122" s="975"/>
      <c r="B122" s="946"/>
      <c r="C122" s="916" t="s">
        <v>434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453</v>
      </c>
      <c r="BP122" s="994"/>
      <c r="BQ122" s="1034">
        <v>29912301</v>
      </c>
      <c r="BR122" s="1035"/>
      <c r="BS122" s="1035"/>
      <c r="BT122" s="1035"/>
      <c r="BU122" s="1035"/>
      <c r="BV122" s="1035">
        <v>29148141</v>
      </c>
      <c r="BW122" s="1035"/>
      <c r="BX122" s="1035"/>
      <c r="BY122" s="1035"/>
      <c r="BZ122" s="1035"/>
      <c r="CA122" s="1035">
        <v>28812992</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1299719</v>
      </c>
      <c r="DH122" s="920"/>
      <c r="DI122" s="920"/>
      <c r="DJ122" s="920"/>
      <c r="DK122" s="920"/>
      <c r="DL122" s="920">
        <v>1381696</v>
      </c>
      <c r="DM122" s="920"/>
      <c r="DN122" s="920"/>
      <c r="DO122" s="920"/>
      <c r="DP122" s="920"/>
      <c r="DQ122" s="920">
        <v>1461385</v>
      </c>
      <c r="DR122" s="920"/>
      <c r="DS122" s="920"/>
      <c r="DT122" s="920"/>
      <c r="DU122" s="920"/>
      <c r="DV122" s="921">
        <v>21</v>
      </c>
      <c r="DW122" s="921"/>
      <c r="DX122" s="921"/>
      <c r="DY122" s="921"/>
      <c r="DZ122" s="922"/>
    </row>
    <row r="123" spans="1:130" s="197" customFormat="1" ht="26.25" customHeight="1" thickBot="1" x14ac:dyDescent="0.2">
      <c r="A123" s="975"/>
      <c r="B123" s="946"/>
      <c r="C123" s="916" t="s">
        <v>440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2716</v>
      </c>
      <c r="AB123" s="959"/>
      <c r="AC123" s="959"/>
      <c r="AD123" s="959"/>
      <c r="AE123" s="960"/>
      <c r="AF123" s="961">
        <v>2576</v>
      </c>
      <c r="AG123" s="959"/>
      <c r="AH123" s="959"/>
      <c r="AI123" s="959"/>
      <c r="AJ123" s="960"/>
      <c r="AK123" s="961">
        <v>2435</v>
      </c>
      <c r="AL123" s="959"/>
      <c r="AM123" s="959"/>
      <c r="AN123" s="959"/>
      <c r="AO123" s="960"/>
      <c r="AP123" s="962">
        <v>0</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109.4</v>
      </c>
      <c r="BR123" s="1027"/>
      <c r="BS123" s="1027"/>
      <c r="BT123" s="1027"/>
      <c r="BU123" s="1027"/>
      <c r="BV123" s="1027">
        <v>88.8</v>
      </c>
      <c r="BW123" s="1027"/>
      <c r="BX123" s="1027"/>
      <c r="BY123" s="1027"/>
      <c r="BZ123" s="1027"/>
      <c r="CA123" s="1027">
        <v>77.5</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1312904</v>
      </c>
      <c r="DH123" s="959"/>
      <c r="DI123" s="959"/>
      <c r="DJ123" s="959"/>
      <c r="DK123" s="960"/>
      <c r="DL123" s="961">
        <v>1191042</v>
      </c>
      <c r="DM123" s="959"/>
      <c r="DN123" s="959"/>
      <c r="DO123" s="959"/>
      <c r="DP123" s="960"/>
      <c r="DQ123" s="961">
        <v>1045459</v>
      </c>
      <c r="DR123" s="959"/>
      <c r="DS123" s="959"/>
      <c r="DT123" s="959"/>
      <c r="DU123" s="960"/>
      <c r="DV123" s="962">
        <v>15</v>
      </c>
      <c r="DW123" s="963"/>
      <c r="DX123" s="963"/>
      <c r="DY123" s="963"/>
      <c r="DZ123" s="964"/>
    </row>
    <row r="124" spans="1:130" s="197" customFormat="1" ht="26.25" customHeight="1" x14ac:dyDescent="0.15">
      <c r="A124" s="975"/>
      <c r="B124" s="946"/>
      <c r="C124" s="916" t="s">
        <v>443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v>928410</v>
      </c>
      <c r="DH124" s="998"/>
      <c r="DI124" s="998"/>
      <c r="DJ124" s="998"/>
      <c r="DK124" s="999"/>
      <c r="DL124" s="1000">
        <v>884150</v>
      </c>
      <c r="DM124" s="998"/>
      <c r="DN124" s="998"/>
      <c r="DO124" s="998"/>
      <c r="DP124" s="999"/>
      <c r="DQ124" s="1000">
        <v>846903</v>
      </c>
      <c r="DR124" s="998"/>
      <c r="DS124" s="998"/>
      <c r="DT124" s="998"/>
      <c r="DU124" s="999"/>
      <c r="DV124" s="1001">
        <v>12.2</v>
      </c>
      <c r="DW124" s="1002"/>
      <c r="DX124" s="1002"/>
      <c r="DY124" s="1002"/>
      <c r="DZ124" s="1003"/>
    </row>
    <row r="125" spans="1:130" s="197" customFormat="1" ht="26.25" customHeight="1" thickBot="1" x14ac:dyDescent="0.2">
      <c r="A125" s="975"/>
      <c r="B125" s="946"/>
      <c r="C125" s="916" t="s">
        <v>445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448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53913</v>
      </c>
      <c r="AB127" s="959"/>
      <c r="AC127" s="959"/>
      <c r="AD127" s="959"/>
      <c r="AE127" s="960"/>
      <c r="AF127" s="961">
        <v>53913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464</v>
      </c>
      <c r="AY127" s="887"/>
      <c r="AZ127" s="887"/>
      <c r="BA127" s="887"/>
      <c r="BB127" s="887"/>
      <c r="BC127" s="887"/>
      <c r="BD127" s="887"/>
      <c r="BE127" s="888"/>
      <c r="BF127" s="1041" t="s">
        <v>113</v>
      </c>
      <c r="BG127" s="1042"/>
      <c r="BH127" s="1042"/>
      <c r="BI127" s="1042"/>
      <c r="BJ127" s="1042"/>
      <c r="BK127" s="1042"/>
      <c r="BL127" s="1051"/>
      <c r="BM127" s="1041">
        <v>13.38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v>7224</v>
      </c>
      <c r="DH127" s="1048"/>
      <c r="DI127" s="1048"/>
      <c r="DJ127" s="1048"/>
      <c r="DK127" s="1048"/>
      <c r="DL127" s="1048">
        <v>7598</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89">
        <v>258233</v>
      </c>
      <c r="AB128" s="1090"/>
      <c r="AC128" s="1090"/>
      <c r="AD128" s="1090"/>
      <c r="AE128" s="1091"/>
      <c r="AF128" s="1092">
        <v>231229</v>
      </c>
      <c r="AG128" s="1090"/>
      <c r="AH128" s="1090"/>
      <c r="AI128" s="1090"/>
      <c r="AJ128" s="1091"/>
      <c r="AK128" s="1092">
        <v>158569</v>
      </c>
      <c r="AL128" s="1090"/>
      <c r="AM128" s="1090"/>
      <c r="AN128" s="1090"/>
      <c r="AO128" s="1091"/>
      <c r="AP128" s="1093"/>
      <c r="AQ128" s="1094"/>
      <c r="AR128" s="1094"/>
      <c r="AS128" s="1094"/>
      <c r="AT128" s="1095"/>
      <c r="AU128" s="235"/>
      <c r="AV128" s="235"/>
      <c r="AW128" s="235"/>
      <c r="AX128" s="1054" t="s">
        <v>468</v>
      </c>
      <c r="AY128" s="950"/>
      <c r="AZ128" s="950"/>
      <c r="BA128" s="950"/>
      <c r="BB128" s="950"/>
      <c r="BC128" s="950"/>
      <c r="BD128" s="950"/>
      <c r="BE128" s="951"/>
      <c r="BF128" s="1066" t="s">
        <v>113</v>
      </c>
      <c r="BG128" s="1067"/>
      <c r="BH128" s="1067"/>
      <c r="BI128" s="1067"/>
      <c r="BJ128" s="1067"/>
      <c r="BK128" s="1067"/>
      <c r="BL128" s="1068"/>
      <c r="BM128" s="1066">
        <v>18.38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9668892</v>
      </c>
      <c r="AB129" s="959"/>
      <c r="AC129" s="959"/>
      <c r="AD129" s="959"/>
      <c r="AE129" s="960"/>
      <c r="AF129" s="961">
        <v>9847656</v>
      </c>
      <c r="AG129" s="959"/>
      <c r="AH129" s="959"/>
      <c r="AI129" s="959"/>
      <c r="AJ129" s="960"/>
      <c r="AK129" s="961">
        <v>9716251</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12.2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2611651</v>
      </c>
      <c r="AB130" s="959"/>
      <c r="AC130" s="959"/>
      <c r="AD130" s="959"/>
      <c r="AE130" s="960"/>
      <c r="AF130" s="961">
        <v>2689233</v>
      </c>
      <c r="AG130" s="959"/>
      <c r="AH130" s="959"/>
      <c r="AI130" s="959"/>
      <c r="AJ130" s="960"/>
      <c r="AK130" s="961">
        <v>2749921</v>
      </c>
      <c r="AL130" s="959"/>
      <c r="AM130" s="959"/>
      <c r="AN130" s="959"/>
      <c r="AO130" s="960"/>
      <c r="AP130" s="1063"/>
      <c r="AQ130" s="1064"/>
      <c r="AR130" s="1064"/>
      <c r="AS130" s="1064"/>
      <c r="AT130" s="1065"/>
      <c r="AU130" s="235"/>
      <c r="AV130" s="235"/>
      <c r="AW130" s="235"/>
      <c r="AX130" s="1113" t="s">
        <v>473</v>
      </c>
      <c r="AY130" s="1045"/>
      <c r="AZ130" s="1045"/>
      <c r="BA130" s="1045"/>
      <c r="BB130" s="1045"/>
      <c r="BC130" s="1045"/>
      <c r="BD130" s="1045"/>
      <c r="BE130" s="1046"/>
      <c r="BF130" s="1075">
        <v>77.5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474</v>
      </c>
      <c r="X131" s="1084"/>
      <c r="Y131" s="1084"/>
      <c r="Z131" s="1085"/>
      <c r="AA131" s="997">
        <v>7057241</v>
      </c>
      <c r="AB131" s="998"/>
      <c r="AC131" s="998"/>
      <c r="AD131" s="998"/>
      <c r="AE131" s="999"/>
      <c r="AF131" s="1000">
        <v>7158423</v>
      </c>
      <c r="AG131" s="998"/>
      <c r="AH131" s="998"/>
      <c r="AI131" s="998"/>
      <c r="AJ131" s="999"/>
      <c r="AK131" s="1000">
        <v>6966330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476</v>
      </c>
      <c r="W132" s="1101"/>
      <c r="X132" s="1101"/>
      <c r="Y132" s="1101"/>
      <c r="Z132" s="1102"/>
      <c r="AA132" s="1103">
        <v>14.72455029</v>
      </c>
      <c r="AB132" s="1104"/>
      <c r="AC132" s="1104"/>
      <c r="AD132" s="1104"/>
      <c r="AE132" s="1105"/>
      <c r="AF132" s="1106">
        <v>12.681619960000001</v>
      </c>
      <c r="AG132" s="1104"/>
      <c r="AH132" s="1104"/>
      <c r="AI132" s="1104"/>
      <c r="AJ132" s="1105"/>
      <c r="AK132" s="1106">
        <v>9.1964061420000007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477</v>
      </c>
      <c r="W133" s="1108"/>
      <c r="X133" s="1108"/>
      <c r="Y133" s="1108"/>
      <c r="Z133" s="1109"/>
      <c r="AA133" s="1110">
        <v>15.7</v>
      </c>
      <c r="AB133" s="1111"/>
      <c r="AC133" s="1111"/>
      <c r="AD133" s="1111"/>
      <c r="AE133" s="1112"/>
      <c r="AF133" s="1110">
        <v>14.4</v>
      </c>
      <c r="AG133" s="1111"/>
      <c r="AH133" s="1111"/>
      <c r="AI133" s="1111"/>
      <c r="AJ133" s="1112"/>
      <c r="AK133" s="1110">
        <v>12.2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election activeCell="N27" sqref="N27"/>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23"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H20" sqref="H20"/>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17" t="s">
        <v>480</v>
      </c>
      <c r="L7" s="254"/>
      <c r="M7" s="255" t="s">
        <v>481</v>
      </c>
      <c r="N7" s="256"/>
    </row>
    <row r="8" spans="1:16" x14ac:dyDescent="0.15">
      <c r="A8" s="248"/>
      <c r="B8" s="244"/>
      <c r="C8" s="244"/>
      <c r="D8" s="244"/>
      <c r="E8" s="244"/>
      <c r="F8" s="244"/>
      <c r="G8" s="257"/>
      <c r="H8" s="258"/>
      <c r="I8" s="258"/>
      <c r="J8" s="259"/>
      <c r="K8" s="1118"/>
      <c r="L8" s="260" t="s">
        <v>482</v>
      </c>
      <c r="M8" s="261" t="s">
        <v>483</v>
      </c>
      <c r="N8" s="262" t="s">
        <v>484</v>
      </c>
    </row>
    <row r="9" spans="1:16" x14ac:dyDescent="0.15">
      <c r="A9" s="248"/>
      <c r="B9" s="244"/>
      <c r="C9" s="244"/>
      <c r="D9" s="244"/>
      <c r="E9" s="244"/>
      <c r="F9" s="244"/>
      <c r="G9" s="1119" t="s">
        <v>485</v>
      </c>
      <c r="H9" s="1120"/>
      <c r="I9" s="1120"/>
      <c r="J9" s="1121"/>
      <c r="K9" s="263">
        <v>1882369</v>
      </c>
      <c r="L9" s="264">
        <v>97801</v>
      </c>
      <c r="M9" s="265">
        <v>77799</v>
      </c>
      <c r="N9" s="266">
        <v>25.7</v>
      </c>
    </row>
    <row r="10" spans="1:16" x14ac:dyDescent="0.15">
      <c r="A10" s="248"/>
      <c r="B10" s="244"/>
      <c r="C10" s="244"/>
      <c r="D10" s="244"/>
      <c r="E10" s="244"/>
      <c r="F10" s="244"/>
      <c r="G10" s="1119" t="s">
        <v>486</v>
      </c>
      <c r="H10" s="1120"/>
      <c r="I10" s="1120"/>
      <c r="J10" s="1121"/>
      <c r="K10" s="267">
        <v>141266</v>
      </c>
      <c r="L10" s="268">
        <v>7340</v>
      </c>
      <c r="M10" s="269">
        <v>8141</v>
      </c>
      <c r="N10" s="270">
        <v>-9.8000000000000007</v>
      </c>
    </row>
    <row r="11" spans="1:16" ht="13.5" customHeight="1" x14ac:dyDescent="0.15">
      <c r="A11" s="248"/>
      <c r="B11" s="244"/>
      <c r="C11" s="244"/>
      <c r="D11" s="244"/>
      <c r="E11" s="244"/>
      <c r="F11" s="244"/>
      <c r="G11" s="1119" t="s">
        <v>487</v>
      </c>
      <c r="H11" s="1120"/>
      <c r="I11" s="1120"/>
      <c r="J11" s="1121"/>
      <c r="K11" s="267">
        <v>415991</v>
      </c>
      <c r="L11" s="268">
        <v>21613</v>
      </c>
      <c r="M11" s="269">
        <v>11503</v>
      </c>
      <c r="N11" s="270">
        <v>87.9</v>
      </c>
    </row>
    <row r="12" spans="1:16" ht="13.5" customHeight="1" x14ac:dyDescent="0.15">
      <c r="A12" s="248"/>
      <c r="B12" s="244"/>
      <c r="C12" s="244"/>
      <c r="D12" s="244"/>
      <c r="E12" s="244"/>
      <c r="F12" s="244"/>
      <c r="G12" s="1119" t="s">
        <v>488</v>
      </c>
      <c r="H12" s="1120"/>
      <c r="I12" s="1120"/>
      <c r="J12" s="1121"/>
      <c r="K12" s="267" t="s">
        <v>489</v>
      </c>
      <c r="L12" s="268" t="s">
        <v>489</v>
      </c>
      <c r="M12" s="269">
        <v>578</v>
      </c>
      <c r="N12" s="270" t="s">
        <v>489</v>
      </c>
    </row>
    <row r="13" spans="1:16" ht="13.5" customHeight="1" x14ac:dyDescent="0.15">
      <c r="A13" s="248"/>
      <c r="B13" s="244"/>
      <c r="C13" s="244"/>
      <c r="D13" s="244"/>
      <c r="E13" s="244"/>
      <c r="F13" s="244"/>
      <c r="G13" s="1119" t="s">
        <v>490</v>
      </c>
      <c r="H13" s="1120"/>
      <c r="I13" s="1120"/>
      <c r="J13" s="1121"/>
      <c r="K13" s="267" t="s">
        <v>489</v>
      </c>
      <c r="L13" s="268" t="s">
        <v>489</v>
      </c>
      <c r="M13" s="269" t="s">
        <v>489</v>
      </c>
      <c r="N13" s="270" t="s">
        <v>489</v>
      </c>
    </row>
    <row r="14" spans="1:16" ht="13.5" customHeight="1" x14ac:dyDescent="0.15">
      <c r="A14" s="248"/>
      <c r="B14" s="244"/>
      <c r="C14" s="244"/>
      <c r="D14" s="244"/>
      <c r="E14" s="244"/>
      <c r="F14" s="244"/>
      <c r="G14" s="1119" t="s">
        <v>491</v>
      </c>
      <c r="H14" s="1120"/>
      <c r="I14" s="1120"/>
      <c r="J14" s="1121"/>
      <c r="K14" s="267">
        <v>89696</v>
      </c>
      <c r="L14" s="268">
        <v>4660</v>
      </c>
      <c r="M14" s="269">
        <v>3404</v>
      </c>
      <c r="N14" s="270">
        <v>36.9</v>
      </c>
    </row>
    <row r="15" spans="1:16" ht="13.5" customHeight="1" x14ac:dyDescent="0.15">
      <c r="A15" s="248"/>
      <c r="B15" s="244"/>
      <c r="C15" s="244"/>
      <c r="D15" s="244"/>
      <c r="E15" s="244"/>
      <c r="F15" s="244"/>
      <c r="G15" s="1119" t="s">
        <v>492</v>
      </c>
      <c r="H15" s="1120"/>
      <c r="I15" s="1120"/>
      <c r="J15" s="1121"/>
      <c r="K15" s="267">
        <v>44879</v>
      </c>
      <c r="L15" s="268">
        <v>2332</v>
      </c>
      <c r="M15" s="269">
        <v>1859</v>
      </c>
      <c r="N15" s="270">
        <v>25.4</v>
      </c>
    </row>
    <row r="16" spans="1:16" x14ac:dyDescent="0.15">
      <c r="A16" s="248"/>
      <c r="B16" s="244"/>
      <c r="C16" s="244"/>
      <c r="D16" s="244"/>
      <c r="E16" s="244"/>
      <c r="F16" s="244"/>
      <c r="G16" s="1122" t="s">
        <v>493</v>
      </c>
      <c r="H16" s="1123"/>
      <c r="I16" s="1123"/>
      <c r="J16" s="1124"/>
      <c r="K16" s="268">
        <v>-183633</v>
      </c>
      <c r="L16" s="268">
        <v>-9541</v>
      </c>
      <c r="M16" s="269">
        <v>-8484</v>
      </c>
      <c r="N16" s="270">
        <v>12.5</v>
      </c>
    </row>
    <row r="17" spans="1:16" x14ac:dyDescent="0.15">
      <c r="A17" s="248"/>
      <c r="B17" s="244"/>
      <c r="C17" s="244"/>
      <c r="D17" s="244"/>
      <c r="E17" s="244"/>
      <c r="F17" s="244"/>
      <c r="G17" s="1122" t="s">
        <v>171</v>
      </c>
      <c r="H17" s="1123"/>
      <c r="I17" s="1123"/>
      <c r="J17" s="1124"/>
      <c r="K17" s="268">
        <v>2390568</v>
      </c>
      <c r="L17" s="268">
        <v>124205</v>
      </c>
      <c r="M17" s="269">
        <v>94801</v>
      </c>
      <c r="N17" s="270">
        <v>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14" t="s">
        <v>498</v>
      </c>
      <c r="H21" s="1115"/>
      <c r="I21" s="1115"/>
      <c r="J21" s="1116"/>
      <c r="K21" s="280">
        <v>12.42</v>
      </c>
      <c r="L21" s="281">
        <v>8.7799999999999994</v>
      </c>
      <c r="M21" s="282">
        <v>3.64</v>
      </c>
      <c r="N21" s="249"/>
      <c r="O21" s="283"/>
      <c r="P21" s="279"/>
    </row>
    <row r="22" spans="1:16" s="284" customFormat="1" x14ac:dyDescent="0.15">
      <c r="A22" s="279"/>
      <c r="B22" s="249"/>
      <c r="C22" s="249"/>
      <c r="D22" s="249"/>
      <c r="E22" s="249"/>
      <c r="F22" s="249"/>
      <c r="G22" s="1114" t="s">
        <v>499</v>
      </c>
      <c r="H22" s="1115"/>
      <c r="I22" s="1115"/>
      <c r="J22" s="1116"/>
      <c r="K22" s="285">
        <v>91.9</v>
      </c>
      <c r="L22" s="286">
        <v>96.7</v>
      </c>
      <c r="M22" s="287">
        <v>-4.8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17" t="s">
        <v>480</v>
      </c>
      <c r="L30" s="254"/>
      <c r="M30" s="255" t="s">
        <v>481</v>
      </c>
      <c r="N30" s="256"/>
    </row>
    <row r="31" spans="1:16" x14ac:dyDescent="0.15">
      <c r="A31" s="248"/>
      <c r="B31" s="244"/>
      <c r="C31" s="244"/>
      <c r="D31" s="244"/>
      <c r="E31" s="244"/>
      <c r="F31" s="244"/>
      <c r="G31" s="257"/>
      <c r="H31" s="258"/>
      <c r="I31" s="258"/>
      <c r="J31" s="259"/>
      <c r="K31" s="1118"/>
      <c r="L31" s="260" t="s">
        <v>482</v>
      </c>
      <c r="M31" s="261" t="s">
        <v>483</v>
      </c>
      <c r="N31" s="262" t="s">
        <v>484</v>
      </c>
    </row>
    <row r="32" spans="1:16" ht="27" customHeight="1" x14ac:dyDescent="0.15">
      <c r="A32" s="248"/>
      <c r="B32" s="244"/>
      <c r="C32" s="244"/>
      <c r="D32" s="244"/>
      <c r="E32" s="244"/>
      <c r="F32" s="244"/>
      <c r="G32" s="1130" t="s">
        <v>502</v>
      </c>
      <c r="H32" s="1131"/>
      <c r="I32" s="1131"/>
      <c r="J32" s="1132"/>
      <c r="K32" s="294">
        <v>2515726</v>
      </c>
      <c r="L32" s="294">
        <v>130707</v>
      </c>
      <c r="M32" s="295">
        <v>52939</v>
      </c>
      <c r="N32" s="296">
        <v>146.9</v>
      </c>
    </row>
    <row r="33" spans="1:16" ht="13.5" customHeight="1" x14ac:dyDescent="0.15">
      <c r="A33" s="248"/>
      <c r="B33" s="244"/>
      <c r="C33" s="244"/>
      <c r="D33" s="244"/>
      <c r="E33" s="244"/>
      <c r="F33" s="244"/>
      <c r="G33" s="1130" t="s">
        <v>503</v>
      </c>
      <c r="H33" s="1131"/>
      <c r="I33" s="1131"/>
      <c r="J33" s="1132"/>
      <c r="K33" s="294" t="s">
        <v>489</v>
      </c>
      <c r="L33" s="294" t="s">
        <v>489</v>
      </c>
      <c r="M33" s="295" t="s">
        <v>489</v>
      </c>
      <c r="N33" s="296" t="s">
        <v>489</v>
      </c>
    </row>
    <row r="34" spans="1:16" ht="27" customHeight="1" x14ac:dyDescent="0.15">
      <c r="A34" s="248"/>
      <c r="B34" s="244"/>
      <c r="C34" s="244"/>
      <c r="D34" s="244"/>
      <c r="E34" s="244"/>
      <c r="F34" s="244"/>
      <c r="G34" s="1130" t="s">
        <v>504</v>
      </c>
      <c r="H34" s="1131"/>
      <c r="I34" s="1131"/>
      <c r="J34" s="1132"/>
      <c r="K34" s="294">
        <v>667</v>
      </c>
      <c r="L34" s="294">
        <v>35</v>
      </c>
      <c r="M34" s="295">
        <v>6</v>
      </c>
      <c r="N34" s="296">
        <v>483.3</v>
      </c>
    </row>
    <row r="35" spans="1:16" ht="27" customHeight="1" x14ac:dyDescent="0.15">
      <c r="A35" s="248"/>
      <c r="B35" s="244"/>
      <c r="C35" s="244"/>
      <c r="D35" s="244"/>
      <c r="E35" s="244"/>
      <c r="F35" s="244"/>
      <c r="G35" s="1130" t="s">
        <v>505</v>
      </c>
      <c r="H35" s="1131"/>
      <c r="I35" s="1131"/>
      <c r="J35" s="1132"/>
      <c r="K35" s="294">
        <v>799474</v>
      </c>
      <c r="L35" s="294">
        <v>41538</v>
      </c>
      <c r="M35" s="295">
        <v>16218</v>
      </c>
      <c r="N35" s="296">
        <v>156.1</v>
      </c>
    </row>
    <row r="36" spans="1:16" ht="27" customHeight="1" x14ac:dyDescent="0.15">
      <c r="A36" s="248"/>
      <c r="B36" s="244"/>
      <c r="C36" s="244"/>
      <c r="D36" s="244"/>
      <c r="E36" s="244"/>
      <c r="F36" s="244"/>
      <c r="G36" s="1130" t="s">
        <v>506</v>
      </c>
      <c r="H36" s="1131"/>
      <c r="I36" s="1131"/>
      <c r="J36" s="1132"/>
      <c r="K36" s="294">
        <v>230800</v>
      </c>
      <c r="L36" s="294">
        <v>11991</v>
      </c>
      <c r="M36" s="295">
        <v>3341</v>
      </c>
      <c r="N36" s="296">
        <v>258.89999999999998</v>
      </c>
    </row>
    <row r="37" spans="1:16" ht="13.5" customHeight="1" x14ac:dyDescent="0.15">
      <c r="A37" s="248"/>
      <c r="B37" s="244"/>
      <c r="C37" s="244"/>
      <c r="D37" s="244"/>
      <c r="E37" s="244"/>
      <c r="F37" s="244"/>
      <c r="G37" s="1130" t="s">
        <v>507</v>
      </c>
      <c r="H37" s="1131"/>
      <c r="I37" s="1131"/>
      <c r="J37" s="1132"/>
      <c r="K37" s="294">
        <v>2435</v>
      </c>
      <c r="L37" s="294">
        <v>127</v>
      </c>
      <c r="M37" s="295">
        <v>1023</v>
      </c>
      <c r="N37" s="296">
        <v>-87.6</v>
      </c>
    </row>
    <row r="38" spans="1:16" ht="27" customHeight="1" x14ac:dyDescent="0.15">
      <c r="A38" s="248"/>
      <c r="B38" s="244"/>
      <c r="C38" s="244"/>
      <c r="D38" s="244"/>
      <c r="E38" s="244"/>
      <c r="F38" s="244"/>
      <c r="G38" s="1133" t="s">
        <v>508</v>
      </c>
      <c r="H38" s="1134"/>
      <c r="I38" s="1134"/>
      <c r="J38" s="1135"/>
      <c r="K38" s="297">
        <v>40</v>
      </c>
      <c r="L38" s="297">
        <v>2</v>
      </c>
      <c r="M38" s="298">
        <v>7</v>
      </c>
      <c r="N38" s="299">
        <v>-71.400000000000006</v>
      </c>
      <c r="O38" s="293"/>
    </row>
    <row r="39" spans="1:16" x14ac:dyDescent="0.15">
      <c r="A39" s="248"/>
      <c r="B39" s="244"/>
      <c r="C39" s="244"/>
      <c r="D39" s="244"/>
      <c r="E39" s="244"/>
      <c r="F39" s="244"/>
      <c r="G39" s="1133" t="s">
        <v>509</v>
      </c>
      <c r="H39" s="1134"/>
      <c r="I39" s="1134"/>
      <c r="J39" s="1135"/>
      <c r="K39" s="300">
        <v>-158569</v>
      </c>
      <c r="L39" s="300">
        <v>-8239</v>
      </c>
      <c r="M39" s="301">
        <v>-3044</v>
      </c>
      <c r="N39" s="302">
        <v>170.7</v>
      </c>
      <c r="O39" s="293"/>
    </row>
    <row r="40" spans="1:16" ht="27" customHeight="1" x14ac:dyDescent="0.15">
      <c r="A40" s="248"/>
      <c r="B40" s="244"/>
      <c r="C40" s="244"/>
      <c r="D40" s="244"/>
      <c r="E40" s="244"/>
      <c r="F40" s="244"/>
      <c r="G40" s="1130" t="s">
        <v>510</v>
      </c>
      <c r="H40" s="1131"/>
      <c r="I40" s="1131"/>
      <c r="J40" s="1132"/>
      <c r="K40" s="300">
        <v>-2749921</v>
      </c>
      <c r="L40" s="300">
        <v>-142875</v>
      </c>
      <c r="M40" s="301">
        <v>-47792</v>
      </c>
      <c r="N40" s="302">
        <v>199</v>
      </c>
      <c r="O40" s="293"/>
    </row>
    <row r="41" spans="1:16" x14ac:dyDescent="0.15">
      <c r="A41" s="248"/>
      <c r="B41" s="244"/>
      <c r="C41" s="244"/>
      <c r="D41" s="244"/>
      <c r="E41" s="244"/>
      <c r="F41" s="244"/>
      <c r="G41" s="1136" t="s">
        <v>281</v>
      </c>
      <c r="H41" s="1137"/>
      <c r="I41" s="1137"/>
      <c r="J41" s="1138"/>
      <c r="K41" s="294">
        <v>640652</v>
      </c>
      <c r="L41" s="300">
        <v>33286</v>
      </c>
      <c r="M41" s="301">
        <v>22698</v>
      </c>
      <c r="N41" s="302">
        <v>46.6</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25" t="s">
        <v>480</v>
      </c>
      <c r="J49" s="1127" t="s">
        <v>514</v>
      </c>
      <c r="K49" s="1128"/>
      <c r="L49" s="1128"/>
      <c r="M49" s="1128"/>
      <c r="N49" s="1129"/>
    </row>
    <row r="50" spans="1:14" x14ac:dyDescent="0.15">
      <c r="A50" s="248"/>
      <c r="B50" s="244"/>
      <c r="C50" s="244"/>
      <c r="D50" s="244"/>
      <c r="E50" s="244"/>
      <c r="F50" s="244"/>
      <c r="G50" s="312"/>
      <c r="H50" s="313"/>
      <c r="I50" s="1126"/>
      <c r="J50" s="314" t="s">
        <v>515</v>
      </c>
      <c r="K50" s="315" t="s">
        <v>516</v>
      </c>
      <c r="L50" s="316" t="s">
        <v>517</v>
      </c>
      <c r="M50" s="317" t="s">
        <v>518</v>
      </c>
      <c r="N50" s="318" t="s">
        <v>519</v>
      </c>
    </row>
    <row r="51" spans="1:14" x14ac:dyDescent="0.15">
      <c r="A51" s="248"/>
      <c r="B51" s="244"/>
      <c r="C51" s="244"/>
      <c r="D51" s="244"/>
      <c r="E51" s="244"/>
      <c r="F51" s="244"/>
      <c r="G51" s="310" t="s">
        <v>520</v>
      </c>
      <c r="H51" s="311"/>
      <c r="I51" s="319">
        <v>2499535</v>
      </c>
      <c r="J51" s="320">
        <v>120083</v>
      </c>
      <c r="K51" s="321">
        <v>-25.3</v>
      </c>
      <c r="L51" s="322">
        <v>59338</v>
      </c>
      <c r="M51" s="323">
        <v>6</v>
      </c>
      <c r="N51" s="324">
        <v>-31.3</v>
      </c>
    </row>
    <row r="52" spans="1:14" x14ac:dyDescent="0.15">
      <c r="A52" s="248"/>
      <c r="B52" s="244"/>
      <c r="C52" s="244"/>
      <c r="D52" s="244"/>
      <c r="E52" s="244"/>
      <c r="F52" s="244"/>
      <c r="G52" s="325"/>
      <c r="H52" s="326" t="s">
        <v>521</v>
      </c>
      <c r="I52" s="327">
        <v>1172887</v>
      </c>
      <c r="J52" s="328">
        <v>56348</v>
      </c>
      <c r="K52" s="329">
        <v>-21.5</v>
      </c>
      <c r="L52" s="330">
        <v>34073</v>
      </c>
      <c r="M52" s="331">
        <v>-3</v>
      </c>
      <c r="N52" s="332">
        <v>-18.5</v>
      </c>
    </row>
    <row r="53" spans="1:14" x14ac:dyDescent="0.15">
      <c r="A53" s="248"/>
      <c r="B53" s="244"/>
      <c r="C53" s="244"/>
      <c r="D53" s="244"/>
      <c r="E53" s="244"/>
      <c r="F53" s="244"/>
      <c r="G53" s="310" t="s">
        <v>522</v>
      </c>
      <c r="H53" s="311"/>
      <c r="I53" s="319">
        <v>4165554</v>
      </c>
      <c r="J53" s="320">
        <v>204144</v>
      </c>
      <c r="K53" s="321">
        <v>70</v>
      </c>
      <c r="L53" s="322">
        <v>61557</v>
      </c>
      <c r="M53" s="323">
        <v>3.7</v>
      </c>
      <c r="N53" s="324">
        <v>66.3</v>
      </c>
    </row>
    <row r="54" spans="1:14" x14ac:dyDescent="0.15">
      <c r="A54" s="248"/>
      <c r="B54" s="244"/>
      <c r="C54" s="244"/>
      <c r="D54" s="244"/>
      <c r="E54" s="244"/>
      <c r="F54" s="244"/>
      <c r="G54" s="325"/>
      <c r="H54" s="326" t="s">
        <v>521</v>
      </c>
      <c r="I54" s="327">
        <v>2238746</v>
      </c>
      <c r="J54" s="328">
        <v>109716</v>
      </c>
      <c r="K54" s="329">
        <v>94.7</v>
      </c>
      <c r="L54" s="330">
        <v>32497</v>
      </c>
      <c r="M54" s="331">
        <v>-4.5999999999999996</v>
      </c>
      <c r="N54" s="332">
        <v>99.3</v>
      </c>
    </row>
    <row r="55" spans="1:14" x14ac:dyDescent="0.15">
      <c r="A55" s="248"/>
      <c r="B55" s="244"/>
      <c r="C55" s="244"/>
      <c r="D55" s="244"/>
      <c r="E55" s="244"/>
      <c r="F55" s="244"/>
      <c r="G55" s="310" t="s">
        <v>523</v>
      </c>
      <c r="H55" s="311"/>
      <c r="I55" s="319">
        <v>3188141</v>
      </c>
      <c r="J55" s="320">
        <v>158732</v>
      </c>
      <c r="K55" s="321">
        <v>-22.2</v>
      </c>
      <c r="L55" s="322">
        <v>69806</v>
      </c>
      <c r="M55" s="323">
        <v>13.4</v>
      </c>
      <c r="N55" s="324">
        <v>-35.6</v>
      </c>
    </row>
    <row r="56" spans="1:14" x14ac:dyDescent="0.15">
      <c r="A56" s="248"/>
      <c r="B56" s="244"/>
      <c r="C56" s="244"/>
      <c r="D56" s="244"/>
      <c r="E56" s="244"/>
      <c r="F56" s="244"/>
      <c r="G56" s="325"/>
      <c r="H56" s="326" t="s">
        <v>521</v>
      </c>
      <c r="I56" s="327">
        <v>1482872</v>
      </c>
      <c r="J56" s="328">
        <v>73830</v>
      </c>
      <c r="K56" s="329">
        <v>-32.700000000000003</v>
      </c>
      <c r="L56" s="330">
        <v>32823</v>
      </c>
      <c r="M56" s="331">
        <v>1</v>
      </c>
      <c r="N56" s="332">
        <v>-33.700000000000003</v>
      </c>
    </row>
    <row r="57" spans="1:14" x14ac:dyDescent="0.15">
      <c r="A57" s="248"/>
      <c r="B57" s="244"/>
      <c r="C57" s="244"/>
      <c r="D57" s="244"/>
      <c r="E57" s="244"/>
      <c r="F57" s="244"/>
      <c r="G57" s="310" t="s">
        <v>524</v>
      </c>
      <c r="H57" s="311"/>
      <c r="I57" s="319">
        <v>3155139</v>
      </c>
      <c r="J57" s="320">
        <v>159770</v>
      </c>
      <c r="K57" s="321">
        <v>0.7</v>
      </c>
      <c r="L57" s="322">
        <v>74444</v>
      </c>
      <c r="M57" s="323">
        <v>6.6</v>
      </c>
      <c r="N57" s="324">
        <v>-5.9</v>
      </c>
    </row>
    <row r="58" spans="1:14" x14ac:dyDescent="0.15">
      <c r="A58" s="248"/>
      <c r="B58" s="244"/>
      <c r="C58" s="244"/>
      <c r="D58" s="244"/>
      <c r="E58" s="244"/>
      <c r="F58" s="244"/>
      <c r="G58" s="325"/>
      <c r="H58" s="326" t="s">
        <v>521</v>
      </c>
      <c r="I58" s="327">
        <v>777620</v>
      </c>
      <c r="J58" s="328">
        <v>39377</v>
      </c>
      <c r="K58" s="329">
        <v>-46.7</v>
      </c>
      <c r="L58" s="330">
        <v>34175</v>
      </c>
      <c r="M58" s="331">
        <v>4.0999999999999996</v>
      </c>
      <c r="N58" s="332">
        <v>-50.8</v>
      </c>
    </row>
    <row r="59" spans="1:14" x14ac:dyDescent="0.15">
      <c r="A59" s="248"/>
      <c r="B59" s="244"/>
      <c r="C59" s="244"/>
      <c r="D59" s="244"/>
      <c r="E59" s="244"/>
      <c r="F59" s="244"/>
      <c r="G59" s="310" t="s">
        <v>525</v>
      </c>
      <c r="H59" s="311"/>
      <c r="I59" s="319">
        <v>2560766</v>
      </c>
      <c r="J59" s="320">
        <v>133048</v>
      </c>
      <c r="K59" s="321">
        <v>-16.7</v>
      </c>
      <c r="L59" s="322">
        <v>85205</v>
      </c>
      <c r="M59" s="323">
        <v>14.5</v>
      </c>
      <c r="N59" s="324">
        <v>-31.2</v>
      </c>
    </row>
    <row r="60" spans="1:14" x14ac:dyDescent="0.15">
      <c r="A60" s="248"/>
      <c r="B60" s="244"/>
      <c r="C60" s="244"/>
      <c r="D60" s="244"/>
      <c r="E60" s="244"/>
      <c r="F60" s="244"/>
      <c r="G60" s="325"/>
      <c r="H60" s="326" t="s">
        <v>521</v>
      </c>
      <c r="I60" s="333">
        <v>1071187</v>
      </c>
      <c r="J60" s="328">
        <v>55655</v>
      </c>
      <c r="K60" s="329">
        <v>41.3</v>
      </c>
      <c r="L60" s="330">
        <v>38847</v>
      </c>
      <c r="M60" s="331">
        <v>13.7</v>
      </c>
      <c r="N60" s="332">
        <v>27.6</v>
      </c>
    </row>
    <row r="61" spans="1:14" x14ac:dyDescent="0.15">
      <c r="A61" s="248"/>
      <c r="B61" s="244"/>
      <c r="C61" s="244"/>
      <c r="D61" s="244"/>
      <c r="E61" s="244"/>
      <c r="F61" s="244"/>
      <c r="G61" s="310" t="s">
        <v>526</v>
      </c>
      <c r="H61" s="334"/>
      <c r="I61" s="335">
        <v>3113827</v>
      </c>
      <c r="J61" s="336">
        <v>155155</v>
      </c>
      <c r="K61" s="337">
        <v>1.3</v>
      </c>
      <c r="L61" s="338">
        <v>70070</v>
      </c>
      <c r="M61" s="339">
        <v>8.8000000000000007</v>
      </c>
      <c r="N61" s="324">
        <v>-7.5</v>
      </c>
    </row>
    <row r="62" spans="1:14" x14ac:dyDescent="0.15">
      <c r="A62" s="248"/>
      <c r="B62" s="244"/>
      <c r="C62" s="244"/>
      <c r="D62" s="244"/>
      <c r="E62" s="244"/>
      <c r="F62" s="244"/>
      <c r="G62" s="325"/>
      <c r="H62" s="326" t="s">
        <v>521</v>
      </c>
      <c r="I62" s="327">
        <v>1348662</v>
      </c>
      <c r="J62" s="328">
        <v>66985</v>
      </c>
      <c r="K62" s="329">
        <v>7</v>
      </c>
      <c r="L62" s="330">
        <v>34483</v>
      </c>
      <c r="M62" s="331">
        <v>2.2000000000000002</v>
      </c>
      <c r="N62" s="332">
        <v>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39" t="s">
        <v>3</v>
      </c>
      <c r="D47" s="1139"/>
      <c r="E47" s="1140"/>
      <c r="F47" s="11">
        <v>10.8</v>
      </c>
      <c r="G47" s="12">
        <v>14.55</v>
      </c>
      <c r="H47" s="12">
        <v>18.09</v>
      </c>
      <c r="I47" s="12">
        <v>21.22</v>
      </c>
      <c r="J47" s="13">
        <v>25.05</v>
      </c>
    </row>
    <row r="48" spans="2:10" ht="57.75" customHeight="1" x14ac:dyDescent="0.15">
      <c r="B48" s="14"/>
      <c r="C48" s="1141" t="s">
        <v>4</v>
      </c>
      <c r="D48" s="1141"/>
      <c r="E48" s="1142"/>
      <c r="F48" s="15">
        <v>1.52</v>
      </c>
      <c r="G48" s="16">
        <v>1.84</v>
      </c>
      <c r="H48" s="16">
        <v>2.42</v>
      </c>
      <c r="I48" s="16">
        <v>2.2400000000000002</v>
      </c>
      <c r="J48" s="17">
        <v>2.75</v>
      </c>
    </row>
    <row r="49" spans="2:10" ht="57.75" customHeight="1" thickBot="1" x14ac:dyDescent="0.2">
      <c r="B49" s="18"/>
      <c r="C49" s="1143" t="s">
        <v>5</v>
      </c>
      <c r="D49" s="1143"/>
      <c r="E49" s="1144"/>
      <c r="F49" s="19">
        <v>11.66</v>
      </c>
      <c r="G49" s="20">
        <v>4.62</v>
      </c>
      <c r="H49" s="20">
        <v>11.36</v>
      </c>
      <c r="I49" s="20">
        <v>10.71</v>
      </c>
      <c r="J49" s="21">
        <v>10.39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G36" sqref="G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1" t="s">
        <v>533</v>
      </c>
      <c r="D34" s="1151"/>
      <c r="E34" s="1152"/>
      <c r="F34" s="32">
        <v>4.6100000000000003</v>
      </c>
      <c r="G34" s="33">
        <v>5.49</v>
      </c>
      <c r="H34" s="33">
        <v>6.54</v>
      </c>
      <c r="I34" s="33">
        <v>5.13</v>
      </c>
      <c r="J34" s="34">
        <v>5.9</v>
      </c>
      <c r="K34" s="22"/>
      <c r="L34" s="22"/>
      <c r="M34" s="22"/>
      <c r="N34" s="22"/>
      <c r="O34" s="22"/>
      <c r="P34" s="22"/>
    </row>
    <row r="35" spans="1:16" ht="39" customHeight="1" x14ac:dyDescent="0.15">
      <c r="A35" s="22"/>
      <c r="B35" s="35"/>
      <c r="C35" s="1145" t="s">
        <v>534</v>
      </c>
      <c r="D35" s="1146"/>
      <c r="E35" s="1147"/>
      <c r="F35" s="36">
        <v>0.47</v>
      </c>
      <c r="G35" s="37">
        <v>1.3</v>
      </c>
      <c r="H35" s="37">
        <v>1.21</v>
      </c>
      <c r="I35" s="37">
        <v>2.62</v>
      </c>
      <c r="J35" s="38">
        <v>3.5</v>
      </c>
      <c r="K35" s="22"/>
      <c r="L35" s="22"/>
      <c r="M35" s="22"/>
      <c r="N35" s="22"/>
      <c r="O35" s="22"/>
      <c r="P35" s="22"/>
    </row>
    <row r="36" spans="1:16" ht="39" customHeight="1" x14ac:dyDescent="0.15">
      <c r="A36" s="22"/>
      <c r="B36" s="35"/>
      <c r="C36" s="1145" t="s">
        <v>535</v>
      </c>
      <c r="D36" s="1146"/>
      <c r="E36" s="1147"/>
      <c r="F36" s="36">
        <v>1.51</v>
      </c>
      <c r="G36" s="37">
        <v>1.84</v>
      </c>
      <c r="H36" s="37">
        <v>2.41</v>
      </c>
      <c r="I36" s="37">
        <v>2.23</v>
      </c>
      <c r="J36" s="38">
        <v>2.74</v>
      </c>
      <c r="K36" s="22"/>
      <c r="L36" s="22"/>
      <c r="M36" s="22"/>
      <c r="N36" s="22"/>
      <c r="O36" s="22"/>
      <c r="P36" s="22"/>
    </row>
    <row r="37" spans="1:16" ht="39" customHeight="1" x14ac:dyDescent="0.15">
      <c r="A37" s="22"/>
      <c r="B37" s="35"/>
      <c r="C37" s="1145" t="s">
        <v>536</v>
      </c>
      <c r="D37" s="1146"/>
      <c r="E37" s="1147"/>
      <c r="F37" s="36">
        <v>0.12</v>
      </c>
      <c r="G37" s="37">
        <v>0.27</v>
      </c>
      <c r="H37" s="37">
        <v>0.3</v>
      </c>
      <c r="I37" s="37">
        <v>0.35</v>
      </c>
      <c r="J37" s="38">
        <v>0.5</v>
      </c>
      <c r="K37" s="22"/>
      <c r="L37" s="22"/>
      <c r="M37" s="22"/>
      <c r="N37" s="22"/>
      <c r="O37" s="22"/>
      <c r="P37" s="22"/>
    </row>
    <row r="38" spans="1:16" ht="39" customHeight="1" x14ac:dyDescent="0.15">
      <c r="A38" s="22"/>
      <c r="B38" s="35"/>
      <c r="C38" s="1145" t="s">
        <v>537</v>
      </c>
      <c r="D38" s="1146"/>
      <c r="E38" s="1147"/>
      <c r="F38" s="36">
        <v>0.61</v>
      </c>
      <c r="G38" s="37">
        <v>0.22</v>
      </c>
      <c r="H38" s="37">
        <v>0.44</v>
      </c>
      <c r="I38" s="37">
        <v>0.57999999999999996</v>
      </c>
      <c r="J38" s="38">
        <v>0.35</v>
      </c>
      <c r="K38" s="22"/>
      <c r="L38" s="22"/>
      <c r="M38" s="22"/>
      <c r="N38" s="22"/>
      <c r="O38" s="22"/>
      <c r="P38" s="22"/>
    </row>
    <row r="39" spans="1:16" ht="39" customHeight="1" x14ac:dyDescent="0.15">
      <c r="A39" s="22"/>
      <c r="B39" s="35"/>
      <c r="C39" s="1145" t="s">
        <v>538</v>
      </c>
      <c r="D39" s="1146"/>
      <c r="E39" s="1147"/>
      <c r="F39" s="36">
        <v>0</v>
      </c>
      <c r="G39" s="37">
        <v>0</v>
      </c>
      <c r="H39" s="37">
        <v>0</v>
      </c>
      <c r="I39" s="37">
        <v>0</v>
      </c>
      <c r="J39" s="38">
        <v>0.01</v>
      </c>
      <c r="K39" s="22"/>
      <c r="L39" s="22"/>
      <c r="M39" s="22"/>
      <c r="N39" s="22"/>
      <c r="O39" s="22"/>
      <c r="P39" s="22"/>
    </row>
    <row r="40" spans="1:16" ht="39" customHeight="1" x14ac:dyDescent="0.15">
      <c r="A40" s="22"/>
      <c r="B40" s="35"/>
      <c r="C40" s="1145" t="s">
        <v>539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540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541</v>
      </c>
      <c r="D42" s="1146"/>
      <c r="E42" s="1147"/>
      <c r="F42" s="36" t="s">
        <v>489</v>
      </c>
      <c r="G42" s="37" t="s">
        <v>489</v>
      </c>
      <c r="H42" s="37" t="s">
        <v>489</v>
      </c>
      <c r="I42" s="37" t="s">
        <v>489</v>
      </c>
      <c r="J42" s="38" t="s">
        <v>489</v>
      </c>
      <c r="K42" s="22"/>
      <c r="L42" s="22"/>
      <c r="M42" s="22"/>
      <c r="N42" s="22"/>
      <c r="O42" s="22"/>
      <c r="P42" s="22"/>
    </row>
    <row r="43" spans="1:16" ht="39" customHeight="1" thickBot="1" x14ac:dyDescent="0.2">
      <c r="A43" s="22"/>
      <c r="B43" s="40"/>
      <c r="C43" s="1148" t="s">
        <v>542</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0" zoomScaleNormal="70" zoomScaleSheetLayoutView="55" workbookViewId="0">
      <selection activeCell="T55" sqref="T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3087</v>
      </c>
      <c r="L45" s="60">
        <v>3011</v>
      </c>
      <c r="M45" s="60">
        <v>2863</v>
      </c>
      <c r="N45" s="60">
        <v>2774</v>
      </c>
      <c r="O45" s="61">
        <v>2516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489</v>
      </c>
      <c r="L47" s="64" t="s">
        <v>489</v>
      </c>
      <c r="M47" s="64" t="s">
        <v>489</v>
      </c>
      <c r="N47" s="64" t="s">
        <v>489</v>
      </c>
      <c r="O47" s="65">
        <v>1</v>
      </c>
      <c r="P47" s="48"/>
      <c r="Q47" s="48"/>
      <c r="R47" s="48"/>
      <c r="S47" s="48"/>
      <c r="T47" s="48"/>
      <c r="U47" s="48"/>
    </row>
    <row r="48" spans="1:21" ht="30.75" customHeight="1" x14ac:dyDescent="0.15">
      <c r="A48" s="48"/>
      <c r="B48" s="1163"/>
      <c r="C48" s="1164"/>
      <c r="D48" s="62"/>
      <c r="E48" s="1155" t="s">
        <v>15</v>
      </c>
      <c r="F48" s="1155"/>
      <c r="G48" s="1155"/>
      <c r="H48" s="1155"/>
      <c r="I48" s="1155"/>
      <c r="J48" s="1156"/>
      <c r="K48" s="63">
        <v>716</v>
      </c>
      <c r="L48" s="64">
        <v>751</v>
      </c>
      <c r="M48" s="64">
        <v>756</v>
      </c>
      <c r="N48" s="64">
        <v>763</v>
      </c>
      <c r="O48" s="65">
        <v>799</v>
      </c>
      <c r="P48" s="48"/>
      <c r="Q48" s="48"/>
      <c r="R48" s="48"/>
      <c r="S48" s="48"/>
      <c r="T48" s="48"/>
      <c r="U48" s="48"/>
    </row>
    <row r="49" spans="1:21" ht="30.75" customHeight="1" x14ac:dyDescent="0.15">
      <c r="A49" s="48"/>
      <c r="B49" s="1163"/>
      <c r="C49" s="1164"/>
      <c r="D49" s="62"/>
      <c r="E49" s="1155" t="s">
        <v>16</v>
      </c>
      <c r="F49" s="1155"/>
      <c r="G49" s="1155"/>
      <c r="H49" s="1155"/>
      <c r="I49" s="1155"/>
      <c r="J49" s="1156"/>
      <c r="K49" s="63">
        <v>238</v>
      </c>
      <c r="L49" s="64">
        <v>234</v>
      </c>
      <c r="M49" s="64">
        <v>234</v>
      </c>
      <c r="N49" s="64">
        <v>235</v>
      </c>
      <c r="O49" s="65">
        <v>231</v>
      </c>
      <c r="P49" s="48"/>
      <c r="Q49" s="48"/>
      <c r="R49" s="48"/>
      <c r="S49" s="48"/>
      <c r="T49" s="48"/>
      <c r="U49" s="48"/>
    </row>
    <row r="50" spans="1:21" ht="30.75" customHeight="1" x14ac:dyDescent="0.15">
      <c r="A50" s="48"/>
      <c r="B50" s="1163"/>
      <c r="C50" s="1164"/>
      <c r="D50" s="62"/>
      <c r="E50" s="1155" t="s">
        <v>17</v>
      </c>
      <c r="F50" s="1155"/>
      <c r="G50" s="1155"/>
      <c r="H50" s="1155"/>
      <c r="I50" s="1155"/>
      <c r="J50" s="1156"/>
      <c r="K50" s="63">
        <v>61</v>
      </c>
      <c r="L50" s="64">
        <v>57</v>
      </c>
      <c r="M50" s="64">
        <v>57</v>
      </c>
      <c r="N50" s="64">
        <v>56</v>
      </c>
      <c r="O50" s="65">
        <v>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489</v>
      </c>
      <c r="L51" s="64" t="s">
        <v>489</v>
      </c>
      <c r="M51" s="64" t="s">
        <v>489</v>
      </c>
      <c r="N51" s="64" t="s">
        <v>489</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2871</v>
      </c>
      <c r="L52" s="64">
        <v>2922</v>
      </c>
      <c r="M52" s="64">
        <v>2870</v>
      </c>
      <c r="N52" s="64">
        <v>2920</v>
      </c>
      <c r="O52" s="65">
        <v>2908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1231</v>
      </c>
      <c r="L53" s="69">
        <v>1131</v>
      </c>
      <c r="M53" s="69">
        <v>1040</v>
      </c>
      <c r="N53" s="69">
        <v>908</v>
      </c>
      <c r="O53" s="70">
        <v>641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2016-04-13T04:39:21Z</cp:lastPrinted>
  <dcterms:created xsi:type="dcterms:W3CDTF">2016-02-15T01:18:05Z</dcterms:created>
  <dcterms:modified xsi:type="dcterms:W3CDTF">2016-04-13T06:58:54Z</dcterms:modified>
  <cp:category/>
</cp:coreProperties>
</file>