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D252972B-111D-4380-BC07-662902D50C19}"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<sst xmlns="http://schemas.openxmlformats.org/spreadsheetml/2006/main" count="1078" uniqueCount="562">
  <si>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</si>
  <si>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</si>
  <si>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</si>
  <si>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</si>
  <si>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</si>
  <si>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</si>
  <si>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</si>
  <si>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</si>
  <si>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</si>
  <si>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</si>
  <si>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</si>
  <si>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</si>
  <si>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</si>
  <si>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</si>
  <si>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</si>
  <si>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</si>
  <si>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</si>
  <si>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</si>
  <si>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</si>
  <si>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</si>
  <si>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</si>
  <si>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</si>
  <si>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</si>
  <si>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</si>
  <si>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</si>
  <si>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</si>
  <si>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</si>
  <si>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</si>
  <si>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</si>
  <si>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</si>
  <si>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</si>
  <si>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</si>
  <si>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</si>
  <si>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</si>
  <si>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</si>
  <si>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</si>
  <si>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</si>
  <si>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</si>
  <si>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</si>
  <si>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</si>
  <si>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</si>
  <si>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</si>
  <si>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</si>
  <si>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</si>
  <si>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</si>
  <si>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</si>
  <si>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</si>
  <si>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</si>
  <si>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</si>
  <si>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</si>
  <si>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</si>
  <si>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</si>
  <si>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</si>
  <si>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</si>
  <si>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</si>
  <si>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</si>
  <si>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</si>
  <si>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</si>
  <si>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</si>
  <si>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</si>
  <si>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</si>
  <si>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</si>
  <si>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</si>
  <si>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</si>
  <si>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</si>
  <si>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</si>
  <si>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</si>
  <si>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</si>
  <si>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</si>
  <si>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</si>
  <si>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</si>
  <si>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</si>
  <si>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</si>
  <si>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</si>
  <si>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</si>
  <si>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</si>
  <si>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</si>
  <si>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</si>
  <si>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</si>
  <si>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</si>
  <si>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</si>
  <si>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</si>
  <si>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</si>
  <si>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</si>
  <si>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</si>
  <si>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</si>
  <si>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</si>
  <si>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</si>
  <si>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</si>
  <si>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</si>
  <si>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</si>
  <si>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</si>
  <si>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</si>
  <si>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</si>
  <si>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内灘町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</si>
  <si>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</si>
  <si>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</si>
  <si>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</si>
  <si>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</si>
  <si>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</si>
  <si>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</si>
  <si>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</si>
  <si>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</si>
  <si>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</si>
  <si>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</si>
  <si>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</si>
  <si>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</si>
  <si>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</si>
  <si>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</si>
  <si>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</si>
  <si>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</si>
  <si>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</si>
  <si>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</si>
  <si>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</si>
  <si>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</si>
  <si>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</si>
  <si>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</si>
  <si>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</si>
  <si>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</si>
  <si>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</si>
  <si>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</si>
  <si>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</si>
  <si>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</si>
  <si>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</si>
  <si>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</si>
  <si>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</si>
  <si>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</si>
  <si>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</si>
  <si>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</si>
  <si>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</si>
  <si>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</si>
  <si>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</si>
  <si>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</si>
  <si>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</si>
  <si>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</si>
  <si>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</si>
  <si>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</si>
  <si>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</si>
  <si>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</si>
  <si>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</si>
  <si>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</si>
  <si>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</si>
  <si>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</si>
  <si>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</si>
  <si>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</si>
  <si>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</si>
  <si>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</si>
  <si>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</si>
  <si>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</si>
  <si>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</si>
  <si>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</si>
  <si>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</si>
  <si>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</si>
  <si>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</si>
  <si>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</si>
  <si>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</si>
  <si>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</si>
  <si>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</si>
  <si>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</si>
  <si>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</si>
  <si>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</si>
  <si>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</si>
  <si>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</si>
  <si>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</si>
  <si>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</si>
  <si>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</si>
  <si>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</si>
  <si>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</si>
  <si>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</si>
  <si>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</si>
  <si>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</si>
  <si>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</si>
  <si>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</si>
  <si>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</si>
  <si>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</si>
  <si>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</si>
  <si>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</si>
  <si>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</si>
  <si>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</si>
  <si>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</si>
  <si>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</si>
  <si>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</si>
  <si>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</si>
  <si>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</si>
  <si>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</si>
  <si>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</si>
  <si>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</si>
  <si>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</si>
  <si>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</si>
  <si>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</si>
  <si>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</si>
  <si>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</si>
  <si>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</si>
  <si>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</si>
  <si>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</si>
  <si>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</si>
  <si>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</si>
  <si>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</si>
  <si>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</si>
  <si>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</si>
  <si>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</si>
  <si>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</si>
  <si>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石川県内灘町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</si>
  <si>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</si>
  <si>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</si>
  <si>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</si>
  <si>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</si>
  <si>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</si>
  <si>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</si>
  <si>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</si>
  <si>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</si>
  <si>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</si>
  <si>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</si>
  <si>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</si>
  <si>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</si>
  <si>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</si>
  <si>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</si>
  <si>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</si>
  <si>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</si>
  <si>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</si>
  <si>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</si>
  <si>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</si>
  <si>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</si>
  <si>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</si>
  <si>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</si>
  <si>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</si>
  <si>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</si>
  <si>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</si>
  <si>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</si>
  <si>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</si>
  <si>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</si>
  <si>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</si>
  <si>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</si>
  <si>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</si>
  <si>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</si>
  <si>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</si>
  <si>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</si>
  <si>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</si>
  <si>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</si>
  <si>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</si>
  <si>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</si>
  <si>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</si>
  <si>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</si>
  <si>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</si>
  <si>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</si>
  <si>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</si>
  <si>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</si>
  <si>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</si>
  <si>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</si>
  <si>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</si>
  <si>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</si>
  <si>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</si>
  <si>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</si>
  <si>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</si>
  <si>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</si>
  <si>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</si>
  <si>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</si>
  <si>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</si>
  <si>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</si>
  <si>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</si>
  <si>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</si>
  <si>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</si>
  <si>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</si>
  <si>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</si>
  <si>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</si>
  <si>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</si>
  <si>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</si>
  <si>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</si>
  <si>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</si>
  <si>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</si>
  <si>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</si>
  <si>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</si>
  <si>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</si>
  <si>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</si>
  <si>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</si>
  <si>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</si>
  <si>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</si>
  <si>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</si>
  <si>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</si>
  <si>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</si>
  <si>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</si>
  <si>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</si>
  <si>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</si>
  <si>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</si>
  <si>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</si>
  <si>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</si>
  <si>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</si>
  <si>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</si>
  <si>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</si>
  <si>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</si>
  <si>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</si>
  <si>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</si>
  <si>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</si>
  <si>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</si>
  <si>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</si>
  <si>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</si>
  <si>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</si>
  <si>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</si>
  <si>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</si>
  <si>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</si>
  <si>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</si>
  <si>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</si>
  <si>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</si>
  <si>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</si>
  <si>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</si>
  <si>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</si>
  <si>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</si>
  <si>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</si>
  <si>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</si>
  <si>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</si>
  <si>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</si>
  <si>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</si>
  <si>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</si>
  <si>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</si>
  <si>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</si>
  <si>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</si>
  <si>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</si>
  <si>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</si>
  <si>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</si>
  <si>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</si>
  <si>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</si>
  <si>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</si>
  <si>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</si>
  <si>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</si>
  <si>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</si>
  <si>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</si>
  <si>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</si>
  <si>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</si>
  <si>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</si>
  <si>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</si>
  <si>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</si>
  <si>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</si>
  <si>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</si>
  <si>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</si>
  <si>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</si>
  <si>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</si>
  <si>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</si>
  <si>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</si>
  <si>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</si>
  <si>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</si>
  <si>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</si>
  <si>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</si>
  <si>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</si>
  <si>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</si>
  <si>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</si>
  <si>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</si>
  <si>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</si>
  <si>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</si>
  <si>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</si>
  <si>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</si>
  <si>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</si>
  <si>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</si>
  <si>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石川県内灘町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</si>
  <si>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</si>
  <si>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</si>
  <si>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</si>
  <si>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</si>
  <si>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</si>
  <si>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</si>
  <si>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</si>
  <si>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</si>
  <si>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</si>
  <si>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</si>
  <si>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</si>
  <si>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</si>
  <si>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</si>
  <si>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</si>
  <si>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</si>
  <si>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</si>
  <si>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</si>
  <si>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</si>
  <si>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</si>
  <si>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</si>
  <si>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</si>
  <si>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</si>
  <si>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</si>
  <si>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</si>
  <si>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</si>
  <si>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</si>
  <si>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</si>
  <si>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</si>
  <si>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</si>
  <si>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</si>
  <si>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</si>
  <si>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</si>
  <si>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</si>
  <si>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内灘町国民健康保険特別会計</t>
    <phoneticPr fontId="5"/>
  </si>
  <si>
    <t>内灘町後期高齢者医療特別会計</t>
    <phoneticPr fontId="5"/>
  </si>
  <si>
    <t>内灘町介護保険特別会計</t>
    <phoneticPr fontId="5"/>
  </si>
  <si>
    <t>内灘町水道事業会計</t>
    <phoneticPr fontId="5"/>
  </si>
  <si>
    <t>法適用企業</t>
    <phoneticPr fontId="5"/>
  </si>
  <si>
    <t>内灘町下水道事業会計</t>
    <phoneticPr fontId="5"/>
  </si>
  <si>
    <t>内灘町新エネルギー事業特別会計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</si>
  <si>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</si>
  <si>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</si>
  <si>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</si>
  <si>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</si>
  <si>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</si>
  <si>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</si>
  <si>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</si>
  <si>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</si>
  <si>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</si>
  <si>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</si>
  <si>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</si>
  <si>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</si>
  <si>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</si>
  <si>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</si>
  <si>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</si>
  <si>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</si>
  <si>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</si>
  <si>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</si>
  <si>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</si>
  <si>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</si>
  <si>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</si>
  <si>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</si>
  <si>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</si>
  <si>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</si>
  <si>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</si>
  <si>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</si>
  <si>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</si>
  <si>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</si>
  <si>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</si>
  <si>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</si>
  <si>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</si>
  <si>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</si>
  <si>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</si>
  <si>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</si>
  <si>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</si>
  <si>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</si>
  <si>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</si>
  <si>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</si>
  <si>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</si>
  <si>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</si>
  <si>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</si>
  <si>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</si>
  <si>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</si>
  <si>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</si>
  <si>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</si>
  <si>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</si>
  <si>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</si>
  <si>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</si>
  <si>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</si>
  <si>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</si>
  <si>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</si>
  <si>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</si>
  <si>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</si>
  <si>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</si>
  <si>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</si>
  <si>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</si>
  <si>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</si>
  <si>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</si>
  <si>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</si>
  <si>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</si>
  <si>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</si>
  <si>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</si>
  <si>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</si>
  <si>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</si>
  <si>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</si>
  <si>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</si>
  <si>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</si>
  <si>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</si>
  <si>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</si>
  <si>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</si>
  <si>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</si>
  <si>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</si>
  <si>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</si>
  <si>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</si>
  <si>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</si>
  <si>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</si>
  <si>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</si>
  <si>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</si>
  <si>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</si>
  <si>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</si>
  <si>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</si>
  <si>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</si>
  <si>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</si>
  <si>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</si>
  <si>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</si>
  <si>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</si>
  <si>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</si>
  <si>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</si>
  <si>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</si>
  <si>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</si>
  <si>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</si>
  <si>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</si>
  <si>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</si>
  <si>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</si>
  <si>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</si>
  <si>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</si>
  <si>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</si>
  <si>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</si>
  <si>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</si>
  <si>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</si>
  <si>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</si>
  <si>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</si>
  <si>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</si>
  <si>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</si>
  <si>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</si>
  <si>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</si>
  <si>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</si>
  <si>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</si>
  <si>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</si>
  <si>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</si>
  <si>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</si>
  <si>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</si>
  <si>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</si>
  <si>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</si>
  <si>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</si>
  <si>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</si>
  <si>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</si>
  <si>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</si>
  <si>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</si>
  <si>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</si>
  <si>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</si>
  <si>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</si>
  <si>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</si>
  <si>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</si>
  <si>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</si>
  <si>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</si>
  <si>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</si>
  <si>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</si>
  <si>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</si>
  <si>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</si>
  <si>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</si>
  <si>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</si>
  <si>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</si>
  <si>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</si>
  <si>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</si>
  <si>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</si>
  <si>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1.51</t>
  </si>
  <si>
    <t>▲ 6.37</t>
  </si>
  <si>
    <t>内灘町水道事業会計</t>
  </si>
  <si>
    <t>内灘町下水道事業会計</t>
  </si>
  <si>
    <t>一般会計</t>
  </si>
  <si>
    <t>内灘町介護保険特別会計</t>
  </si>
  <si>
    <t>内灘町国民健康保険特別会計</t>
  </si>
  <si>
    <t>▲ 1.18</t>
  </si>
  <si>
    <t>▲ 0.18</t>
  </si>
  <si>
    <t>内灘町後期高齢者医療特別会計</t>
  </si>
  <si>
    <t>内灘町新エネルギー事業特別会計</t>
  </si>
  <si>
    <t>その他会計（赤字）</t>
  </si>
  <si>
    <t>その他会計（黒字）</t>
  </si>
  <si>
    <t>R02</t>
    <phoneticPr fontId="5"/>
  </si>
  <si>
    <t>R03</t>
    <phoneticPr fontId="5"/>
  </si>
  <si>
    <t>R04</t>
    <phoneticPr fontId="5"/>
  </si>
  <si>
    <t>R05</t>
    <phoneticPr fontId="5"/>
  </si>
  <si>
    <t>R06</t>
    <phoneticPr fontId="5"/>
  </si>
  <si>
    <t>石川県町村議会議員公務災害補償組合</t>
    <rPh sb="0" eb="3">
      <t>イシカワケン</t>
    </rPh>
    <rPh sb="3" eb="5">
      <t>チョウソン</t>
    </rPh>
    <rPh sb="5" eb="7">
      <t>ギカイ</t>
    </rPh>
    <rPh sb="7" eb="9">
      <t>ギイン</t>
    </rPh>
    <rPh sb="9" eb="11">
      <t>コウム</t>
    </rPh>
    <rPh sb="11" eb="13">
      <t>サイガイ</t>
    </rPh>
    <rPh sb="13" eb="15">
      <t>ホショウ</t>
    </rPh>
    <rPh sb="15" eb="17">
      <t>クミアイ</t>
    </rPh>
    <phoneticPr fontId="1"/>
  </si>
  <si>
    <t>石川県市町村職員退職手当組合</t>
    <rPh sb="0" eb="3">
      <t>イシカワケン</t>
    </rPh>
    <rPh sb="3" eb="6">
      <t>シチョウソン</t>
    </rPh>
    <rPh sb="6" eb="8">
      <t>ショクイン</t>
    </rPh>
    <rPh sb="8" eb="10">
      <t>タイショク</t>
    </rPh>
    <rPh sb="10" eb="12">
      <t>テアテ</t>
    </rPh>
    <rPh sb="12" eb="14">
      <t>クミアイ</t>
    </rPh>
    <phoneticPr fontId="1"/>
  </si>
  <si>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</si>
  <si>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
  </si>
  <si>
    <t>河北郡市広域事務組合</t>
    <rPh sb="0" eb="3">
      <t>カホクグン</t>
    </rPh>
    <rPh sb="3" eb="4">
      <t>シ</t>
    </rPh>
    <rPh sb="4" eb="6">
      <t>コウイキ</t>
    </rPh>
    <rPh sb="6" eb="8">
      <t>ジム</t>
    </rPh>
    <rPh sb="8" eb="10">
      <t>クミアイ</t>
    </rPh>
    <phoneticPr fontId="1"/>
  </si>
  <si>
    <t>石川県市町村消防団員等公務災害補償等組合</t>
  </si>
  <si>
    <t>石川県市町村消防賞じゅつ金組合</t>
    <rPh sb="0" eb="3">
      <t>イシカワケン</t>
    </rPh>
    <rPh sb="3" eb="6">
      <t>シチョウソン</t>
    </rPh>
    <rPh sb="6" eb="8">
      <t>ショウボウ</t>
    </rPh>
    <rPh sb="8" eb="9">
      <t>ショウ</t>
    </rPh>
    <rPh sb="12" eb="13">
      <t>キン</t>
    </rPh>
    <rPh sb="13" eb="15">
      <t>クミアイ</t>
    </rPh>
    <phoneticPr fontId="1"/>
  </si>
  <si>
    <t>-</t>
    <phoneticPr fontId="2"/>
  </si>
  <si>
    <t>内灘町土地開発公社</t>
    <rPh sb="0" eb="3">
      <t>ウチナダマチ</t>
    </rPh>
    <rPh sb="3" eb="5">
      <t>トチ</t>
    </rPh>
    <rPh sb="5" eb="7">
      <t>カイハツ</t>
    </rPh>
    <rPh sb="7" eb="9">
      <t>コウシャ</t>
    </rPh>
    <phoneticPr fontId="2"/>
  </si>
  <si>
    <t>○</t>
  </si>
  <si>
    <t>災害等対策基金</t>
    <phoneticPr fontId="5"/>
  </si>
  <si>
    <t>公用、公共用施設整備基金</t>
    <phoneticPr fontId="5"/>
  </si>
  <si>
    <t>霊園基金</t>
    <phoneticPr fontId="2"/>
  </si>
  <si>
    <t>海と砂丘文学顕彰事業基金</t>
    <phoneticPr fontId="2"/>
  </si>
  <si>
    <t>義務教育施設整備基金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</si>
</sst>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0" borderId="109" xfId="15"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34D-45F1-B45D-697FFF9991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61909</c:v>
                </c:pt>
                <c:pt idx="1">
                  <c:v>26954</c:v>
                </c:pt>
                <c:pt idx="2">
                  <c:v>36400</c:v>
                </c:pt>
                <c:pt idx="3">
                  <c:v>37786</c:v>
                </c:pt>
                <c:pt idx="4">
                  <c:v>27097</c:v>
                </c:pt>
              </c:numCache>
            </c:numRef>
          </c:val>
          <c:smooth val="0"/>
          <c:extLst>
            <c:ext xmlns:c16="http://schemas.microsoft.com/office/drawing/2014/chart" uri="{C3380CC4-5D6E-409C-BE32-E72D297353CC}">
              <c16:uniqueId val="{00000001-D34D-45F1-B45D-697FFF9991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2.29</c:v>
                </c:pt>
                <c:pt idx="2">
                  <c:v>2.04</c:v>
                </c:pt>
                <c:pt idx="3">
                  <c:v>2.08</c:v>
                </c:pt>
                <c:pt idx="4">
                  <c:v>2.91</c:v>
                </c:pt>
              </c:numCache>
            </c:numRef>
          </c:val>
          <c:extLst>
            <c:ext xmlns:c16="http://schemas.microsoft.com/office/drawing/2014/chart" uri="{C3380CC4-5D6E-409C-BE32-E72D297353CC}">
              <c16:uniqueId val="{00000000-A3B5-4B39-B30B-4B9CA09797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13.54</c:v>
                </c:pt>
                <c:pt idx="1">
                  <c:v>17.16</c:v>
                </c:pt>
                <c:pt idx="2">
                  <c:v>17.61</c:v>
                </c:pt>
                <c:pt idx="3">
                  <c:v>30.36</c:v>
                </c:pt>
                <c:pt idx="4">
                  <c:v>23.62</c:v>
                </c:pt>
              </c:numCache>
            </c:numRef>
          </c:val>
          <c:extLst>
            <c:ext xmlns:c16="http://schemas.microsoft.com/office/drawing/2014/chart" uri="{C3380CC4-5D6E-409C-BE32-E72D297353CC}">
              <c16:uniqueId val="{00000001-A3B5-4B39-B30B-4B9CA09797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2.54</c:v>
                </c:pt>
                <c:pt idx="1">
                  <c:v>4.62</c:v>
                </c:pt>
                <c:pt idx="2">
                  <c:v>-1.51</c:v>
                </c:pt>
                <c:pt idx="3">
                  <c:v>12.37</c:v>
                </c:pt>
                <c:pt idx="4">
                  <c:v>-6.37</c:v>
                </c:pt>
              </c:numCache>
            </c:numRef>
          </c:val>
          <c:smooth val="0"/>
          <c:extLst>
            <c:ext xmlns:c16="http://schemas.microsoft.com/office/drawing/2014/chart" uri="{C3380CC4-5D6E-409C-BE32-E72D297353CC}">
              <c16:uniqueId val="{00000002-A3B5-4B39-B30B-4B9CA09797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87-4F2F-8132-A377D74424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87-4F2F-8132-A377D74424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87-4F2F-8132-A377D7442466}"/>
            </c:ext>
          </c:extLst>
        </c:ser>
        <c:ser>
          <c:idx val="3"/>
          <c:order val="3"/>
          <c:tx>
            <c:strRef>
              <c:f>データシート!$A$30</c:f>
              <c:strCache>
                <c:ptCount val="1"/>
                <c:pt idx="0">
                  <c:v>内灘町新エネルギー事業特別会計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E87-4F2F-8132-A377D7442466}"/>
            </c:ext>
          </c:extLst>
        </c:ser>
        <c:ser>
          <c:idx val="4"/>
          <c:order val="4"/>
          <c:tx>
            <c:strRef>
              <c:f>データシート!$A$31</c:f>
              <c:strCache>
                <c:ptCount val="1"/>
                <c:pt idx="0">
                  <c:v>内灘町後期高齢者医療特別会計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E87-4F2F-8132-A377D7442466}"/>
            </c:ext>
          </c:extLst>
        </c:ser>
        <c:ser>
          <c:idx val="5"/>
          <c:order val="5"/>
          <c:tx>
            <c:strRef>
              <c:f>データシート!$A$32</c:f>
              <c:strCache>
                <c:ptCount val="1"/>
                <c:pt idx="0">
                  <c:v>内灘町国民健康保険特別会計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1.18</c:v>
                </c:pt>
                <c:pt idx="1">
                  <c:v>#N/A</c:v>
                </c:pt>
                <c:pt idx="2">
                  <c:v>0.18</c:v>
                </c:pt>
                <c:pt idx="3">
                  <c:v>#N/A</c:v>
                </c:pt>
                <c:pt idx="4">
                  <c:v>#N/A</c:v>
                </c:pt>
                <c:pt idx="5">
                  <c:v>0.25</c:v>
                </c:pt>
                <c:pt idx="6">
                  <c:v>#N/A</c:v>
                </c:pt>
                <c:pt idx="7">
                  <c:v>0.26</c:v>
                </c:pt>
                <c:pt idx="8">
                  <c:v>#N/A</c:v>
                </c:pt>
                <c:pt idx="9">
                  <c:v>0.46</c:v>
                </c:pt>
              </c:numCache>
            </c:numRef>
          </c:val>
          <c:extLst>
            <c:ext xmlns:c16="http://schemas.microsoft.com/office/drawing/2014/chart" uri="{C3380CC4-5D6E-409C-BE32-E72D297353CC}">
              <c16:uniqueId val="{00000005-3E87-4F2F-8132-A377D7442466}"/>
            </c:ext>
          </c:extLst>
        </c:ser>
        <c:ser>
          <c:idx val="6"/>
          <c:order val="6"/>
          <c:tx>
            <c:strRef>
              <c:f>データシート!$A$33</c:f>
              <c:strCache>
                <c:ptCount val="1"/>
                <c:pt idx="0">
                  <c:v>内灘町介護保険特別会計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0.47</c:v>
                </c:pt>
                <c:pt idx="4">
                  <c:v>#N/A</c:v>
                </c:pt>
                <c:pt idx="5">
                  <c:v>1.37</c:v>
                </c:pt>
                <c:pt idx="6">
                  <c:v>#N/A</c:v>
                </c:pt>
                <c:pt idx="7">
                  <c:v>0.62</c:v>
                </c:pt>
                <c:pt idx="8">
                  <c:v>#N/A</c:v>
                </c:pt>
                <c:pt idx="9">
                  <c:v>1.18</c:v>
                </c:pt>
              </c:numCache>
            </c:numRef>
          </c:val>
          <c:extLst>
            <c:ext xmlns:c16="http://schemas.microsoft.com/office/drawing/2014/chart" uri="{C3380CC4-5D6E-409C-BE32-E72D297353CC}">
              <c16:uniqueId val="{00000006-3E87-4F2F-8132-A377D74424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2.29</c:v>
                </c:pt>
                <c:pt idx="4">
                  <c:v>#N/A</c:v>
                </c:pt>
                <c:pt idx="5">
                  <c:v>2.0299999999999998</c:v>
                </c:pt>
                <c:pt idx="6">
                  <c:v>#N/A</c:v>
                </c:pt>
                <c:pt idx="7">
                  <c:v>2.08</c:v>
                </c:pt>
                <c:pt idx="8">
                  <c:v>#N/A</c:v>
                </c:pt>
                <c:pt idx="9">
                  <c:v>2.9</c:v>
                </c:pt>
              </c:numCache>
            </c:numRef>
          </c:val>
          <c:extLst>
            <c:ext xmlns:c16="http://schemas.microsoft.com/office/drawing/2014/chart" uri="{C3380CC4-5D6E-409C-BE32-E72D297353CC}">
              <c16:uniqueId val="{00000007-3E87-4F2F-8132-A377D7442466}"/>
            </c:ext>
          </c:extLst>
        </c:ser>
        <c:ser>
          <c:idx val="8"/>
          <c:order val="8"/>
          <c:tx>
            <c:strRef>
              <c:f>データシート!$A$35</c:f>
              <c:strCache>
                <c:ptCount val="1"/>
                <c:pt idx="0">
                  <c:v>内灘町下水道事業会計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2.48</c:v>
                </c:pt>
                <c:pt idx="2">
                  <c:v>#N/A</c:v>
                </c:pt>
                <c:pt idx="3">
                  <c:v>2.97</c:v>
                </c:pt>
                <c:pt idx="4">
                  <c:v>#N/A</c:v>
                </c:pt>
                <c:pt idx="5">
                  <c:v>4.6900000000000004</c:v>
                </c:pt>
                <c:pt idx="6">
                  <c:v>#N/A</c:v>
                </c:pt>
                <c:pt idx="7">
                  <c:v>3.79</c:v>
                </c:pt>
                <c:pt idx="8">
                  <c:v>#N/A</c:v>
                </c:pt>
                <c:pt idx="9">
                  <c:v>4.33</c:v>
                </c:pt>
              </c:numCache>
            </c:numRef>
          </c:val>
          <c:extLst>
            <c:ext xmlns:c16="http://schemas.microsoft.com/office/drawing/2014/chart" uri="{C3380CC4-5D6E-409C-BE32-E72D297353CC}">
              <c16:uniqueId val="{00000008-3E87-4F2F-8132-A377D7442466}"/>
            </c:ext>
          </c:extLst>
        </c:ser>
        <c:ser>
          <c:idx val="9"/>
          <c:order val="9"/>
          <c:tx>
            <c:strRef>
              <c:f>データシート!$A$36</c:f>
              <c:strCache>
                <c:ptCount val="1"/>
                <c:pt idx="0">
                  <c:v>内灘町水道事業会計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6.98</c:v>
                </c:pt>
                <c:pt idx="2">
                  <c:v>#N/A</c:v>
                </c:pt>
                <c:pt idx="3">
                  <c:v>7.66</c:v>
                </c:pt>
                <c:pt idx="4">
                  <c:v>#N/A</c:v>
                </c:pt>
                <c:pt idx="5">
                  <c:v>8.14</c:v>
                </c:pt>
                <c:pt idx="6">
                  <c:v>#N/A</c:v>
                </c:pt>
                <c:pt idx="7">
                  <c:v>8.23</c:v>
                </c:pt>
                <c:pt idx="8">
                  <c:v>#N/A</c:v>
                </c:pt>
                <c:pt idx="9">
                  <c:v>7.69</c:v>
                </c:pt>
              </c:numCache>
            </c:numRef>
          </c:val>
          <c:extLst>
            <c:ext xmlns:c16="http://schemas.microsoft.com/office/drawing/2014/chart" uri="{C3380CC4-5D6E-409C-BE32-E72D297353CC}">
              <c16:uniqueId val="{00000009-3E87-4F2F-8132-A377D74424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1092</c:v>
                </c:pt>
                <c:pt idx="5">
                  <c:v>1092</c:v>
                </c:pt>
                <c:pt idx="8">
                  <c:v>1037</c:v>
                </c:pt>
                <c:pt idx="11">
                  <c:v>989</c:v>
                </c:pt>
                <c:pt idx="14">
                  <c:v>954</c:v>
                </c:pt>
              </c:numCache>
            </c:numRef>
          </c:val>
          <c:extLst>
            <c:ext xmlns:c16="http://schemas.microsoft.com/office/drawing/2014/chart" uri="{C3380CC4-5D6E-409C-BE32-E72D297353CC}">
              <c16:uniqueId val="{00000000-5C15-4EDC-A844-6DAB4F97A0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15-4EDC-A844-6DAB4F97A0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5</c:v>
                </c:pt>
                <c:pt idx="6">
                  <c:v>5</c:v>
                </c:pt>
                <c:pt idx="9">
                  <c:v>0</c:v>
                </c:pt>
                <c:pt idx="12">
                  <c:v>0</c:v>
                </c:pt>
              </c:numCache>
            </c:numRef>
          </c:val>
          <c:extLst>
            <c:ext xmlns:c16="http://schemas.microsoft.com/office/drawing/2014/chart" uri="{C3380CC4-5D6E-409C-BE32-E72D297353CC}">
              <c16:uniqueId val="{00000002-5C15-4EDC-A844-6DAB4F97A0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20</c:v>
                </c:pt>
                <c:pt idx="6">
                  <c:v>20</c:v>
                </c:pt>
                <c:pt idx="9">
                  <c:v>10</c:v>
                </c:pt>
                <c:pt idx="12">
                  <c:v>15</c:v>
                </c:pt>
              </c:numCache>
            </c:numRef>
          </c:val>
          <c:extLst>
            <c:ext xmlns:c16="http://schemas.microsoft.com/office/drawing/2014/chart" uri="{C3380CC4-5D6E-409C-BE32-E72D297353CC}">
              <c16:uniqueId val="{00000003-5C15-4EDC-A844-6DAB4F97A0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430</c:v>
                </c:pt>
                <c:pt idx="3">
                  <c:v>320</c:v>
                </c:pt>
                <c:pt idx="6">
                  <c:v>428</c:v>
                </c:pt>
                <c:pt idx="9">
                  <c:v>260</c:v>
                </c:pt>
                <c:pt idx="12">
                  <c:v>373</c:v>
                </c:pt>
              </c:numCache>
            </c:numRef>
          </c:val>
          <c:extLst>
            <c:ext xmlns:c16="http://schemas.microsoft.com/office/drawing/2014/chart" uri="{C3380CC4-5D6E-409C-BE32-E72D297353CC}">
              <c16:uniqueId val="{00000004-5C15-4EDC-A844-6DAB4F97A0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15-4EDC-A844-6DAB4F97A0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15-4EDC-A844-6DAB4F97A0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1008</c:v>
                </c:pt>
                <c:pt idx="3">
                  <c:v>1180</c:v>
                </c:pt>
                <c:pt idx="6">
                  <c:v>1104</c:v>
                </c:pt>
                <c:pt idx="9">
                  <c:v>1086</c:v>
                </c:pt>
                <c:pt idx="12">
                  <c:v>1079</c:v>
                </c:pt>
              </c:numCache>
            </c:numRef>
          </c:val>
          <c:extLst>
            <c:ext xmlns:c16="http://schemas.microsoft.com/office/drawing/2014/chart" uri="{C3380CC4-5D6E-409C-BE32-E72D297353CC}">
              <c16:uniqueId val="{00000007-5C15-4EDC-A844-6DAB4F97A0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408</c:v>
                </c:pt>
                <c:pt idx="2">
                  <c:v>#N/A</c:v>
                </c:pt>
                <c:pt idx="3">
                  <c:v>#N/A</c:v>
                </c:pt>
                <c:pt idx="4">
                  <c:v>433</c:v>
                </c:pt>
                <c:pt idx="5">
                  <c:v>#N/A</c:v>
                </c:pt>
                <c:pt idx="6">
                  <c:v>#N/A</c:v>
                </c:pt>
                <c:pt idx="7">
                  <c:v>520</c:v>
                </c:pt>
                <c:pt idx="8">
                  <c:v>#N/A</c:v>
                </c:pt>
                <c:pt idx="9">
                  <c:v>#N/A</c:v>
                </c:pt>
                <c:pt idx="10">
                  <c:v>367</c:v>
                </c:pt>
                <c:pt idx="11">
                  <c:v>#N/A</c:v>
                </c:pt>
                <c:pt idx="12">
                  <c:v>#N/A</c:v>
                </c:pt>
                <c:pt idx="13">
                  <c:v>513</c:v>
                </c:pt>
                <c:pt idx="14">
                  <c:v>#N/A</c:v>
                </c:pt>
              </c:numCache>
            </c:numRef>
          </c:val>
          <c:smooth val="0"/>
          <c:extLst>
            <c:ext xmlns:c16="http://schemas.microsoft.com/office/drawing/2014/chart" uri="{C3380CC4-5D6E-409C-BE32-E72D297353CC}">
              <c16:uniqueId val="{00000008-5C15-4EDC-A844-6DAB4F97A0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11853</c:v>
                </c:pt>
                <c:pt idx="5">
                  <c:v>11649</c:v>
                </c:pt>
                <c:pt idx="8">
                  <c:v>11600</c:v>
                </c:pt>
                <c:pt idx="11">
                  <c:v>11055</c:v>
                </c:pt>
                <c:pt idx="14">
                  <c:v>11394</c:v>
                </c:pt>
              </c:numCache>
            </c:numRef>
          </c:val>
          <c:extLst>
            <c:ext xmlns:c16="http://schemas.microsoft.com/office/drawing/2014/chart" uri="{C3380CC4-5D6E-409C-BE32-E72D297353CC}">
              <c16:uniqueId val="{00000000-3589-4801-9F60-36D839B7E6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1601</c:v>
                </c:pt>
                <c:pt idx="5">
                  <c:v>1450</c:v>
                </c:pt>
                <c:pt idx="8">
                  <c:v>1413</c:v>
                </c:pt>
                <c:pt idx="11">
                  <c:v>1326</c:v>
                </c:pt>
                <c:pt idx="14">
                  <c:v>1376</c:v>
                </c:pt>
              </c:numCache>
            </c:numRef>
          </c:val>
          <c:extLst>
            <c:ext xmlns:c16="http://schemas.microsoft.com/office/drawing/2014/chart" uri="{C3380CC4-5D6E-409C-BE32-E72D297353CC}">
              <c16:uniqueId val="{00000001-3589-4801-9F60-36D839B7E6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1605</c:v>
                </c:pt>
                <c:pt idx="5">
                  <c:v>2048</c:v>
                </c:pt>
                <c:pt idx="8">
                  <c:v>2081</c:v>
                </c:pt>
                <c:pt idx="11">
                  <c:v>2971</c:v>
                </c:pt>
                <c:pt idx="14">
                  <c:v>2862</c:v>
                </c:pt>
              </c:numCache>
            </c:numRef>
          </c:val>
          <c:extLst>
            <c:ext xmlns:c16="http://schemas.microsoft.com/office/drawing/2014/chart" uri="{C3380CC4-5D6E-409C-BE32-E72D297353CC}">
              <c16:uniqueId val="{00000002-3589-4801-9F60-36D839B7E6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89-4801-9F60-36D839B7E6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89-4801-9F60-36D839B7E6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89-4801-9F60-36D839B7E6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714</c:v>
                </c:pt>
                <c:pt idx="3">
                  <c:v>652</c:v>
                </c:pt>
                <c:pt idx="6">
                  <c:v>584</c:v>
                </c:pt>
                <c:pt idx="9">
                  <c:v>513</c:v>
                </c:pt>
                <c:pt idx="12">
                  <c:v>510</c:v>
                </c:pt>
              </c:numCache>
            </c:numRef>
          </c:val>
          <c:extLst>
            <c:ext xmlns:c16="http://schemas.microsoft.com/office/drawing/2014/chart" uri="{C3380CC4-5D6E-409C-BE32-E72D297353CC}">
              <c16:uniqueId val="{00000006-3589-4801-9F60-36D839B7E6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c:v>
                </c:pt>
                <c:pt idx="3">
                  <c:v>565</c:v>
                </c:pt>
                <c:pt idx="6">
                  <c:v>1426</c:v>
                </c:pt>
                <c:pt idx="9">
                  <c:v>1345</c:v>
                </c:pt>
                <c:pt idx="12">
                  <c:v>1337</c:v>
                </c:pt>
              </c:numCache>
            </c:numRef>
          </c:val>
          <c:extLst>
            <c:ext xmlns:c16="http://schemas.microsoft.com/office/drawing/2014/chart" uri="{C3380CC4-5D6E-409C-BE32-E72D297353CC}">
              <c16:uniqueId val="{00000007-3589-4801-9F60-36D839B7E6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5062</c:v>
                </c:pt>
                <c:pt idx="3">
                  <c:v>4621</c:v>
                </c:pt>
                <c:pt idx="6">
                  <c:v>4535</c:v>
                </c:pt>
                <c:pt idx="9">
                  <c:v>3548</c:v>
                </c:pt>
                <c:pt idx="12">
                  <c:v>3969</c:v>
                </c:pt>
              </c:numCache>
            </c:numRef>
          </c:val>
          <c:extLst>
            <c:ext xmlns:c16="http://schemas.microsoft.com/office/drawing/2014/chart" uri="{C3380CC4-5D6E-409C-BE32-E72D297353CC}">
              <c16:uniqueId val="{00000008-3589-4801-9F60-36D839B7E6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299</c:v>
                </c:pt>
                <c:pt idx="3">
                  <c:v>294</c:v>
                </c:pt>
                <c:pt idx="6">
                  <c:v>288</c:v>
                </c:pt>
                <c:pt idx="9">
                  <c:v>313</c:v>
                </c:pt>
                <c:pt idx="12">
                  <c:v>294</c:v>
                </c:pt>
              </c:numCache>
            </c:numRef>
          </c:val>
          <c:extLst>
            <c:ext xmlns:c16="http://schemas.microsoft.com/office/drawing/2014/chart" uri="{C3380CC4-5D6E-409C-BE32-E72D297353CC}">
              <c16:uniqueId val="{00000009-3589-4801-9F60-36D839B7E6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13040</c:v>
                </c:pt>
                <c:pt idx="3">
                  <c:v>12808</c:v>
                </c:pt>
                <c:pt idx="6">
                  <c:v>12540</c:v>
                </c:pt>
                <c:pt idx="9">
                  <c:v>12202</c:v>
                </c:pt>
                <c:pt idx="12">
                  <c:v>12613</c:v>
                </c:pt>
              </c:numCache>
            </c:numRef>
          </c:val>
          <c:extLst>
            <c:ext xmlns:c16="http://schemas.microsoft.com/office/drawing/2014/chart" uri="{C3380CC4-5D6E-409C-BE32-E72D297353CC}">
              <c16:uniqueId val="{0000000A-3589-4801-9F60-36D839B7E6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4165</c:v>
                </c:pt>
                <c:pt idx="2">
                  <c:v>#N/A</c:v>
                </c:pt>
                <c:pt idx="3">
                  <c:v>#N/A</c:v>
                </c:pt>
                <c:pt idx="4">
                  <c:v>3792</c:v>
                </c:pt>
                <c:pt idx="5">
                  <c:v>#N/A</c:v>
                </c:pt>
                <c:pt idx="6">
                  <c:v>#N/A</c:v>
                </c:pt>
                <c:pt idx="7">
                  <c:v>4280</c:v>
                </c:pt>
                <c:pt idx="8">
                  <c:v>#N/A</c:v>
                </c:pt>
                <c:pt idx="9">
                  <c:v>#N/A</c:v>
                </c:pt>
                <c:pt idx="10">
                  <c:v>2570</c:v>
                </c:pt>
                <c:pt idx="11">
                  <c:v>#N/A</c:v>
                </c:pt>
                <c:pt idx="12">
                  <c:v>#N/A</c:v>
                </c:pt>
                <c:pt idx="13">
                  <c:v>3092</c:v>
                </c:pt>
                <c:pt idx="14">
                  <c:v>#N/A</c:v>
                </c:pt>
              </c:numCache>
            </c:numRef>
          </c:val>
          <c:smooth val="0"/>
          <c:extLst>
            <c:ext xmlns:c16="http://schemas.microsoft.com/office/drawing/2014/chart" uri="{C3380CC4-5D6E-409C-BE32-E72D297353CC}">
              <c16:uniqueId val="{0000000B-3589-4801-9F60-36D839B7E6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1051</c:v>
                </c:pt>
                <c:pt idx="1">
                  <c:v>1865</c:v>
                </c:pt>
                <c:pt idx="2">
                  <c:v>1477</c:v>
                </c:pt>
              </c:numCache>
            </c:numRef>
          </c:val>
          <c:extLst>
            <c:ext xmlns:c16="http://schemas.microsoft.com/office/drawing/2014/chart" uri="{C3380CC4-5D6E-409C-BE32-E72D297353CC}">
              <c16:uniqueId val="{00000000-2896-4E3A-827F-15FE7563AA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c:v>
                </c:pt>
                <c:pt idx="1">
                  <c:v>158</c:v>
                </c:pt>
                <c:pt idx="2">
                  <c:v>204</c:v>
                </c:pt>
              </c:numCache>
            </c:numRef>
          </c:val>
          <c:extLst>
            <c:ext xmlns:c16="http://schemas.microsoft.com/office/drawing/2014/chart" uri="{C3380CC4-5D6E-409C-BE32-E72D297353CC}">
              <c16:uniqueId val="{00000001-2896-4E3A-827F-15FE7563AA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464</c:v>
                </c:pt>
                <c:pt idx="1">
                  <c:v>480</c:v>
                </c:pt>
                <c:pt idx="2">
                  <c:v>668</c:v>
                </c:pt>
              </c:numCache>
            </c:numRef>
          </c:val>
          <c:extLst>
            <c:ext xmlns:c16="http://schemas.microsoft.com/office/drawing/2014/chart" uri="{C3380CC4-5D6E-409C-BE32-E72D297353CC}">
              <c16:uniqueId val="{00000002-2896-4E3A-827F-15FE7563AA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令和年</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度は公営企業債の元利償還金に対する繰出金が増加したことから、実質公債費比率の分子は前年度に比べ</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一部事務組合が起こした地方債の元利償還金については、新クリーンセンターの完成により、本格的な償還が始まる令和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年度以降は継続的に多額の負担金を支出することが確定しており、これまで以上に公債費の適正化に取り組んでいく必要がある。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満期一括償還地方債の償還財源として積み立てた減債基金はない。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年度以降、屋内サッカー場や新消防庁舎、温浴施設、白帆台小学校、白帆台</a:t>
          </a:r>
          <a:r>
            <a:rPr kumimoji="1" lang="en-US" altLang="ja-JP" sz="1400">
              <a:latin typeface="ＭＳ ゴシック" pitchFamily="49" charset="-128"/>
              <a:ea typeface="ＭＳ ゴシック" pitchFamily="49" charset="-128"/>
            </a:rPr>
            <a:t>IC</a:t>
          </a:r>
          <a:r>
            <a:rPr kumimoji="1" lang="ja-JP" altLang="en-US" sz="1400">
              <a:latin typeface="ＭＳ ゴシック" pitchFamily="49" charset="-128"/>
              <a:ea typeface="ＭＳ ゴシック" pitchFamily="49" charset="-128"/>
            </a:rPr>
            <a:t>等の建設により、一般会計等地方債残高は増加傾向であった。令和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年度以降は大規模な起債事業の実施がなく、減少していたが、令和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年能登半島地震に係る災害対策債等の借入れにより、令和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年度末に大幅な増となった。</a:t>
          </a:r>
        </a:p>
        <a:p>
          <a:r>
            <a:rPr kumimoji="1" lang="ja-JP" altLang="en-US" sz="1400">
              <a:latin typeface="ＭＳ ゴシック" pitchFamily="49" charset="-128"/>
              <a:ea typeface="ＭＳ ゴシック" pitchFamily="49" charset="-128"/>
            </a:rPr>
            <a:t>　組合等負担等見込額は、令和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年度末に完成した新クリーンセンターに係る地方債償還のため、令和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年度に急増している。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年度に災害対応分特別交付税、災害寄附金等の収入により財政調整基金を積み立て、令和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年度はこれを取り崩して復旧復興事業等に取り組んだことにより、将来負担比率の分子は前年度に比べ</a:t>
          </a:r>
          <a:r>
            <a:rPr kumimoji="1" lang="en-US" altLang="ja-JP" sz="1400">
              <a:latin typeface="ＭＳ ゴシック" pitchFamily="49" charset="-128"/>
              <a:ea typeface="ＭＳ ゴシック" pitchFamily="49" charset="-128"/>
            </a:rPr>
            <a:t>522</a:t>
          </a:r>
          <a:r>
            <a:rPr kumimoji="1" lang="ja-JP" altLang="en-US" sz="1400">
              <a:latin typeface="ＭＳ ゴシック" pitchFamily="49" charset="-128"/>
              <a:ea typeface="ＭＳ ゴシック" pitchFamily="49" charset="-128"/>
            </a:rPr>
            <a:t>百万円増加した。今後も復旧復興事業、それに係る地方債償還のため基金を取り崩すこととなり、再度増加していくことが見込まれる。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石川県内灘町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復旧復興事業等のため財政調整基金の積立額を大きく取り崩している一方で、復興基金交付金を原資として災害等対策基金に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百万を積み立てた。減債基金及びその他特定目的基金は増加したが、基金全体の残高は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今後の復旧復興事業等のため基金の取り崩しは避けられず、令和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年度水準を維持することは困難であるが、令和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災害等対策基金：災害復旧活動等の財源に充てる。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公用、公共用施設整備基金：公用、公共用施設の設置及び整備の財源に充てる。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霊園基金：霊園運営の財源に充てる。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海と砂丘文学顕彰事業基金：砂丘文学、郷土文学の振興事業の財源に充てる。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義務教育施設整備基金：義務教育施設の設置及び整備の財源に充てる。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復興基金交付金を原資として災害等対策基金に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公用、公共用施設整備基金は、公共施設の使用料及び財産収入等を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百万円積み立て、普通建設事業費で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霊園基金は、取り崩しなく、墓地使用料等を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百万円を毎年定額で積み立てているが、学校施設改修事業で同額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百万円取り崩したため、基金残高の増減はなかった。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その他特定目的基金全体では、残高は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災害等対策基金：復興基金交付金（枠配分）の余剰分を随時積み立て、今後の復興事業を進めていく。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公用、公共用施設整備基金：遊休施設の売却等の機会があれば、随時積み立てていく。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義務教育施設整備基金：小学校の大規模改修等に備え、引き続き毎年度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年能登半島地震に係る復旧復興事業等のため、収支不足により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百円を取り崩した。また、前年度歳計剰余金処分等により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施越となる復旧事業について国庫補助金が未収入になるなど収支の不均衡が生じた。今後も復旧復興事業を進めるため、基金の取り崩しは避けられないが、国債の購入などで剰余分を適切に運用し、令和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国の補正予算に伴い普通交付税が増額交付されたため、その一部（需要額の「臨時財政対策債償還基金費」相当額）を積み立てた。公営住宅使用料・社会資本整備総合交付金（公的賃貸住宅家賃低廉化事業に係るもの）の一部、基金預金利子と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年度に積み立てた「臨時財政対策債償還基金費」相当額は、今後の普通交付税の減額に対する補填のため、令和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年度での積み立て額も同様に、令和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町内に中心となる産業がないことなどから、類似団体平均よりも低い水準で推移している。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歳入では、税収における個人住民税の割合が高い。法人関係税等の影響が少なく、景気に左右されにくい反面、景気上昇の局面でも税収の伸びが抑制される傾向がある。税収については、県央地区滞納整理機構に加入するなど、徴収の強化を図っている。今後も企業誘致や定住促進等で新たな財源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学校給食費無償化（二学期～）により特定財源が減少したことで一般財源による充当が増加し、また物価高騰や新型コロナウイルスワクチン定期接種化等による物件費増、会計年度任用職員勤勉手当支給開始等による人件費増により、経常経費は増加し、経常収支比率は微増した。</a:t>
          </a:r>
        </a:p>
        <a:p>
          <a:r>
            <a:rPr kumimoji="1" lang="ja-JP" altLang="en-US" sz="1300">
              <a:latin typeface="ＭＳ Ｐゴシック" panose="020B0600070205080204" pitchFamily="50" charset="-128"/>
              <a:ea typeface="ＭＳ Ｐゴシック" panose="020B0600070205080204" pitchFamily="50" charset="-128"/>
            </a:rPr>
            <a:t>　社会保障経費や公共下水道事業への繰出は増加傾向にあり、公債費も、災害復旧事業や大規模事業等に係る償還により今後増加が見込まれる。下水道料金や事務事業等の見直しを進めるなど、経常経費の削減に務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63</xdr:row>
      <xdr:rowOff>23813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6228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08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0822"/>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144463</xdr:rowOff>
    </xdr:from>
    <xdr:to>
      <xdr:col>23</xdr:col>
      <xdr:colOff>184150</xdr:colOff>
      <xdr:row>63</xdr:row>
      <xdr:rowOff>74613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160990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53022</xdr:rowOff>
    </xdr:from>
    <xdr:to>
      <xdr:col>11</xdr:col>
      <xdr:colOff>82550</xdr:colOff>
      <xdr:row>60</xdr:row>
      <xdr:rowOff>154622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164799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人件費の削減や行財政改革の推進により、例年は類似団体平均を下回る傾向にあったが、令和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年能登半島地震以後、災害廃棄物処理・公費解体事業、賃貸型応急住宅供与（施設借上）等により、物件費は令和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年度決算比で約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倍となった。また、災害対応のための人件費も増加している。</a:t>
          </a:r>
        </a:p>
        <a:p>
          <a:r>
            <a:rPr kumimoji="1" lang="ja-JP" altLang="en-US" sz="1300">
              <a:latin typeface="ＭＳ Ｐゴシック" panose="020B0600070205080204" pitchFamily="50" charset="-128"/>
              <a:ea typeface="ＭＳ Ｐゴシック" panose="020B0600070205080204" pitchFamily="50" charset="-128"/>
            </a:rPr>
            <a:t>　今後も引き続き震災対応による上記の傾向は続く見込みであるが、その他経常業務においては適正な定員管理や物件費の抑制等により、数値の改善に努める必要がある。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9906</xdr:rowOff>
    </xdr:from>
    <xdr:to>
      <xdr:col>23</xdr:col>
      <xdr:colOff>133350</xdr:colOff>
      <xdr:row>85</xdr:row>
      <xdr:rowOff>151833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40256"/>
          <a:ext cx="838200" cy="48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110734</xdr:rowOff>
    </xdr:from>
    <xdr:to>
      <xdr:col>19</xdr:col>
      <xdr:colOff>133350</xdr:colOff>
      <xdr:row>83</xdr:row>
      <xdr:rowOff>9906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9634"/>
          <a:ext cx="889000" cy="7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81603</xdr:rowOff>
    </xdr:from>
    <xdr:to>
      <xdr:col>15</xdr:col>
      <xdr:colOff>82550</xdr:colOff>
      <xdr:row>82</xdr:row>
      <xdr:rowOff>110734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0503"/>
          <a:ext cx="889000" cy="2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50843</xdr:rowOff>
    </xdr:from>
    <xdr:to>
      <xdr:col>11</xdr:col>
      <xdr:colOff>31750</xdr:colOff>
      <xdr:row>82</xdr:row>
      <xdr:rowOff>81603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9743"/>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101033</xdr:rowOff>
    </xdr:from>
    <xdr:to>
      <xdr:col>23</xdr:col>
      <xdr:colOff>184150</xdr:colOff>
      <xdr:row>86</xdr:row>
      <xdr:rowOff>31183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6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73110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64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130556</xdr:rowOff>
    </xdr:from>
    <xdr:to>
      <xdr:col>19</xdr:col>
      <xdr:colOff>184150</xdr:colOff>
      <xdr:row>83</xdr:row>
      <xdr:rowOff>60706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8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70883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58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59934</xdr:rowOff>
    </xdr:from>
    <xdr:to>
      <xdr:col>15</xdr:col>
      <xdr:colOff>133350</xdr:colOff>
      <xdr:row>82</xdr:row>
      <xdr:rowOff>161534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30803</xdr:rowOff>
    </xdr:from>
    <xdr:to>
      <xdr:col>11</xdr:col>
      <xdr:colOff>82550</xdr:colOff>
      <xdr:row>82</xdr:row>
      <xdr:rowOff>132403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142580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5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xdr:rowOff>
    </xdr:from>
    <xdr:to>
      <xdr:col>7</xdr:col>
      <xdr:colOff>31750</xdr:colOff>
      <xdr:row>82</xdr:row>
      <xdr:rowOff>101643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111820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級制で運用しており、類似団体平均より低い数値で推移している。</a:t>
          </a:r>
        </a:p>
        <a:p>
          <a:r>
            <a:rPr kumimoji="1" lang="ja-JP" altLang="en-US" sz="1300">
              <a:latin typeface="ＭＳ Ｐゴシック" panose="020B0600070205080204" pitchFamily="50" charset="-128"/>
              <a:ea typeface="ＭＳ Ｐゴシック" panose="020B0600070205080204" pitchFamily="50" charset="-128"/>
            </a:rPr>
            <a:t>　また、年齢階層の変化等により、令和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年度以降連続で減少し続けている。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79829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39328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148771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115207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362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87284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例年類似団体平均とほぼ同水準で推移してきたが、令和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年度は民生・衛生部門の専門職員、消防士の計画的採用のため、前年度比</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今後しばらくは、定年の延長により、退職者の減少が見込まれているが、勤務体系・配置体系の総合的な見直しを行うなど、職員定数管理計画に基づき適正な人員配置を行う必要がある。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67098</xdr:rowOff>
    </xdr:from>
    <xdr:to>
      <xdr:col>81</xdr:col>
      <xdr:colOff>44450</xdr:colOff>
      <xdr:row>61</xdr:row>
      <xdr:rowOff>127423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554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52352</xdr:rowOff>
    </xdr:from>
    <xdr:to>
      <xdr:col>77</xdr:col>
      <xdr:colOff>44450</xdr:colOff>
      <xdr:row>61</xdr:row>
      <xdr:rowOff>67098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10802"/>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42969</xdr:rowOff>
    </xdr:from>
    <xdr:to>
      <xdr:col>72</xdr:col>
      <xdr:colOff>203200</xdr:colOff>
      <xdr:row>61</xdr:row>
      <xdr:rowOff>52352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01419"/>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37606</xdr:rowOff>
    </xdr:from>
    <xdr:to>
      <xdr:col>68</xdr:col>
      <xdr:colOff>152400</xdr:colOff>
      <xdr:row>61</xdr:row>
      <xdr:rowOff>42969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96056"/>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102675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1552</xdr:rowOff>
    </xdr:from>
    <xdr:to>
      <xdr:col>73</xdr:col>
      <xdr:colOff>44450</xdr:colOff>
      <xdr:row>61</xdr:row>
      <xdr:rowOff>103152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87929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163619</xdr:rowOff>
    </xdr:from>
    <xdr:to>
      <xdr:col>68</xdr:col>
      <xdr:colOff>203200</xdr:colOff>
      <xdr:row>61</xdr:row>
      <xdr:rowOff>93769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78546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158256</xdr:rowOff>
    </xdr:from>
    <xdr:to>
      <xdr:col>64</xdr:col>
      <xdr:colOff>152400</xdr:colOff>
      <xdr:row>61</xdr:row>
      <xdr:rowOff>88406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73183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下水道事業資本費（雨水処理費、特別措置分等）への繰出金の増、一部事務組合の施設建設債の一部償還開始等により、単年度において</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ヶ年平均においては</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建設事業や災害復旧関連事業の償還開始が控えており、公営企業債への繰出金を含め、（準）元利償還金がさらに増加することが見込まれ、数値悪化が懸念される。投資的事業の見直し等を行い、地方債の新規発行の抑制を図る必要があ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97790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6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6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343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年度において財政調整基金に積み立てた特別交付税の追加交付分（令和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年能登半島地震に伴うもの）を、令和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年度では復旧復興事業のため大幅に取り崩した一方、県復興基金交付金を災害等対策基金へ積み立てたこと等から、ポイントの上昇は抑えられ、</a:t>
          </a:r>
          <a:r>
            <a:rPr kumimoji="1" lang="en-US" altLang="ja-JP" sz="1300">
              <a:latin typeface="ＭＳ Ｐゴシック" panose="020B0600070205080204" pitchFamily="50" charset="-128"/>
              <a:ea typeface="ＭＳ Ｐゴシック" panose="020B0600070205080204" pitchFamily="50" charset="-128"/>
            </a:rPr>
            <a:t>57.1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震災の影響による変動は大きいが、例年類似団体平均よりも高い水準で推移しているため、今後更なる事業実施の適正化を図り、財政の健全化に努める必要がある。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75112</xdr:rowOff>
    </xdr:from>
    <xdr:to>
      <xdr:col>81</xdr:col>
      <xdr:colOff>44450</xdr:colOff>
      <xdr:row>19</xdr:row>
      <xdr:rowOff>39824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161212"/>
          <a:ext cx="838200" cy="13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75112</xdr:rowOff>
    </xdr:from>
    <xdr:to>
      <xdr:col>77</xdr:col>
      <xdr:colOff>44450</xdr:colOff>
      <xdr:row>21</xdr:row>
      <xdr:rowOff>170906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161212"/>
          <a:ext cx="889000" cy="6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142422</xdr:rowOff>
    </xdr:from>
    <xdr:to>
      <xdr:col>72</xdr:col>
      <xdr:colOff>203200</xdr:colOff>
      <xdr:row>21</xdr:row>
      <xdr:rowOff>170906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571422"/>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142422</xdr:rowOff>
    </xdr:from>
    <xdr:to>
      <xdr:col>68</xdr:col>
      <xdr:colOff>152400</xdr:colOff>
      <xdr:row>22</xdr:row>
      <xdr:rowOff>8074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571422"/>
          <a:ext cx="889000" cy="20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160474</xdr:rowOff>
    </xdr:from>
    <xdr:to>
      <xdr:col>81</xdr:col>
      <xdr:colOff>95250</xdr:colOff>
      <xdr:row>19</xdr:row>
      <xdr:rowOff>90624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132551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21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24312</xdr:rowOff>
    </xdr:from>
    <xdr:to>
      <xdr:col>77</xdr:col>
      <xdr:colOff>95250</xdr:colOff>
      <xdr:row>18</xdr:row>
      <xdr:rowOff>125912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110688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9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120106</xdr:rowOff>
    </xdr:from>
    <xdr:to>
      <xdr:col>73</xdr:col>
      <xdr:colOff>44450</xdr:colOff>
      <xdr:row>22</xdr:row>
      <xdr:rowOff>50256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7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35033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80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91622</xdr:rowOff>
    </xdr:from>
    <xdr:to>
      <xdr:col>68</xdr:col>
      <xdr:colOff>203200</xdr:colOff>
      <xdr:row>21</xdr:row>
      <xdr:rowOff>21772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5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6549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128724</xdr:rowOff>
    </xdr:from>
    <xdr:to>
      <xdr:col>64</xdr:col>
      <xdr:colOff>152400</xdr:colOff>
      <xdr:row>22</xdr:row>
      <xdr:rowOff>58874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43651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年度以降、人事院勧告に基づく基本給・賞与の増額により人件費は増加している。当町では消防業務の単独実施や町立保育所の運営等を行っていることもあり、令和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年度からは会計年度任用職員勤勉手当が支給開始され、また復旧復興業務に要する時間外勤務手当等も増となっている。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今後も定年延長による人件費の増等が想定されるため、適正な定員管理や人員配置等により、人件費の抑制に努める。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近年は類似団体平均より低い水準で推移しているが、令和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中学校給食費無償化（二学期～）により特定財源が減少したことで一般財源による充当が増加し、また物価高騰や新型コロナウイルスワクチン定期接種化等の影響で物件費が増加したこと等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84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161290</xdr:rowOff>
    </xdr:from>
    <xdr:to>
      <xdr:col>78</xdr:col>
      <xdr:colOff>69850</xdr:colOff>
      <xdr:row>15</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61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87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58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110490</xdr:rowOff>
    </xdr:from>
    <xdr:to>
      <xdr:col>74</xdr:col>
      <xdr:colOff>31750</xdr:colOff>
      <xdr:row>15</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50817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例年、類似団体平均よりやや高い数値で推移していたが、令和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　年度ごとに制度利用者等の変動があるため決算額は多少増減するが、少子高齢化や障害者給付の充実等に伴い社会保障に関する経費は年々増加傾向にあるため、今後は町単独事業の制度見直しを検討するなど、抑制を図り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101854</xdr:rowOff>
    </xdr:from>
    <xdr:to>
      <xdr:col>24</xdr:col>
      <xdr:colOff>25400</xdr:colOff>
      <xdr:row>55</xdr:row>
      <xdr:rowOff>156718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31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156718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22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95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65278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76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105918</xdr:rowOff>
    </xdr:from>
    <xdr:to>
      <xdr:col>20</xdr:col>
      <xdr:colOff>38100</xdr:colOff>
      <xdr:row>56</xdr:row>
      <xdr:rowOff>36068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46245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年度は、その他の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％のうち、特別会計等への繰出金に係る比率が</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％弱を占めている。</a:t>
          </a:r>
        </a:p>
        <a:p>
          <a:r>
            <a:rPr kumimoji="1" lang="ja-JP" altLang="en-US" sz="1300">
              <a:latin typeface="ＭＳ Ｐゴシック" panose="020B0600070205080204" pitchFamily="50" charset="-128"/>
              <a:ea typeface="ＭＳ Ｐゴシック" panose="020B0600070205080204" pitchFamily="50" charset="-128"/>
            </a:rPr>
            <a:t>　後期高齢者医療、介護保険の各会計への繰出額は医療費等の増加に伴い上昇傾向が続いており、下水道事業でも老朽設備更新に係る繰出金が増加している。今後、各事業について料金等の改定や業務の効率化を図る必要が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63500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0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60</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806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私立保育園の施設建設に係る準公債費が、償還完了に伴い減少し、令和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年度をもって終了したことから近年は改善傾向にあったが、一部事務組合の施設建設債の償還開始等により、今後は増加していく見込みである。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年度は震災の影響により各種イベントが中止となったため、各種団体への補助金の支出が減少し、前年度比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111760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0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34</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4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119380</xdr:rowOff>
    </xdr:from>
    <xdr:to>
      <xdr:col>73</xdr:col>
      <xdr:colOff>180975</xdr:colOff>
      <xdr:row>35</xdr:row>
      <xdr:rowOff>16510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48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17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39387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68580</xdr:rowOff>
    </xdr:from>
    <xdr:to>
      <xdr:col>74</xdr:col>
      <xdr:colOff>31750</xdr:colOff>
      <xdr:row>34</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過去に実施してきた普通建設事業に伴う借入により、類似団体平均より高い数値で推移している。令和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年度庁舎建設事業債等の償還完了により、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今後更に災害復旧債の償還開始も控えており、経常収支に占める公債費の割合の増加が見込まれるため、行財政改革等により経常的な支出の抑制に努める。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675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44704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81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44704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90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以前はほぼ類似団体平均と近似していたが、令和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年度以降は下回る傾向にある。</a:t>
          </a:r>
        </a:p>
        <a:p>
          <a:r>
            <a:rPr kumimoji="1" lang="ja-JP" altLang="en-US" sz="1300">
              <a:latin typeface="ＭＳ Ｐゴシック" panose="020B0600070205080204" pitchFamily="50" charset="-128"/>
              <a:ea typeface="ＭＳ Ｐゴシック" panose="020B0600070205080204" pitchFamily="50" charset="-128"/>
            </a:rPr>
            <a:t>　しかしながら繰出金の割合は継続して高いため、今後も下水道事業については事務事業の見直しや料金改正を行い、国民健康保険事業についても各種健康施策の推進により健康寿命の延伸及び医療費の抑制を図り、繰出金増加の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75</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476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75</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52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75</xdr:row>
      <xdr:rowOff>16510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667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66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38100</xdr:rowOff>
    </xdr:from>
    <xdr:to>
      <xdr:col>78</xdr:col>
      <xdr:colOff>120650</xdr:colOff>
      <xdr:row>75</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10084</xdr:rowOff>
    </xdr:from>
    <xdr:to>
      <xdr:col>29</xdr:col>
      <xdr:colOff>127000</xdr:colOff>
      <xdr:row>19</xdr:row>
      <xdr:rowOff>84760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5259"/>
          <a:ext cx="647700" cy="7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84760</xdr:rowOff>
    </xdr:from>
    <xdr:to>
      <xdr:col>26</xdr:col>
      <xdr:colOff>50800</xdr:colOff>
      <xdr:row>20</xdr:row>
      <xdr:rowOff>4470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9935"/>
          <a:ext cx="698500" cy="9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4470</xdr:rowOff>
    </xdr:from>
    <xdr:to>
      <xdr:col>22</xdr:col>
      <xdr:colOff>114300</xdr:colOff>
      <xdr:row>20</xdr:row>
      <xdr:rowOff>30137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1095"/>
          <a:ext cx="698500" cy="2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9474</xdr:rowOff>
    </xdr:from>
    <xdr:to>
      <xdr:col>18</xdr:col>
      <xdr:colOff>177800</xdr:colOff>
      <xdr:row>20</xdr:row>
      <xdr:rowOff>30137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86099"/>
          <a:ext cx="698500" cy="2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130734</xdr:rowOff>
    </xdr:from>
    <xdr:to>
      <xdr:col>29</xdr:col>
      <xdr:colOff>177800</xdr:colOff>
      <xdr:row>19</xdr:row>
      <xdr:rowOff>60884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33960</xdr:rowOff>
    </xdr:from>
    <xdr:to>
      <xdr:col>26</xdr:col>
      <xdr:colOff>101600</xdr:colOff>
      <xdr:row>19</xdr:row>
      <xdr:rowOff>135560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120337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5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125120</xdr:rowOff>
    </xdr:from>
    <xdr:to>
      <xdr:col>22</xdr:col>
      <xdr:colOff>165100</xdr:colOff>
      <xdr:row>20</xdr:row>
      <xdr:rowOff>55270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40047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150787</xdr:rowOff>
    </xdr:from>
    <xdr:to>
      <xdr:col>19</xdr:col>
      <xdr:colOff>38100</xdr:colOff>
      <xdr:row>20</xdr:row>
      <xdr:rowOff>80937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130124</xdr:rowOff>
    </xdr:from>
    <xdr:to>
      <xdr:col>15</xdr:col>
      <xdr:colOff>101600</xdr:colOff>
      <xdr:row>20</xdr:row>
      <xdr:rowOff>60274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45051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297924</xdr:rowOff>
    </xdr:from>
    <xdr:to>
      <xdr:col>29</xdr:col>
      <xdr:colOff>127000</xdr:colOff>
      <xdr:row>35</xdr:row>
      <xdr:rowOff>90698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65374"/>
          <a:ext cx="647700" cy="135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300256</xdr:rowOff>
    </xdr:from>
    <xdr:to>
      <xdr:col>26</xdr:col>
      <xdr:colOff>50800</xdr:colOff>
      <xdr:row>35</xdr:row>
      <xdr:rowOff>90698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67706"/>
          <a:ext cx="698500" cy="13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300256</xdr:rowOff>
    </xdr:from>
    <xdr:to>
      <xdr:col>22</xdr:col>
      <xdr:colOff>114300</xdr:colOff>
      <xdr:row>35</xdr:row>
      <xdr:rowOff>36314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7706"/>
          <a:ext cx="698500" cy="78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36314</xdr:rowOff>
    </xdr:from>
    <xdr:to>
      <xdr:col>18</xdr:col>
      <xdr:colOff>177800</xdr:colOff>
      <xdr:row>35</xdr:row>
      <xdr:rowOff>60683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46664"/>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247124</xdr:rowOff>
    </xdr:from>
    <xdr:to>
      <xdr:col>29</xdr:col>
      <xdr:colOff>177800</xdr:colOff>
      <xdr:row>35</xdr:row>
      <xdr:rowOff>5824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92201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39898</xdr:rowOff>
    </xdr:from>
    <xdr:to>
      <xdr:col>26</xdr:col>
      <xdr:colOff>101600</xdr:colOff>
      <xdr:row>35</xdr:row>
      <xdr:rowOff>141498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0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126275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6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249456</xdr:rowOff>
    </xdr:from>
    <xdr:to>
      <xdr:col>22</xdr:col>
      <xdr:colOff>165100</xdr:colOff>
      <xdr:row>35</xdr:row>
      <xdr:rowOff>8156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16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8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328414</xdr:rowOff>
    </xdr:from>
    <xdr:to>
      <xdr:col>19</xdr:col>
      <xdr:colOff>38100</xdr:colOff>
      <xdr:row>35</xdr:row>
      <xdr:rowOff>87114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9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97291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9883</xdr:rowOff>
    </xdr:from>
    <xdr:to>
      <xdr:col>15</xdr:col>
      <xdr:colOff>101600</xdr:colOff>
      <xdr:row>35</xdr:row>
      <xdr:rowOff>111483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121660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165254</xdr:rowOff>
    </xdr:from>
    <xdr:to>
      <xdr:col>24</xdr:col>
      <xdr:colOff>63500</xdr:colOff>
      <xdr:row>36</xdr:row>
      <xdr:rowOff>81538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6004"/>
          <a:ext cx="838200" cy="8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81538</xdr:rowOff>
    </xdr:from>
    <xdr:to>
      <xdr:col>19</xdr:col>
      <xdr:colOff>177800</xdr:colOff>
      <xdr:row>37</xdr:row>
      <xdr:rowOff>597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3738"/>
          <a:ext cx="889000" cy="9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597</xdr:rowOff>
    </xdr:from>
    <xdr:to>
      <xdr:col>15</xdr:col>
      <xdr:colOff>50800</xdr:colOff>
      <xdr:row>37</xdr:row>
      <xdr:rowOff>37369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4247"/>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37369</xdr:rowOff>
    </xdr:from>
    <xdr:to>
      <xdr:col>10</xdr:col>
      <xdr:colOff>114300</xdr:colOff>
      <xdr:row>37</xdr:row>
      <xdr:rowOff>40096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101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114454</xdr:rowOff>
    </xdr:from>
    <xdr:to>
      <xdr:col>24</xdr:col>
      <xdr:colOff>114300</xdr:colOff>
      <xdr:row>36</xdr:row>
      <xdr:rowOff>44604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137331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30738</xdr:rowOff>
    </xdr:from>
    <xdr:to>
      <xdr:col>20</xdr:col>
      <xdr:colOff>38100</xdr:colOff>
      <xdr:row>36</xdr:row>
      <xdr:rowOff>132338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148865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121247</xdr:rowOff>
    </xdr:from>
    <xdr:to>
      <xdr:col>15</xdr:col>
      <xdr:colOff>101600</xdr:colOff>
      <xdr:row>37</xdr:row>
      <xdr:rowOff>51397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67924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158019</xdr:rowOff>
    </xdr:from>
    <xdr:to>
      <xdr:col>10</xdr:col>
      <xdr:colOff>165100</xdr:colOff>
      <xdr:row>37</xdr:row>
      <xdr:rowOff>88169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79296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160746</xdr:rowOff>
    </xdr:from>
    <xdr:to>
      <xdr:col>6</xdr:col>
      <xdr:colOff>38100</xdr:colOff>
      <xdr:row>37</xdr:row>
      <xdr:rowOff>90896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107423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166748</xdr:rowOff>
    </xdr:from>
    <xdr:to>
      <xdr:col>24</xdr:col>
      <xdr:colOff>63500</xdr:colOff>
      <xdr:row>57</xdr:row>
      <xdr:rowOff>151304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53598"/>
          <a:ext cx="838200" cy="67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151304</xdr:rowOff>
    </xdr:from>
    <xdr:to>
      <xdr:col>19</xdr:col>
      <xdr:colOff>177800</xdr:colOff>
      <xdr:row>58</xdr:row>
      <xdr:rowOff>52201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3954"/>
          <a:ext cx="889000" cy="7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52201</xdr:rowOff>
    </xdr:from>
    <xdr:to>
      <xdr:col>15</xdr:col>
      <xdr:colOff>50800</xdr:colOff>
      <xdr:row>58</xdr:row>
      <xdr:rowOff>65825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6301"/>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65825</xdr:rowOff>
    </xdr:from>
    <xdr:to>
      <xdr:col>10</xdr:col>
      <xdr:colOff>114300</xdr:colOff>
      <xdr:row>58</xdr:row>
      <xdr:rowOff>119126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9925"/>
          <a:ext cx="8890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115948</xdr:rowOff>
    </xdr:from>
    <xdr:to>
      <xdr:col>24</xdr:col>
      <xdr:colOff>114300</xdr:colOff>
      <xdr:row>54</xdr:row>
      <xdr:rowOff>46098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138825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5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100504</xdr:rowOff>
    </xdr:from>
    <xdr:to>
      <xdr:col>20</xdr:col>
      <xdr:colOff>38100</xdr:colOff>
      <xdr:row>58</xdr:row>
      <xdr:rowOff>30654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21781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1401</xdr:rowOff>
    </xdr:from>
    <xdr:to>
      <xdr:col>15</xdr:col>
      <xdr:colOff>101600</xdr:colOff>
      <xdr:row>58</xdr:row>
      <xdr:rowOff>103001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94128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15025</xdr:rowOff>
    </xdr:from>
    <xdr:to>
      <xdr:col>10</xdr:col>
      <xdr:colOff>165100</xdr:colOff>
      <xdr:row>58</xdr:row>
      <xdr:rowOff>116625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107752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68326</xdr:rowOff>
    </xdr:from>
    <xdr:to>
      <xdr:col>6</xdr:col>
      <xdr:colOff>38100</xdr:colOff>
      <xdr:row>58</xdr:row>
      <xdr:rowOff>169926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161053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65267</xdr:rowOff>
    </xdr:from>
    <xdr:to>
      <xdr:col>24</xdr:col>
      <xdr:colOff>63500</xdr:colOff>
      <xdr:row>77</xdr:row>
      <xdr:rowOff>118577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66917"/>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50409</xdr:rowOff>
    </xdr:from>
    <xdr:to>
      <xdr:col>19</xdr:col>
      <xdr:colOff>177800</xdr:colOff>
      <xdr:row>77</xdr:row>
      <xdr:rowOff>118577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52059"/>
          <a:ext cx="889000" cy="6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50409</xdr:rowOff>
    </xdr:from>
    <xdr:to>
      <xdr:col>15</xdr:col>
      <xdr:colOff>50800</xdr:colOff>
      <xdr:row>77</xdr:row>
      <xdr:rowOff>104907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2059"/>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81316</xdr:rowOff>
    </xdr:from>
    <xdr:to>
      <xdr:col>10</xdr:col>
      <xdr:colOff>114300</xdr:colOff>
      <xdr:row>77</xdr:row>
      <xdr:rowOff>104907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8296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14467</xdr:rowOff>
    </xdr:from>
    <xdr:to>
      <xdr:col>24</xdr:col>
      <xdr:colOff>114300</xdr:colOff>
      <xdr:row>77</xdr:row>
      <xdr:rowOff>116067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67777</xdr:rowOff>
    </xdr:from>
    <xdr:to>
      <xdr:col>20</xdr:col>
      <xdr:colOff>38100</xdr:colOff>
      <xdr:row>77</xdr:row>
      <xdr:rowOff>169377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160504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6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171059</xdr:rowOff>
    </xdr:from>
    <xdr:to>
      <xdr:col>15</xdr:col>
      <xdr:colOff>101600</xdr:colOff>
      <xdr:row>77</xdr:row>
      <xdr:rowOff>101209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117736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7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54107</xdr:rowOff>
    </xdr:from>
    <xdr:to>
      <xdr:col>10</xdr:col>
      <xdr:colOff>165100</xdr:colOff>
      <xdr:row>77</xdr:row>
      <xdr:rowOff>155707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30516</xdr:rowOff>
    </xdr:from>
    <xdr:to>
      <xdr:col>6</xdr:col>
      <xdr:colOff>38100</xdr:colOff>
      <xdr:row>77</xdr:row>
      <xdr:rowOff>132116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148643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0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87852</xdr:rowOff>
    </xdr:from>
    <xdr:to>
      <xdr:col>24</xdr:col>
      <xdr:colOff>63500</xdr:colOff>
      <xdr:row>96</xdr:row>
      <xdr:rowOff>73144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5602"/>
          <a:ext cx="838200" cy="1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73144</xdr:rowOff>
    </xdr:from>
    <xdr:to>
      <xdr:col>19</xdr:col>
      <xdr:colOff>177800</xdr:colOff>
      <xdr:row>97</xdr:row>
      <xdr:rowOff>16942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32344"/>
          <a:ext cx="889000" cy="1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xdr:rowOff>
    </xdr:from>
    <xdr:to>
      <xdr:col>15</xdr:col>
      <xdr:colOff>50800</xdr:colOff>
      <xdr:row>97</xdr:row>
      <xdr:rowOff>16942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9214"/>
          <a:ext cx="889000" cy="18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xdr:rowOff>
    </xdr:from>
    <xdr:to>
      <xdr:col>10</xdr:col>
      <xdr:colOff>114300</xdr:colOff>
      <xdr:row>97</xdr:row>
      <xdr:rowOff>109818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9214"/>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37052</xdr:rowOff>
    </xdr:from>
    <xdr:to>
      <xdr:col>24</xdr:col>
      <xdr:colOff>114300</xdr:colOff>
      <xdr:row>95</xdr:row>
      <xdr:rowOff>138652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59929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22344</xdr:rowOff>
    </xdr:from>
    <xdr:to>
      <xdr:col>20</xdr:col>
      <xdr:colOff>38100</xdr:colOff>
      <xdr:row>96</xdr:row>
      <xdr:rowOff>123944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140471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5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137592</xdr:rowOff>
    </xdr:from>
    <xdr:to>
      <xdr:col>15</xdr:col>
      <xdr:colOff>101600</xdr:colOff>
      <xdr:row>97</xdr:row>
      <xdr:rowOff>67742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84269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120664</xdr:rowOff>
    </xdr:from>
    <xdr:to>
      <xdr:col>10</xdr:col>
      <xdr:colOff>165100</xdr:colOff>
      <xdr:row>96</xdr:row>
      <xdr:rowOff>50814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67341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59018</xdr:rowOff>
    </xdr:from>
    <xdr:to>
      <xdr:col>6</xdr:col>
      <xdr:colOff>38100</xdr:colOff>
      <xdr:row>97</xdr:row>
      <xdr:rowOff>160618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14830</xdr:rowOff>
    </xdr:from>
    <xdr:to>
      <xdr:col>55</xdr:col>
      <xdr:colOff>0</xdr:colOff>
      <xdr:row>38</xdr:row>
      <xdr:rowOff>90823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9930"/>
          <a:ext cx="8382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90823</xdr:rowOff>
    </xdr:from>
    <xdr:to>
      <xdr:col>50</xdr:col>
      <xdr:colOff>114300</xdr:colOff>
      <xdr:row>38</xdr:row>
      <xdr:rowOff>135379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05923"/>
          <a:ext cx="889000" cy="4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96451</xdr:rowOff>
    </xdr:from>
    <xdr:to>
      <xdr:col>45</xdr:col>
      <xdr:colOff>177800</xdr:colOff>
      <xdr:row>38</xdr:row>
      <xdr:rowOff>135379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11551"/>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161983</xdr:rowOff>
    </xdr:from>
    <xdr:to>
      <xdr:col>41</xdr:col>
      <xdr:colOff>50800</xdr:colOff>
      <xdr:row>38</xdr:row>
      <xdr:rowOff>96451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76933"/>
          <a:ext cx="889000" cy="1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135480</xdr:rowOff>
    </xdr:from>
    <xdr:to>
      <xdr:col>55</xdr:col>
      <xdr:colOff>50800</xdr:colOff>
      <xdr:row>38</xdr:row>
      <xdr:rowOff>65630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113907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40023</xdr:rowOff>
    </xdr:from>
    <xdr:to>
      <xdr:col>50</xdr:col>
      <xdr:colOff>165100</xdr:colOff>
      <xdr:row>38</xdr:row>
      <xdr:rowOff>141623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132750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84579</xdr:rowOff>
    </xdr:from>
    <xdr:to>
      <xdr:col>46</xdr:col>
      <xdr:colOff>38100</xdr:colOff>
      <xdr:row>39</xdr:row>
      <xdr:rowOff>14729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5856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9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45651</xdr:rowOff>
    </xdr:from>
    <xdr:to>
      <xdr:col>41</xdr:col>
      <xdr:colOff>101600</xdr:colOff>
      <xdr:row>38</xdr:row>
      <xdr:rowOff>147251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138378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111183</xdr:rowOff>
    </xdr:from>
    <xdr:to>
      <xdr:col>36</xdr:col>
      <xdr:colOff>165100</xdr:colOff>
      <xdr:row>32</xdr:row>
      <xdr:rowOff>41333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32460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1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152353</xdr:rowOff>
    </xdr:from>
    <xdr:to>
      <xdr:col>55</xdr:col>
      <xdr:colOff>0</xdr:colOff>
      <xdr:row>57</xdr:row>
      <xdr:rowOff>41990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53553"/>
          <a:ext cx="838200" cy="6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152353</xdr:rowOff>
    </xdr:from>
    <xdr:to>
      <xdr:col>50</xdr:col>
      <xdr:colOff>114300</xdr:colOff>
      <xdr:row>56</xdr:row>
      <xdr:rowOff>160274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53553"/>
          <a:ext cx="889000" cy="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160274</xdr:rowOff>
    </xdr:from>
    <xdr:to>
      <xdr:col>45</xdr:col>
      <xdr:colOff>177800</xdr:colOff>
      <xdr:row>57</xdr:row>
      <xdr:rowOff>42808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1474"/>
          <a:ext cx="889000" cy="5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14490</xdr:rowOff>
    </xdr:from>
    <xdr:to>
      <xdr:col>41</xdr:col>
      <xdr:colOff>50800</xdr:colOff>
      <xdr:row>57</xdr:row>
      <xdr:rowOff>42808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15690"/>
          <a:ext cx="889000" cy="1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162640</xdr:rowOff>
    </xdr:from>
    <xdr:to>
      <xdr:col>55</xdr:col>
      <xdr:colOff>50800</xdr:colOff>
      <xdr:row>57</xdr:row>
      <xdr:rowOff>92790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77567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101553</xdr:rowOff>
    </xdr:from>
    <xdr:to>
      <xdr:col>50</xdr:col>
      <xdr:colOff>165100</xdr:colOff>
      <xdr:row>57</xdr:row>
      <xdr:rowOff>31703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22830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9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109474</xdr:rowOff>
    </xdr:from>
    <xdr:to>
      <xdr:col>46</xdr:col>
      <xdr:colOff>38100</xdr:colOff>
      <xdr:row>57</xdr:row>
      <xdr:rowOff>39624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30751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163458</xdr:rowOff>
    </xdr:from>
    <xdr:to>
      <xdr:col>41</xdr:col>
      <xdr:colOff>101600</xdr:colOff>
      <xdr:row>57</xdr:row>
      <xdr:rowOff>93608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84735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135140</xdr:rowOff>
    </xdr:from>
    <xdr:to>
      <xdr:col>36</xdr:col>
      <xdr:colOff>165100</xdr:colOff>
      <xdr:row>56</xdr:row>
      <xdr:rowOff>65290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81817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146977</xdr:rowOff>
    </xdr:from>
    <xdr:to>
      <xdr:col>55</xdr:col>
      <xdr:colOff>0</xdr:colOff>
      <xdr:row>79</xdr:row>
      <xdr:rowOff>36468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20077"/>
          <a:ext cx="838200" cy="6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48165</xdr:rowOff>
    </xdr:from>
    <xdr:to>
      <xdr:col>50</xdr:col>
      <xdr:colOff>114300</xdr:colOff>
      <xdr:row>78</xdr:row>
      <xdr:rowOff>146977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1265"/>
          <a:ext cx="889000" cy="9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48165</xdr:rowOff>
    </xdr:from>
    <xdr:to>
      <xdr:col>45</xdr:col>
      <xdr:colOff>177800</xdr:colOff>
      <xdr:row>79</xdr:row>
      <xdr:rowOff>39802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1265"/>
          <a:ext cx="889000" cy="1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47326</xdr:rowOff>
    </xdr:from>
    <xdr:to>
      <xdr:col>41</xdr:col>
      <xdr:colOff>50800</xdr:colOff>
      <xdr:row>79</xdr:row>
      <xdr:rowOff>39802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77526"/>
          <a:ext cx="889000" cy="5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157118</xdr:rowOff>
    </xdr:from>
    <xdr:to>
      <xdr:col>55</xdr:col>
      <xdr:colOff>50800</xdr:colOff>
      <xdr:row>79</xdr:row>
      <xdr:rowOff>87268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72045</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96177</xdr:rowOff>
    </xdr:from>
    <xdr:to>
      <xdr:col>50</xdr:col>
      <xdr:colOff>165100</xdr:colOff>
      <xdr:row>79</xdr:row>
      <xdr:rowOff>26327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17454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168815</xdr:rowOff>
    </xdr:from>
    <xdr:to>
      <xdr:col>46</xdr:col>
      <xdr:colOff>38100</xdr:colOff>
      <xdr:row>78</xdr:row>
      <xdr:rowOff>98965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90092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160452</xdr:rowOff>
    </xdr:from>
    <xdr:to>
      <xdr:col>41</xdr:col>
      <xdr:colOff>101600</xdr:colOff>
      <xdr:row>79</xdr:row>
      <xdr:rowOff>90602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81729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167976</xdr:rowOff>
    </xdr:from>
    <xdr:to>
      <xdr:col>36</xdr:col>
      <xdr:colOff>165100</xdr:colOff>
      <xdr:row>76</xdr:row>
      <xdr:rowOff>98126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114654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132820</xdr:rowOff>
    </xdr:from>
    <xdr:to>
      <xdr:col>55</xdr:col>
      <xdr:colOff>0</xdr:colOff>
      <xdr:row>98</xdr:row>
      <xdr:rowOff>39269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63470"/>
          <a:ext cx="838200" cy="7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132820</xdr:rowOff>
    </xdr:from>
    <xdr:to>
      <xdr:col>50</xdr:col>
      <xdr:colOff>114300</xdr:colOff>
      <xdr:row>98</xdr:row>
      <xdr:rowOff>6944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63470"/>
          <a:ext cx="889000" cy="4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6944</xdr:rowOff>
    </xdr:from>
    <xdr:to>
      <xdr:col>45</xdr:col>
      <xdr:colOff>177800</xdr:colOff>
      <xdr:row>98</xdr:row>
      <xdr:rowOff>13117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0904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13117</xdr:rowOff>
    </xdr:from>
    <xdr:to>
      <xdr:col>41</xdr:col>
      <xdr:colOff>50800</xdr:colOff>
      <xdr:row>98</xdr:row>
      <xdr:rowOff>25980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15217"/>
          <a:ext cx="8890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159919</xdr:rowOff>
    </xdr:from>
    <xdr:to>
      <xdr:col>55</xdr:col>
      <xdr:colOff>50800</xdr:colOff>
      <xdr:row>98</xdr:row>
      <xdr:rowOff>90069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74846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82020</xdr:rowOff>
    </xdr:from>
    <xdr:to>
      <xdr:col>50</xdr:col>
      <xdr:colOff>165100</xdr:colOff>
      <xdr:row>98</xdr:row>
      <xdr:rowOff>12170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28697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127594</xdr:rowOff>
    </xdr:from>
    <xdr:to>
      <xdr:col>46</xdr:col>
      <xdr:colOff>38100</xdr:colOff>
      <xdr:row>98</xdr:row>
      <xdr:rowOff>57744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74271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3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133767</xdr:rowOff>
    </xdr:from>
    <xdr:to>
      <xdr:col>41</xdr:col>
      <xdr:colOff>101600</xdr:colOff>
      <xdr:row>98</xdr:row>
      <xdr:rowOff>63917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80444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146630</xdr:rowOff>
    </xdr:from>
    <xdr:to>
      <xdr:col>36</xdr:col>
      <xdr:colOff>165100</xdr:colOff>
      <xdr:row>98</xdr:row>
      <xdr:rowOff>76780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67907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7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143403</xdr:rowOff>
    </xdr:from>
    <xdr:to>
      <xdr:col>85</xdr:col>
      <xdr:colOff>127000</xdr:colOff>
      <xdr:row>38</xdr:row>
      <xdr:rowOff>104998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72703"/>
          <a:ext cx="838200" cy="64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104998</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2009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92603</xdr:rowOff>
    </xdr:from>
    <xdr:to>
      <xdr:col>85</xdr:col>
      <xdr:colOff>177800</xdr:colOff>
      <xdr:row>35</xdr:row>
      <xdr:rowOff>22753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9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115480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54198</xdr:rowOff>
    </xdr:from>
    <xdr:to>
      <xdr:col>81</xdr:col>
      <xdr:colOff>101600</xdr:colOff>
      <xdr:row>38</xdr:row>
      <xdr:rowOff>155798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876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4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24879</xdr:rowOff>
    </xdr:from>
    <xdr:to>
      <xdr:col>85</xdr:col>
      <xdr:colOff>127000</xdr:colOff>
      <xdr:row>76</xdr:row>
      <xdr:rowOff>29083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55079"/>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22861</xdr:rowOff>
    </xdr:from>
    <xdr:to>
      <xdr:col>81</xdr:col>
      <xdr:colOff>50800</xdr:colOff>
      <xdr:row>76</xdr:row>
      <xdr:rowOff>29083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53061"/>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159880</xdr:rowOff>
    </xdr:from>
    <xdr:to>
      <xdr:col>76</xdr:col>
      <xdr:colOff>114300</xdr:colOff>
      <xdr:row>76</xdr:row>
      <xdr:rowOff>22861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18630"/>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159880</xdr:rowOff>
    </xdr:from>
    <xdr:to>
      <xdr:col>71</xdr:col>
      <xdr:colOff>177800</xdr:colOff>
      <xdr:row>76</xdr:row>
      <xdr:rowOff>74461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18630"/>
          <a:ext cx="889000" cy="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145529</xdr:rowOff>
    </xdr:from>
    <xdr:to>
      <xdr:col>85</xdr:col>
      <xdr:colOff>177800</xdr:colOff>
      <xdr:row>76</xdr:row>
      <xdr:rowOff>75679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0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168406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149733</xdr:rowOff>
    </xdr:from>
    <xdr:to>
      <xdr:col>81</xdr:col>
      <xdr:colOff>101600</xdr:colOff>
      <xdr:row>76</xdr:row>
      <xdr:rowOff>79883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96410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143510</xdr:rowOff>
    </xdr:from>
    <xdr:to>
      <xdr:col>76</xdr:col>
      <xdr:colOff>165100</xdr:colOff>
      <xdr:row>76</xdr:row>
      <xdr:rowOff>73661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022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90187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109080</xdr:rowOff>
    </xdr:from>
    <xdr:to>
      <xdr:col>72</xdr:col>
      <xdr:colOff>38100</xdr:colOff>
      <xdr:row>76</xdr:row>
      <xdr:rowOff>39230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55757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23661</xdr:rowOff>
    </xdr:from>
    <xdr:to>
      <xdr:col>67</xdr:col>
      <xdr:colOff>101600</xdr:colOff>
      <xdr:row>76</xdr:row>
      <xdr:rowOff>125261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141787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152767</xdr:rowOff>
    </xdr:from>
    <xdr:to>
      <xdr:col>85</xdr:col>
      <xdr:colOff>127000</xdr:colOff>
      <xdr:row>98</xdr:row>
      <xdr:rowOff>87877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83417"/>
          <a:ext cx="838200" cy="10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152767</xdr:rowOff>
    </xdr:from>
    <xdr:to>
      <xdr:col>81</xdr:col>
      <xdr:colOff>50800</xdr:colOff>
      <xdr:row>98</xdr:row>
      <xdr:rowOff>126698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3417"/>
          <a:ext cx="889000" cy="14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68070</xdr:rowOff>
    </xdr:from>
    <xdr:to>
      <xdr:col>76</xdr:col>
      <xdr:colOff>114300</xdr:colOff>
      <xdr:row>98</xdr:row>
      <xdr:rowOff>126698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0170"/>
          <a:ext cx="889000" cy="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68070</xdr:rowOff>
    </xdr:from>
    <xdr:to>
      <xdr:col>71</xdr:col>
      <xdr:colOff>177800</xdr:colOff>
      <xdr:row>98</xdr:row>
      <xdr:rowOff>103722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0170"/>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37077</xdr:rowOff>
    </xdr:from>
    <xdr:to>
      <xdr:col>85</xdr:col>
      <xdr:colOff>177800</xdr:colOff>
      <xdr:row>98</xdr:row>
      <xdr:rowOff>138677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101967</xdr:rowOff>
    </xdr:from>
    <xdr:to>
      <xdr:col>81</xdr:col>
      <xdr:colOff>101600</xdr:colOff>
      <xdr:row>98</xdr:row>
      <xdr:rowOff>32117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48644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0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75898</xdr:rowOff>
    </xdr:from>
    <xdr:to>
      <xdr:col>76</xdr:col>
      <xdr:colOff>165100</xdr:colOff>
      <xdr:row>99</xdr:row>
      <xdr:rowOff>6048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168625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7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17270</xdr:rowOff>
    </xdr:from>
    <xdr:to>
      <xdr:col>72</xdr:col>
      <xdr:colOff>38100</xdr:colOff>
      <xdr:row>98</xdr:row>
      <xdr:rowOff>118870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109997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52922</xdr:rowOff>
    </xdr:from>
    <xdr:to>
      <xdr:col>67</xdr:col>
      <xdr:colOff>101600</xdr:colOff>
      <xdr:row>98</xdr:row>
      <xdr:rowOff>154522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145649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131333</xdr:rowOff>
    </xdr:from>
    <xdr:to>
      <xdr:col>116</xdr:col>
      <xdr:colOff>63500</xdr:colOff>
      <xdr:row>36</xdr:row>
      <xdr:rowOff>84242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132083"/>
          <a:ext cx="8382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48351</xdr:rowOff>
    </xdr:from>
    <xdr:to>
      <xdr:col>111</xdr:col>
      <xdr:colOff>177800</xdr:colOff>
      <xdr:row>35</xdr:row>
      <xdr:rowOff>131333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049101"/>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48351</xdr:rowOff>
    </xdr:from>
    <xdr:to>
      <xdr:col>107</xdr:col>
      <xdr:colOff>50800</xdr:colOff>
      <xdr:row>36</xdr:row>
      <xdr:rowOff>112176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049101"/>
          <a:ext cx="889000" cy="23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112176</xdr:rowOff>
    </xdr:from>
    <xdr:to>
      <xdr:col>102</xdr:col>
      <xdr:colOff>114300</xdr:colOff>
      <xdr:row>36</xdr:row>
      <xdr:rowOff>150582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84376"/>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33442</xdr:rowOff>
    </xdr:from>
    <xdr:to>
      <xdr:col>116</xdr:col>
      <xdr:colOff>114300</xdr:colOff>
      <xdr:row>36</xdr:row>
      <xdr:rowOff>135042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56319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80533</xdr:rowOff>
    </xdr:from>
    <xdr:to>
      <xdr:col>112</xdr:col>
      <xdr:colOff>38100</xdr:colOff>
      <xdr:row>36</xdr:row>
      <xdr:rowOff>10683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0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27210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85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169001</xdr:rowOff>
    </xdr:from>
    <xdr:to>
      <xdr:col>107</xdr:col>
      <xdr:colOff>101600</xdr:colOff>
      <xdr:row>35</xdr:row>
      <xdr:rowOff>99151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115678</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61376</xdr:rowOff>
    </xdr:from>
    <xdr:to>
      <xdr:col>102</xdr:col>
      <xdr:colOff>165100</xdr:colOff>
      <xdr:row>36</xdr:row>
      <xdr:rowOff>162976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8053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99782</xdr:rowOff>
    </xdr:from>
    <xdr:to>
      <xdr:col>98</xdr:col>
      <xdr:colOff>38100</xdr:colOff>
      <xdr:row>37</xdr:row>
      <xdr:rowOff>29932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46459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133665</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7765"/>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50180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50180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82865</xdr:rowOff>
    </xdr:from>
    <xdr:to>
      <xdr:col>116</xdr:col>
      <xdr:colOff>114300</xdr:colOff>
      <xdr:row>59</xdr:row>
      <xdr:rowOff>13015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169242</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170830</xdr:rowOff>
    </xdr:from>
    <xdr:to>
      <xdr:col>102</xdr:col>
      <xdr:colOff>165100</xdr:colOff>
      <xdr:row>57</xdr:row>
      <xdr:rowOff>100980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117507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19751</xdr:rowOff>
    </xdr:from>
    <xdr:to>
      <xdr:col>116</xdr:col>
      <xdr:colOff>63500</xdr:colOff>
      <xdr:row>76</xdr:row>
      <xdr:rowOff>58744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49951"/>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58744</xdr:rowOff>
    </xdr:from>
    <xdr:to>
      <xdr:col>111</xdr:col>
      <xdr:colOff>177800</xdr:colOff>
      <xdr:row>76</xdr:row>
      <xdr:rowOff>83627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88944"/>
          <a:ext cx="889000" cy="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83627</xdr:rowOff>
    </xdr:from>
    <xdr:to>
      <xdr:col>107</xdr:col>
      <xdr:colOff>50800</xdr:colOff>
      <xdr:row>76</xdr:row>
      <xdr:rowOff>135911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13827"/>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135911</xdr:rowOff>
    </xdr:from>
    <xdr:to>
      <xdr:col>102</xdr:col>
      <xdr:colOff>114300</xdr:colOff>
      <xdr:row>77</xdr:row>
      <xdr:rowOff>21318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166111"/>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140400</xdr:rowOff>
    </xdr:from>
    <xdr:to>
      <xdr:col>116</xdr:col>
      <xdr:colOff>114300</xdr:colOff>
      <xdr:row>76</xdr:row>
      <xdr:rowOff>70551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991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118828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7944</xdr:rowOff>
    </xdr:from>
    <xdr:to>
      <xdr:col>112</xdr:col>
      <xdr:colOff>38100</xdr:colOff>
      <xdr:row>76</xdr:row>
      <xdr:rowOff>109544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100671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32827</xdr:rowOff>
    </xdr:from>
    <xdr:to>
      <xdr:col>107</xdr:col>
      <xdr:colOff>101600</xdr:colOff>
      <xdr:row>76</xdr:row>
      <xdr:rowOff>134427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6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125554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85111</xdr:rowOff>
    </xdr:from>
    <xdr:to>
      <xdr:col>102</xdr:col>
      <xdr:colOff>165100</xdr:colOff>
      <xdr:row>77</xdr:row>
      <xdr:rowOff>15261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141968</xdr:rowOff>
    </xdr:from>
    <xdr:to>
      <xdr:col>98</xdr:col>
      <xdr:colOff>38100</xdr:colOff>
      <xdr:row>77</xdr:row>
      <xdr:rowOff>72118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63245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558,853</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対応のため、災害復旧事業費は大幅な増となった。近年の傾向としては、物件費や補助費等は類似団体を下回ってきたが、物件費については災害廃棄物処理・公費解体事業、賃貸型応急住宅供与（施設借上）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年度決算比で約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倍となった（</a:t>
          </a:r>
          <a:r>
            <a:rPr kumimoji="1" lang="en-US" altLang="ja-JP" sz="1300">
              <a:latin typeface="ＭＳ Ｐゴシック" panose="020B0600070205080204" pitchFamily="50" charset="-128"/>
              <a:ea typeface="ＭＳ Ｐゴシック" panose="020B0600070205080204" pitchFamily="50" charset="-128"/>
            </a:rPr>
            <a:t>140,792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a:t>
          </a:r>
          <a:r>
            <a:rPr kumimoji="1" lang="en-US" altLang="ja-JP" sz="1300">
              <a:latin typeface="ＭＳ Ｐゴシック" panose="020B0600070205080204" pitchFamily="50" charset="-128"/>
              <a:ea typeface="ＭＳ Ｐゴシック" panose="020B0600070205080204" pitchFamily="50" charset="-128"/>
            </a:rPr>
            <a:t>124,013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人）、投資及び出資金（</a:t>
          </a:r>
          <a:r>
            <a:rPr kumimoji="1" lang="en-US" altLang="ja-JP" sz="1300">
              <a:latin typeface="ＭＳ Ｐゴシック" panose="020B0600070205080204" pitchFamily="50" charset="-128"/>
              <a:ea typeface="ＭＳ Ｐゴシック" panose="020B0600070205080204" pitchFamily="50" charset="-128"/>
            </a:rPr>
            <a:t>8,713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人）は、類似団体を大きく上回っているが、扶助費については、夜間保育や病児保育などの特別保育事業にかかる経費が多大であることや、子ども医療費助成を満</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歳まで拡充していること、ひとり親家庭への医療費や奨学金の支給を行っていることなど、子育て環境の充実に重点的に取り組んできたためである。投資及び出資金については、令和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年度以降、下水道事業への繰出金の一部を、補助金ではなく出資金として支出しているためである。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年度においては災害復旧対応を優先したことにより、類似団体を大きく下回ることとなった。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74930</xdr:rowOff>
    </xdr:from>
    <xdr:to>
      <xdr:col>24</xdr:col>
      <xdr:colOff>63500</xdr:colOff>
      <xdr:row>33</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278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99314</xdr:rowOff>
    </xdr:from>
    <xdr:to>
      <xdr:col>19</xdr:col>
      <xdr:colOff>177800</xdr:colOff>
      <xdr:row>34</xdr:row>
      <xdr:rowOff>28448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71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28448</xdr:rowOff>
    </xdr:from>
    <xdr:to>
      <xdr:col>15</xdr:col>
      <xdr:colOff>50800</xdr:colOff>
      <xdr:row>34</xdr:row>
      <xdr:rowOff>47879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774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41783</xdr:rowOff>
    </xdr:from>
    <xdr:to>
      <xdr:col>10</xdr:col>
      <xdr:colOff>114300</xdr:colOff>
      <xdr:row>34</xdr:row>
      <xdr:rowOff>47879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7108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24130</xdr:rowOff>
    </xdr:from>
    <xdr:to>
      <xdr:col>24</xdr:col>
      <xdr:colOff>114300</xdr:colOff>
      <xdr:row>33</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47007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48514</xdr:rowOff>
    </xdr:from>
    <xdr:to>
      <xdr:col>20</xdr:col>
      <xdr:colOff>38100</xdr:colOff>
      <xdr:row>33</xdr:row>
      <xdr:rowOff>150114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166641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149098</xdr:rowOff>
    </xdr:from>
    <xdr:to>
      <xdr:col>15</xdr:col>
      <xdr:colOff>101600</xdr:colOff>
      <xdr:row>34</xdr:row>
      <xdr:rowOff>79248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95775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168529</xdr:rowOff>
    </xdr:from>
    <xdr:to>
      <xdr:col>10</xdr:col>
      <xdr:colOff>165100</xdr:colOff>
      <xdr:row>34</xdr:row>
      <xdr:rowOff>98679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162433</xdr:rowOff>
    </xdr:from>
    <xdr:to>
      <xdr:col>6</xdr:col>
      <xdr:colOff>38100</xdr:colOff>
      <xdr:row>34</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109110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9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94711</xdr:rowOff>
    </xdr:from>
    <xdr:to>
      <xdr:col>24</xdr:col>
      <xdr:colOff>63500</xdr:colOff>
      <xdr:row>57</xdr:row>
      <xdr:rowOff>160598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7361"/>
          <a:ext cx="838200" cy="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94711</xdr:rowOff>
    </xdr:from>
    <xdr:to>
      <xdr:col>19</xdr:col>
      <xdr:colOff>177800</xdr:colOff>
      <xdr:row>58</xdr:row>
      <xdr:rowOff>56185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7361"/>
          <a:ext cx="889000" cy="13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169990</xdr:rowOff>
    </xdr:from>
    <xdr:to>
      <xdr:col>15</xdr:col>
      <xdr:colOff>50800</xdr:colOff>
      <xdr:row>58</xdr:row>
      <xdr:rowOff>56185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2640"/>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10297</xdr:rowOff>
    </xdr:from>
    <xdr:to>
      <xdr:col>10</xdr:col>
      <xdr:colOff>114300</xdr:colOff>
      <xdr:row>57</xdr:row>
      <xdr:rowOff>169990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1497"/>
          <a:ext cx="889000" cy="3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109798</xdr:rowOff>
    </xdr:from>
    <xdr:to>
      <xdr:col>24</xdr:col>
      <xdr:colOff>114300</xdr:colOff>
      <xdr:row>58</xdr:row>
      <xdr:rowOff>39948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43911</xdr:rowOff>
    </xdr:from>
    <xdr:to>
      <xdr:col>20</xdr:col>
      <xdr:colOff>38100</xdr:colOff>
      <xdr:row>57</xdr:row>
      <xdr:rowOff>145511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162038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9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5385</xdr:rowOff>
    </xdr:from>
    <xdr:to>
      <xdr:col>15</xdr:col>
      <xdr:colOff>101600</xdr:colOff>
      <xdr:row>58</xdr:row>
      <xdr:rowOff>106985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98112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119190</xdr:rowOff>
    </xdr:from>
    <xdr:to>
      <xdr:col>10</xdr:col>
      <xdr:colOff>165100</xdr:colOff>
      <xdr:row>58</xdr:row>
      <xdr:rowOff>49340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40467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130947</xdr:rowOff>
    </xdr:from>
    <xdr:to>
      <xdr:col>6</xdr:col>
      <xdr:colOff>38100</xdr:colOff>
      <xdr:row>56</xdr:row>
      <xdr:rowOff>61097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52224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107924</xdr:rowOff>
    </xdr:from>
    <xdr:to>
      <xdr:col>24</xdr:col>
      <xdr:colOff>63500</xdr:colOff>
      <xdr:row>76</xdr:row>
      <xdr:rowOff>34345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95224"/>
          <a:ext cx="838200" cy="26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34345</xdr:rowOff>
    </xdr:from>
    <xdr:to>
      <xdr:col>19</xdr:col>
      <xdr:colOff>177800</xdr:colOff>
      <xdr:row>76</xdr:row>
      <xdr:rowOff>135562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4545"/>
          <a:ext cx="889000" cy="10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36046</xdr:rowOff>
    </xdr:from>
    <xdr:to>
      <xdr:col>15</xdr:col>
      <xdr:colOff>50800</xdr:colOff>
      <xdr:row>76</xdr:row>
      <xdr:rowOff>135562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6246"/>
          <a:ext cx="889000" cy="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36046</xdr:rowOff>
    </xdr:from>
    <xdr:to>
      <xdr:col>10</xdr:col>
      <xdr:colOff>114300</xdr:colOff>
      <xdr:row>77</xdr:row>
      <xdr:rowOff>53570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6246"/>
          <a:ext cx="889000" cy="18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57124</xdr:rowOff>
    </xdr:from>
    <xdr:to>
      <xdr:col>24</xdr:col>
      <xdr:colOff>114300</xdr:colOff>
      <xdr:row>74</xdr:row>
      <xdr:rowOff>158724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154995</xdr:rowOff>
    </xdr:from>
    <xdr:to>
      <xdr:col>20</xdr:col>
      <xdr:colOff>38100</xdr:colOff>
      <xdr:row>76</xdr:row>
      <xdr:rowOff>85145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101673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84762</xdr:rowOff>
    </xdr:from>
    <xdr:to>
      <xdr:col>15</xdr:col>
      <xdr:colOff>101600</xdr:colOff>
      <xdr:row>77</xdr:row>
      <xdr:rowOff>14912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156696</xdr:rowOff>
    </xdr:from>
    <xdr:to>
      <xdr:col>10</xdr:col>
      <xdr:colOff>165100</xdr:colOff>
      <xdr:row>76</xdr:row>
      <xdr:rowOff>86846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2770</xdr:rowOff>
    </xdr:from>
    <xdr:to>
      <xdr:col>6</xdr:col>
      <xdr:colOff>38100</xdr:colOff>
      <xdr:row>77</xdr:row>
      <xdr:rowOff>104370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101600</xdr:rowOff>
    </xdr:from>
    <xdr:to>
      <xdr:col>24</xdr:col>
      <xdr:colOff>63500</xdr:colOff>
      <xdr:row>98</xdr:row>
      <xdr:rowOff>108367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46450"/>
          <a:ext cx="838200" cy="8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108367</xdr:rowOff>
    </xdr:from>
    <xdr:to>
      <xdr:col>19</xdr:col>
      <xdr:colOff>177800</xdr:colOff>
      <xdr:row>98</xdr:row>
      <xdr:rowOff>129809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10467"/>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105516</xdr:rowOff>
    </xdr:from>
    <xdr:to>
      <xdr:col>15</xdr:col>
      <xdr:colOff>50800</xdr:colOff>
      <xdr:row>98</xdr:row>
      <xdr:rowOff>129809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07616"/>
          <a:ext cx="8890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105516</xdr:rowOff>
    </xdr:from>
    <xdr:to>
      <xdr:col>10</xdr:col>
      <xdr:colOff>114300</xdr:colOff>
      <xdr:row>98</xdr:row>
      <xdr:rowOff>146452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7616"/>
          <a:ext cx="889000" cy="4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50800</xdr:rowOff>
    </xdr:from>
    <xdr:to>
      <xdr:col>24</xdr:col>
      <xdr:colOff>114300</xdr:colOff>
      <xdr:row>93</xdr:row>
      <xdr:rowOff>152400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73677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57567</xdr:rowOff>
    </xdr:from>
    <xdr:to>
      <xdr:col>20</xdr:col>
      <xdr:colOff>38100</xdr:colOff>
      <xdr:row>98</xdr:row>
      <xdr:rowOff>159167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150294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79009</xdr:rowOff>
    </xdr:from>
    <xdr:to>
      <xdr:col>15</xdr:col>
      <xdr:colOff>101600</xdr:colOff>
      <xdr:row>99</xdr:row>
      <xdr:rowOff>9159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54716</xdr:rowOff>
    </xdr:from>
    <xdr:to>
      <xdr:col>10</xdr:col>
      <xdr:colOff>165100</xdr:colOff>
      <xdr:row>98</xdr:row>
      <xdr:rowOff>156316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147443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95652</xdr:rowOff>
    </xdr:from>
    <xdr:to>
      <xdr:col>6</xdr:col>
      <xdr:colOff>38100</xdr:colOff>
      <xdr:row>99</xdr:row>
      <xdr:rowOff>25802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16929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131209</xdr:rowOff>
    </xdr:from>
    <xdr:to>
      <xdr:col>55</xdr:col>
      <xdr:colOff>0</xdr:colOff>
      <xdr:row>38</xdr:row>
      <xdr:rowOff>136761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6309"/>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133495</xdr:rowOff>
    </xdr:from>
    <xdr:to>
      <xdr:col>50</xdr:col>
      <xdr:colOff>114300</xdr:colOff>
      <xdr:row>38</xdr:row>
      <xdr:rowOff>136761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4859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133495</xdr:rowOff>
    </xdr:from>
    <xdr:to>
      <xdr:col>45</xdr:col>
      <xdr:colOff>177800</xdr:colOff>
      <xdr:row>38</xdr:row>
      <xdr:rowOff>136434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85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136434</xdr:rowOff>
    </xdr:from>
    <xdr:to>
      <xdr:col>41</xdr:col>
      <xdr:colOff>50800</xdr:colOff>
      <xdr:row>38</xdr:row>
      <xdr:rowOff>138720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15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80409</xdr:rowOff>
    </xdr:from>
    <xdr:to>
      <xdr:col>55</xdr:col>
      <xdr:colOff>50800</xdr:colOff>
      <xdr:row>39</xdr:row>
      <xdr:rowOff>10559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103286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4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85961</xdr:rowOff>
    </xdr:from>
    <xdr:to>
      <xdr:col>50</xdr:col>
      <xdr:colOff>165100</xdr:colOff>
      <xdr:row>39</xdr:row>
      <xdr:rowOff>16111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7238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9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82695</xdr:rowOff>
    </xdr:from>
    <xdr:to>
      <xdr:col>46</xdr:col>
      <xdr:colOff>38100</xdr:colOff>
      <xdr:row>39</xdr:row>
      <xdr:rowOff>12845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85634</xdr:rowOff>
    </xdr:from>
    <xdr:to>
      <xdr:col>41</xdr:col>
      <xdr:colOff>101600</xdr:colOff>
      <xdr:row>39</xdr:row>
      <xdr:rowOff>15784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32311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7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87920</xdr:rowOff>
    </xdr:from>
    <xdr:to>
      <xdr:col>36</xdr:col>
      <xdr:colOff>165100</xdr:colOff>
      <xdr:row>39</xdr:row>
      <xdr:rowOff>18070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34597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7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114802</xdr:rowOff>
    </xdr:from>
    <xdr:to>
      <xdr:col>55</xdr:col>
      <xdr:colOff>0</xdr:colOff>
      <xdr:row>58</xdr:row>
      <xdr:rowOff>141853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58902"/>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141853</xdr:rowOff>
    </xdr:from>
    <xdr:to>
      <xdr:col>50</xdr:col>
      <xdr:colOff>114300</xdr:colOff>
      <xdr:row>58</xdr:row>
      <xdr:rowOff>149416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5953"/>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133261</xdr:rowOff>
    </xdr:from>
    <xdr:to>
      <xdr:col>45</xdr:col>
      <xdr:colOff>177800</xdr:colOff>
      <xdr:row>58</xdr:row>
      <xdr:rowOff>149416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7361"/>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161951</xdr:rowOff>
    </xdr:from>
    <xdr:to>
      <xdr:col>41</xdr:col>
      <xdr:colOff>50800</xdr:colOff>
      <xdr:row>58</xdr:row>
      <xdr:rowOff>133261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4601"/>
          <a:ext cx="889000" cy="1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64002</xdr:rowOff>
    </xdr:from>
    <xdr:to>
      <xdr:col>55</xdr:col>
      <xdr:colOff>50800</xdr:colOff>
      <xdr:row>58</xdr:row>
      <xdr:rowOff>165602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150379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91053</xdr:rowOff>
    </xdr:from>
    <xdr:to>
      <xdr:col>50</xdr:col>
      <xdr:colOff>165100</xdr:colOff>
      <xdr:row>59</xdr:row>
      <xdr:rowOff>21203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12330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98616</xdr:rowOff>
    </xdr:from>
    <xdr:to>
      <xdr:col>46</xdr:col>
      <xdr:colOff>38100</xdr:colOff>
      <xdr:row>59</xdr:row>
      <xdr:rowOff>28766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19893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82461</xdr:rowOff>
    </xdr:from>
    <xdr:to>
      <xdr:col>41</xdr:col>
      <xdr:colOff>101600</xdr:colOff>
      <xdr:row>59</xdr:row>
      <xdr:rowOff>12611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3738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111151</xdr:rowOff>
    </xdr:from>
    <xdr:to>
      <xdr:col>36</xdr:col>
      <xdr:colOff>165100</xdr:colOff>
      <xdr:row>58</xdr:row>
      <xdr:rowOff>41301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57828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5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22733</xdr:rowOff>
    </xdr:from>
    <xdr:to>
      <xdr:col>55</xdr:col>
      <xdr:colOff>0</xdr:colOff>
      <xdr:row>78</xdr:row>
      <xdr:rowOff>41154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95833"/>
          <a:ext cx="8382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18217</xdr:rowOff>
    </xdr:from>
    <xdr:to>
      <xdr:col>50</xdr:col>
      <xdr:colOff>114300</xdr:colOff>
      <xdr:row>78</xdr:row>
      <xdr:rowOff>41154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1317"/>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18217</xdr:rowOff>
    </xdr:from>
    <xdr:to>
      <xdr:col>45</xdr:col>
      <xdr:colOff>177800</xdr:colOff>
      <xdr:row>78</xdr:row>
      <xdr:rowOff>42945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1317"/>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42945</xdr:rowOff>
    </xdr:from>
    <xdr:to>
      <xdr:col>41</xdr:col>
      <xdr:colOff>50800</xdr:colOff>
      <xdr:row>78</xdr:row>
      <xdr:rowOff>87522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16045"/>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143383</xdr:rowOff>
    </xdr:from>
    <xdr:to>
      <xdr:col>55</xdr:col>
      <xdr:colOff>50800</xdr:colOff>
      <xdr:row>78</xdr:row>
      <xdr:rowOff>73533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166260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161804</xdr:rowOff>
    </xdr:from>
    <xdr:to>
      <xdr:col>50</xdr:col>
      <xdr:colOff>165100</xdr:colOff>
      <xdr:row>78</xdr:row>
      <xdr:rowOff>91954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108481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138867</xdr:rowOff>
    </xdr:from>
    <xdr:to>
      <xdr:col>46</xdr:col>
      <xdr:colOff>38100</xdr:colOff>
      <xdr:row>78</xdr:row>
      <xdr:rowOff>69017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85544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1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163595</xdr:rowOff>
    </xdr:from>
    <xdr:to>
      <xdr:col>41</xdr:col>
      <xdr:colOff>101600</xdr:colOff>
      <xdr:row>78</xdr:row>
      <xdr:rowOff>93745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110272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36722</xdr:rowOff>
    </xdr:from>
    <xdr:to>
      <xdr:col>36</xdr:col>
      <xdr:colOff>165100</xdr:colOff>
      <xdr:row>78</xdr:row>
      <xdr:rowOff>138322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129449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44399</xdr:rowOff>
    </xdr:from>
    <xdr:to>
      <xdr:col>55</xdr:col>
      <xdr:colOff>0</xdr:colOff>
      <xdr:row>96</xdr:row>
      <xdr:rowOff>13106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32149"/>
          <a:ext cx="838200" cy="1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xdr:rowOff>
    </xdr:from>
    <xdr:to>
      <xdr:col>50</xdr:col>
      <xdr:colOff>114300</xdr:colOff>
      <xdr:row>95</xdr:row>
      <xdr:rowOff>44399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87852"/>
          <a:ext cx="889000" cy="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xdr:rowOff>
    </xdr:from>
    <xdr:to>
      <xdr:col>45</xdr:col>
      <xdr:colOff>177800</xdr:colOff>
      <xdr:row>96</xdr:row>
      <xdr:rowOff>35280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87852"/>
          <a:ext cx="889000" cy="20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96405</xdr:rowOff>
    </xdr:from>
    <xdr:to>
      <xdr:col>41</xdr:col>
      <xdr:colOff>50800</xdr:colOff>
      <xdr:row>96</xdr:row>
      <xdr:rowOff>35280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12705"/>
          <a:ext cx="889000" cy="2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133756</xdr:rowOff>
    </xdr:from>
    <xdr:to>
      <xdr:col>55</xdr:col>
      <xdr:colOff>50800</xdr:colOff>
      <xdr:row>96</xdr:row>
      <xdr:rowOff>63906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156633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165049</xdr:rowOff>
    </xdr:from>
    <xdr:to>
      <xdr:col>50</xdr:col>
      <xdr:colOff>165100</xdr:colOff>
      <xdr:row>95</xdr:row>
      <xdr:rowOff>95199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111726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120752</xdr:rowOff>
    </xdr:from>
    <xdr:to>
      <xdr:col>46</xdr:col>
      <xdr:colOff>38100</xdr:colOff>
      <xdr:row>95</xdr:row>
      <xdr:rowOff>50902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67429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155930</xdr:rowOff>
    </xdr:from>
    <xdr:to>
      <xdr:col>41</xdr:col>
      <xdr:colOff>101600</xdr:colOff>
      <xdr:row>96</xdr:row>
      <xdr:rowOff>86080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102607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45605</xdr:rowOff>
    </xdr:from>
    <xdr:to>
      <xdr:col>36</xdr:col>
      <xdr:colOff>165100</xdr:colOff>
      <xdr:row>94</xdr:row>
      <xdr:rowOff>147205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163732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140190</xdr:rowOff>
    </xdr:from>
    <xdr:to>
      <xdr:col>85</xdr:col>
      <xdr:colOff>127000</xdr:colOff>
      <xdr:row>39</xdr:row>
      <xdr:rowOff>48489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5290"/>
          <a:ext cx="8382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48489</xdr:rowOff>
    </xdr:from>
    <xdr:to>
      <xdr:col>81</xdr:col>
      <xdr:colOff>50800</xdr:colOff>
      <xdr:row>39</xdr:row>
      <xdr:rowOff>75660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35039"/>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70989</xdr:rowOff>
    </xdr:from>
    <xdr:to>
      <xdr:col>76</xdr:col>
      <xdr:colOff>114300</xdr:colOff>
      <xdr:row>39</xdr:row>
      <xdr:rowOff>75660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57539"/>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70989</xdr:rowOff>
    </xdr:from>
    <xdr:to>
      <xdr:col>71</xdr:col>
      <xdr:colOff>177800</xdr:colOff>
      <xdr:row>39</xdr:row>
      <xdr:rowOff>101948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757539"/>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89390</xdr:rowOff>
    </xdr:from>
    <xdr:to>
      <xdr:col>85</xdr:col>
      <xdr:colOff>177800</xdr:colOff>
      <xdr:row>39</xdr:row>
      <xdr:rowOff>19540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169139</xdr:rowOff>
    </xdr:from>
    <xdr:to>
      <xdr:col>81</xdr:col>
      <xdr:colOff>101600</xdr:colOff>
      <xdr:row>39</xdr:row>
      <xdr:rowOff>99289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90416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24860</xdr:rowOff>
    </xdr:from>
    <xdr:to>
      <xdr:col>76</xdr:col>
      <xdr:colOff>165100</xdr:colOff>
      <xdr:row>39</xdr:row>
      <xdr:rowOff>126460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117587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8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20189</xdr:rowOff>
    </xdr:from>
    <xdr:to>
      <xdr:col>72</xdr:col>
      <xdr:colOff>38100</xdr:colOff>
      <xdr:row>39</xdr:row>
      <xdr:rowOff>121789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112916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51148</xdr:rowOff>
    </xdr:from>
    <xdr:to>
      <xdr:col>67</xdr:col>
      <xdr:colOff>101600</xdr:colOff>
      <xdr:row>39</xdr:row>
      <xdr:rowOff>152748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143875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83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40049</xdr:rowOff>
    </xdr:from>
    <xdr:to>
      <xdr:col>85</xdr:col>
      <xdr:colOff>127000</xdr:colOff>
      <xdr:row>57</xdr:row>
      <xdr:rowOff>51684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12699"/>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40049</xdr:rowOff>
    </xdr:from>
    <xdr:to>
      <xdr:col>81</xdr:col>
      <xdr:colOff>50800</xdr:colOff>
      <xdr:row>57</xdr:row>
      <xdr:rowOff>97272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2699"/>
          <a:ext cx="889000" cy="5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86194</xdr:rowOff>
    </xdr:from>
    <xdr:to>
      <xdr:col>76</xdr:col>
      <xdr:colOff>114300</xdr:colOff>
      <xdr:row>57</xdr:row>
      <xdr:rowOff>97272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8844"/>
          <a:ext cx="889000" cy="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46034</xdr:rowOff>
    </xdr:from>
    <xdr:to>
      <xdr:col>71</xdr:col>
      <xdr:colOff>177800</xdr:colOff>
      <xdr:row>57</xdr:row>
      <xdr:rowOff>86194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8684"/>
          <a:ext cx="8890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884</xdr:rowOff>
    </xdr:from>
    <xdr:to>
      <xdr:col>85</xdr:col>
      <xdr:colOff>177800</xdr:colOff>
      <xdr:row>57</xdr:row>
      <xdr:rowOff>102484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160699</xdr:rowOff>
    </xdr:from>
    <xdr:to>
      <xdr:col>81</xdr:col>
      <xdr:colOff>101600</xdr:colOff>
      <xdr:row>57</xdr:row>
      <xdr:rowOff>90849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107376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46472</xdr:rowOff>
    </xdr:from>
    <xdr:to>
      <xdr:col>76</xdr:col>
      <xdr:colOff>165100</xdr:colOff>
      <xdr:row>57</xdr:row>
      <xdr:rowOff>148072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139199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35394</xdr:rowOff>
    </xdr:from>
    <xdr:to>
      <xdr:col>72</xdr:col>
      <xdr:colOff>38100</xdr:colOff>
      <xdr:row>57</xdr:row>
      <xdr:rowOff>136994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128121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166684</xdr:rowOff>
    </xdr:from>
    <xdr:to>
      <xdr:col>67</xdr:col>
      <xdr:colOff>101600</xdr:colOff>
      <xdr:row>57</xdr:row>
      <xdr:rowOff>96834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113361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143404</xdr:rowOff>
    </xdr:from>
    <xdr:to>
      <xdr:col>85</xdr:col>
      <xdr:colOff>127000</xdr:colOff>
      <xdr:row>78</xdr:row>
      <xdr:rowOff>104998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830704"/>
          <a:ext cx="838200" cy="6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104998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7809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92604</xdr:rowOff>
    </xdr:from>
    <xdr:to>
      <xdr:col>85</xdr:col>
      <xdr:colOff>177800</xdr:colOff>
      <xdr:row>75</xdr:row>
      <xdr:rowOff>22754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7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115481</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6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54198</xdr:rowOff>
    </xdr:from>
    <xdr:to>
      <xdr:col>81</xdr:col>
      <xdr:colOff>101600</xdr:colOff>
      <xdr:row>78</xdr:row>
      <xdr:rowOff>155798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24879</xdr:rowOff>
    </xdr:from>
    <xdr:to>
      <xdr:col>85</xdr:col>
      <xdr:colOff>127000</xdr:colOff>
      <xdr:row>96</xdr:row>
      <xdr:rowOff>29083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84079"/>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22861</xdr:rowOff>
    </xdr:from>
    <xdr:to>
      <xdr:col>81</xdr:col>
      <xdr:colOff>50800</xdr:colOff>
      <xdr:row>96</xdr:row>
      <xdr:rowOff>29083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82061"/>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159880</xdr:rowOff>
    </xdr:from>
    <xdr:to>
      <xdr:col>76</xdr:col>
      <xdr:colOff>114300</xdr:colOff>
      <xdr:row>96</xdr:row>
      <xdr:rowOff>22861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47630"/>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159880</xdr:rowOff>
    </xdr:from>
    <xdr:to>
      <xdr:col>71</xdr:col>
      <xdr:colOff>177800</xdr:colOff>
      <xdr:row>96</xdr:row>
      <xdr:rowOff>74461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47630"/>
          <a:ext cx="889000" cy="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145529</xdr:rowOff>
    </xdr:from>
    <xdr:to>
      <xdr:col>85</xdr:col>
      <xdr:colOff>177800</xdr:colOff>
      <xdr:row>96</xdr:row>
      <xdr:rowOff>75679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168406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149733</xdr:rowOff>
    </xdr:from>
    <xdr:to>
      <xdr:col>81</xdr:col>
      <xdr:colOff>101600</xdr:colOff>
      <xdr:row>96</xdr:row>
      <xdr:rowOff>79883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96410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1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143511</xdr:rowOff>
    </xdr:from>
    <xdr:to>
      <xdr:col>76</xdr:col>
      <xdr:colOff>165100</xdr:colOff>
      <xdr:row>96</xdr:row>
      <xdr:rowOff>73661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90188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109080</xdr:rowOff>
    </xdr:from>
    <xdr:to>
      <xdr:col>72</xdr:col>
      <xdr:colOff>38100</xdr:colOff>
      <xdr:row>96</xdr:row>
      <xdr:rowOff>39230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55757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23661</xdr:rowOff>
    </xdr:from>
    <xdr:to>
      <xdr:col>67</xdr:col>
      <xdr:colOff>101600</xdr:colOff>
      <xdr:row>96</xdr:row>
      <xdr:rowOff>125261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141788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17628</xdr:rowOff>
    </xdr:from>
    <xdr:to>
      <xdr:col>116</xdr:col>
      <xdr:colOff>63500</xdr:colOff>
      <xdr:row>37</xdr:row>
      <xdr:rowOff>155245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361278"/>
          <a:ext cx="8382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44010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9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139243</xdr:rowOff>
    </xdr:from>
    <xdr:to>
      <xdr:col>111</xdr:col>
      <xdr:colOff>177800</xdr:colOff>
      <xdr:row>37</xdr:row>
      <xdr:rowOff>17628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31144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139243</xdr:rowOff>
    </xdr:from>
    <xdr:to>
      <xdr:col>107</xdr:col>
      <xdr:colOff>50800</xdr:colOff>
      <xdr:row>37</xdr:row>
      <xdr:rowOff>31801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31144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131335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20828</xdr:rowOff>
    </xdr:from>
    <xdr:to>
      <xdr:col>102</xdr:col>
      <xdr:colOff>114300</xdr:colOff>
      <xdr:row>37</xdr:row>
      <xdr:rowOff>31801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36447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164711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679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104445</xdr:rowOff>
    </xdr:from>
    <xdr:to>
      <xdr:col>116</xdr:col>
      <xdr:colOff>114300</xdr:colOff>
      <xdr:row>38</xdr:row>
      <xdr:rowOff>34595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127322</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2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138278</xdr:rowOff>
    </xdr:from>
    <xdr:to>
      <xdr:col>112</xdr:col>
      <xdr:colOff>38100</xdr:colOff>
      <xdr:row>37</xdr:row>
      <xdr:rowOff>68428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84955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085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88443</xdr:rowOff>
    </xdr:from>
    <xdr:to>
      <xdr:col>107</xdr:col>
      <xdr:colOff>101600</xdr:colOff>
      <xdr:row>37</xdr:row>
      <xdr:rowOff>18593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35120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152451</xdr:rowOff>
    </xdr:from>
    <xdr:to>
      <xdr:col>102</xdr:col>
      <xdr:colOff>165100</xdr:colOff>
      <xdr:row>37</xdr:row>
      <xdr:rowOff>82601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99128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09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141478</xdr:rowOff>
    </xdr:from>
    <xdr:to>
      <xdr:col>98</xdr:col>
      <xdr:colOff>38100</xdr:colOff>
      <xdr:row>37</xdr:row>
      <xdr:rowOff>71628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88155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議会費は、類似団体より高い数値ではあるが、平成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年度に議員定数を削減する等議会改革を行っており、減少を図っている。令和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年度は、定数に対し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名減の状態であったが、令和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年度以降は定数どおりで推移している。</a:t>
          </a:r>
        </a:p>
        <a:p>
          <a:r>
            <a:rPr kumimoji="1" lang="ja-JP" altLang="en-US" sz="1300">
              <a:latin typeface="ＭＳ Ｐゴシック" panose="020B0600070205080204" pitchFamily="50" charset="-128"/>
              <a:ea typeface="ＭＳ Ｐゴシック" panose="020B0600070205080204" pitchFamily="50" charset="-128"/>
            </a:rPr>
            <a:t>民生費は、保育事業や医療費助成等、子育て環境の充実に重点的に取り組んでいることから例年類似団体を上回ってきたと考えられるが、令和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年能登半島地震にかかる災害救助費により大幅な増となった。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また衛生費においても、例年は類似団体を下回っていたが、災害廃棄物処理・公費解体事業のため大幅な増となり、直接的な災害復旧費だけでなく、震災の影響は大きく出ている。</a:t>
          </a:r>
        </a:p>
        <a:p>
          <a:r>
            <a:rPr kumimoji="1" lang="ja-JP" altLang="en-US" sz="1300">
              <a:latin typeface="ＭＳ Ｐゴシック" panose="020B0600070205080204" pitchFamily="50" charset="-128"/>
              <a:ea typeface="ＭＳ Ｐゴシック" panose="020B0600070205080204" pitchFamily="50" charset="-128"/>
            </a:rPr>
            <a:t>土木費は、町営住宅の整備事業があった令和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年度で突出して高くなっている。</a:t>
          </a:r>
        </a:p>
        <a:p>
          <a:r>
            <a:rPr kumimoji="1" lang="ja-JP" altLang="en-US" sz="1300">
              <a:latin typeface="ＭＳ Ｐゴシック" panose="020B0600070205080204" pitchFamily="50" charset="-128"/>
              <a:ea typeface="ＭＳ Ｐゴシック" panose="020B0600070205080204" pitchFamily="50" charset="-128"/>
            </a:rPr>
            <a:t>公債費は、これまで実施してきたハード事業の償還開始により、類似団体より高い数値となっており、今後も増加していく見込みである。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諸支出金は、令和元年度以降、新エネルギー事業特別会計へ繰出しを行っているため高くなっている。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年度は災害対応分特別交付税、災害寄附金等の収入により、財政調整基金を積み立て実質単年度収支が大きく黒字となった。令和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年度はこれを原資として復旧復興事業等に取り組むために</a:t>
          </a:r>
          <a:r>
            <a:rPr kumimoji="1" lang="en-US" altLang="ja-JP" sz="1400">
              <a:latin typeface="ＭＳ ゴシック" pitchFamily="49" charset="-128"/>
              <a:ea typeface="ＭＳ ゴシック" pitchFamily="49" charset="-128"/>
            </a:rPr>
            <a:t>454</a:t>
          </a:r>
          <a:r>
            <a:rPr kumimoji="1" lang="ja-JP" altLang="en-US" sz="1400">
              <a:latin typeface="ＭＳ ゴシック" pitchFamily="49" charset="-128"/>
              <a:ea typeface="ＭＳ ゴシック" pitchFamily="49" charset="-128"/>
            </a:rPr>
            <a:t>百万円を取り崩し、実質単年度収支は▲</a:t>
          </a:r>
          <a:r>
            <a:rPr kumimoji="1" lang="en-US" altLang="ja-JP" sz="1400">
              <a:latin typeface="ＭＳ ゴシック" pitchFamily="49" charset="-128"/>
              <a:ea typeface="ＭＳ ゴシック" pitchFamily="49" charset="-128"/>
            </a:rPr>
            <a:t>398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年度は復興基金交付金を原資として災害等対策基金に</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百万円を積み立てており、迅速な復旧復興を目指し、財政調整基金とあわせて計画的な運用を目指していく。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国民健康保険特別会計において、長年の累積赤字があったが、令和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年度以降は実質収支が黒字となり、令和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年度には累積赤字が解消された。</a:t>
          </a:r>
        </a:p>
        <a:p>
          <a:r>
            <a:rPr kumimoji="1" lang="ja-JP" altLang="en-US" sz="1400">
              <a:latin typeface="ＭＳ ゴシック" pitchFamily="49" charset="-128"/>
              <a:ea typeface="ＭＳ ゴシック" pitchFamily="49" charset="-128"/>
            </a:rPr>
            <a:t>　しかしながら、被保険者数が減少し、反面、低所得者数は増加傾向にあることから、今後の安定した財政運営のため、引き続き徴収率の向上及び保険税率改正の検討を行っていく。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14649482</v>
      </c>
      <c r="BO4" s="449"/>
      <c r="BP4" s="449"/>
      <c r="BQ4" s="449"/>
      <c r="BR4" s="449"/>
      <c r="BS4" s="449"/>
      <c r="BT4" s="449"/>
      <c r="BU4" s="450"/>
      <c r="BV4" s="448">
        <v>12284414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2.1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14341284</v>
      </c>
      <c r="BO5" s="420"/>
      <c r="BP5" s="420"/>
      <c r="BQ5" s="420"/>
      <c r="BR5" s="420"/>
      <c r="BS5" s="420"/>
      <c r="BT5" s="420"/>
      <c r="BU5" s="421"/>
      <c r="BV5" s="419">
        <v>12089076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90.5</v>
      </c>
      <c r="CU5" s="417"/>
      <c r="CV5" s="417"/>
      <c r="CW5" s="417"/>
      <c r="CX5" s="417"/>
      <c r="CY5" s="417"/>
      <c r="CZ5" s="417"/>
      <c r="DA5" s="418"/>
      <c r="DB5" s="416">
        <v>88.9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308198</v>
      </c>
      <c r="BO6" s="420"/>
      <c r="BP6" s="420"/>
      <c r="BQ6" s="420"/>
      <c r="BR6" s="420"/>
      <c r="BS6" s="420"/>
      <c r="BT6" s="420"/>
      <c r="BU6" s="421"/>
      <c r="BV6" s="419">
        <v>195338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89.5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126345</v>
      </c>
      <c r="BO7" s="420"/>
      <c r="BP7" s="420"/>
      <c r="BQ7" s="420"/>
      <c r="BR7" s="420"/>
      <c r="BS7" s="420"/>
      <c r="BT7" s="420"/>
      <c r="BU7" s="421"/>
      <c r="BV7" s="419">
        <v>67242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6253024</v>
      </c>
      <c r="CU7" s="420"/>
      <c r="CV7" s="420"/>
      <c r="CW7" s="420"/>
      <c r="CX7" s="420"/>
      <c r="CY7" s="420"/>
      <c r="CZ7" s="420"/>
      <c r="DA7" s="421"/>
      <c r="DB7" s="419">
        <v>6144209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181853</v>
      </c>
      <c r="BO8" s="420"/>
      <c r="BP8" s="420"/>
      <c r="BQ8" s="420"/>
      <c r="BR8" s="420"/>
      <c r="BS8" s="420"/>
      <c r="BT8" s="420"/>
      <c r="BU8" s="421"/>
      <c r="BV8" s="419">
        <v>128096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26574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53757</v>
      </c>
      <c r="BO9" s="420"/>
      <c r="BP9" s="420"/>
      <c r="BQ9" s="420"/>
      <c r="BR9" s="420"/>
      <c r="BS9" s="420"/>
      <c r="BT9" s="420"/>
      <c r="BU9" s="421"/>
      <c r="BV9" s="419">
        <v>6558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12.6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26987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1748</v>
      </c>
      <c r="BO10" s="420"/>
      <c r="BP10" s="420"/>
      <c r="BQ10" s="420"/>
      <c r="BR10" s="420"/>
      <c r="BS10" s="420"/>
      <c r="BT10" s="420"/>
      <c r="BU10" s="421"/>
      <c r="BV10" s="419">
        <v>753296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25662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453781</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25267</v>
      </c>
      <c r="S13" s="507"/>
      <c r="T13" s="507"/>
      <c r="U13" s="507"/>
      <c r="V13" s="508"/>
      <c r="W13" s="509" t="s">
        <v>131</v>
      </c>
      <c r="X13" s="405"/>
      <c r="Y13" s="405"/>
      <c r="Z13" s="405"/>
      <c r="AA13" s="405"/>
      <c r="AB13" s="406"/>
      <c r="AC13" s="372">
        <v>149</v>
      </c>
      <c r="AD13" s="373"/>
      <c r="AE13" s="373"/>
      <c r="AF13" s="373"/>
      <c r="AG13" s="374"/>
      <c r="AH13" s="372">
        <v>167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-398276</v>
      </c>
      <c r="BO13" s="420"/>
      <c r="BP13" s="420"/>
      <c r="BQ13" s="420"/>
      <c r="BR13" s="420"/>
      <c r="BS13" s="420"/>
      <c r="BT13" s="420"/>
      <c r="BU13" s="421"/>
      <c r="BV13" s="419">
        <v>759854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8.9</v>
      </c>
      <c r="CU13" s="417"/>
      <c r="CV13" s="417"/>
      <c r="CW13" s="417"/>
      <c r="CX13" s="417"/>
      <c r="CY13" s="417"/>
      <c r="CZ13" s="417"/>
      <c r="DA13" s="418"/>
      <c r="DB13" s="416">
        <v>8.5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26030</v>
      </c>
      <c r="S14" s="507"/>
      <c r="T14" s="507"/>
      <c r="U14" s="507"/>
      <c r="V14" s="508"/>
      <c r="W14" s="510"/>
      <c r="X14" s="408"/>
      <c r="Y14" s="408"/>
      <c r="Z14" s="408"/>
      <c r="AA14" s="408"/>
      <c r="AB14" s="409"/>
      <c r="AC14" s="499">
        <v>1.2</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57.1</v>
      </c>
      <c r="CU14" s="517"/>
      <c r="CV14" s="517"/>
      <c r="CW14" s="517"/>
      <c r="CX14" s="517"/>
      <c r="CY14" s="517"/>
      <c r="CZ14" s="517"/>
      <c r="DA14" s="518"/>
      <c r="DB14" s="516">
        <v>49.2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25646</v>
      </c>
      <c r="S15" s="507"/>
      <c r="T15" s="507"/>
      <c r="U15" s="507"/>
      <c r="V15" s="508"/>
      <c r="W15" s="509" t="s">
        <v>137</v>
      </c>
      <c r="X15" s="405"/>
      <c r="Y15" s="405"/>
      <c r="Z15" s="405"/>
      <c r="AA15" s="405"/>
      <c r="AB15" s="406"/>
      <c r="AC15" s="372">
        <v>3409</v>
      </c>
      <c r="AD15" s="373"/>
      <c r="AE15" s="373"/>
      <c r="AF15" s="373"/>
      <c r="AG15" s="374"/>
      <c r="AH15" s="372">
        <v>3584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2756535</v>
      </c>
      <c r="BO15" s="449"/>
      <c r="BP15" s="449"/>
      <c r="BQ15" s="449"/>
      <c r="BR15" s="449"/>
      <c r="BS15" s="449"/>
      <c r="BT15" s="449"/>
      <c r="BU15" s="450"/>
      <c r="BV15" s="448">
        <v>2721057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26.6</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5549910</v>
      </c>
      <c r="BO16" s="420"/>
      <c r="BP16" s="420"/>
      <c r="BQ16" s="420"/>
      <c r="BR16" s="420"/>
      <c r="BS16" s="420"/>
      <c r="BT16" s="420"/>
      <c r="BU16" s="421"/>
      <c r="BV16" s="419">
        <v>5436528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118</v>
      </c>
      <c r="S17" s="497"/>
      <c r="T17" s="497"/>
      <c r="U17" s="497"/>
      <c r="V17" s="498"/>
      <c r="W17" s="509" t="s">
        <v>144</v>
      </c>
      <c r="X17" s="405"/>
      <c r="Y17" s="405"/>
      <c r="Z17" s="405"/>
      <c r="AA17" s="405"/>
      <c r="AB17" s="406"/>
      <c r="AC17" s="372">
        <v>9239</v>
      </c>
      <c r="AD17" s="373"/>
      <c r="AE17" s="373"/>
      <c r="AF17" s="373"/>
      <c r="AG17" s="374"/>
      <c r="AH17" s="372">
        <v>9584</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3430526</v>
      </c>
      <c r="BO17" s="420"/>
      <c r="BP17" s="420"/>
      <c r="BQ17" s="420"/>
      <c r="BR17" s="420"/>
      <c r="BS17" s="420"/>
      <c r="BT17" s="420"/>
      <c r="BU17" s="421"/>
      <c r="BV17" s="419">
        <v>3377191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20.329999999999998</v>
      </c>
      <c r="M18" s="472"/>
      <c r="N18" s="472"/>
      <c r="O18" s="472"/>
      <c r="P18" s="472"/>
      <c r="Q18" s="472"/>
      <c r="R18" s="473"/>
      <c r="S18" s="473"/>
      <c r="T18" s="473"/>
      <c r="U18" s="473"/>
      <c r="V18" s="474"/>
      <c r="W18" s="490"/>
      <c r="X18" s="491"/>
      <c r="Y18" s="491"/>
      <c r="Z18" s="491"/>
      <c r="AA18" s="491"/>
      <c r="AB18" s="515"/>
      <c r="AC18" s="389">
        <v>72.2</v>
      </c>
      <c r="AD18" s="390"/>
      <c r="AE18" s="390"/>
      <c r="AF18" s="390"/>
      <c r="AG18" s="475"/>
      <c r="AH18" s="389">
        <v>71.900000000000006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5661408</v>
      </c>
      <c r="BO18" s="420"/>
      <c r="BP18" s="420"/>
      <c r="BQ18" s="420"/>
      <c r="BR18" s="420"/>
      <c r="BS18" s="420"/>
      <c r="BT18" s="420"/>
      <c r="BU18" s="421"/>
      <c r="BV18" s="419">
        <v>5504000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1307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9280611</v>
      </c>
      <c r="BO19" s="420"/>
      <c r="BP19" s="420"/>
      <c r="BQ19" s="420"/>
      <c r="BR19" s="420"/>
      <c r="BS19" s="420"/>
      <c r="BT19" s="420"/>
      <c r="BU19" s="421"/>
      <c r="BV19" s="419">
        <v>8548533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10802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12612931</v>
      </c>
      <c r="BO22" s="449"/>
      <c r="BP22" s="449"/>
      <c r="BQ22" s="449"/>
      <c r="BR22" s="449"/>
      <c r="BS22" s="449"/>
      <c r="BT22" s="449"/>
      <c r="BU22" s="450"/>
      <c r="BV22" s="448">
        <v>12202040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7516817</v>
      </c>
      <c r="BO23" s="420"/>
      <c r="BP23" s="420"/>
      <c r="BQ23" s="420"/>
      <c r="BR23" s="420"/>
      <c r="BS23" s="420"/>
      <c r="BT23" s="420"/>
      <c r="BU23" s="421"/>
      <c r="BV23" s="419">
        <v>7902321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8130</v>
      </c>
      <c r="R24" s="373"/>
      <c r="S24" s="373"/>
      <c r="T24" s="373"/>
      <c r="U24" s="373"/>
      <c r="V24" s="374"/>
      <c r="W24" s="462"/>
      <c r="X24" s="399"/>
      <c r="Y24" s="400"/>
      <c r="Z24" s="375" t="s">
        <v>161</v>
      </c>
      <c r="AA24" s="376"/>
      <c r="AB24" s="376"/>
      <c r="AC24" s="376"/>
      <c r="AD24" s="376"/>
      <c r="AE24" s="376"/>
      <c r="AF24" s="376"/>
      <c r="AG24" s="377"/>
      <c r="AH24" s="372">
        <v>191</v>
      </c>
      <c r="AI24" s="373"/>
      <c r="AJ24" s="373"/>
      <c r="AK24" s="373"/>
      <c r="AL24" s="374"/>
      <c r="AM24" s="372">
        <v>539766</v>
      </c>
      <c r="AN24" s="373"/>
      <c r="AO24" s="373"/>
      <c r="AP24" s="373"/>
      <c r="AQ24" s="373"/>
      <c r="AR24" s="374"/>
      <c r="AS24" s="372">
        <v>2826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9259198</v>
      </c>
      <c r="BO24" s="420"/>
      <c r="BP24" s="420"/>
      <c r="BQ24" s="420"/>
      <c r="BR24" s="420"/>
      <c r="BS24" s="420"/>
      <c r="BT24" s="420"/>
      <c r="BU24" s="421"/>
      <c r="BV24" s="419">
        <v>8502770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6620</v>
      </c>
      <c r="R25" s="373"/>
      <c r="S25" s="373"/>
      <c r="T25" s="373"/>
      <c r="U25" s="373"/>
      <c r="V25" s="374"/>
      <c r="W25" s="462"/>
      <c r="X25" s="399"/>
      <c r="Y25" s="400"/>
      <c r="Z25" s="375" t="s">
        <v>164</v>
      </c>
      <c r="AA25" s="376"/>
      <c r="AB25" s="376"/>
      <c r="AC25" s="376"/>
      <c r="AD25" s="376"/>
      <c r="AE25" s="376"/>
      <c r="AF25" s="376"/>
      <c r="AG25" s="377"/>
      <c r="AH25" s="372">
        <v>37</v>
      </c>
      <c r="AI25" s="373"/>
      <c r="AJ25" s="373"/>
      <c r="AK25" s="373"/>
      <c r="AL25" s="374"/>
      <c r="AM25" s="372">
        <v>97532</v>
      </c>
      <c r="AN25" s="373"/>
      <c r="AO25" s="373"/>
      <c r="AP25" s="373"/>
      <c r="AQ25" s="373"/>
      <c r="AR25" s="374"/>
      <c r="AS25" s="372">
        <v>2636</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250890</v>
      </c>
      <c r="BO25" s="449"/>
      <c r="BP25" s="449"/>
      <c r="BQ25" s="449"/>
      <c r="BR25" s="449"/>
      <c r="BS25" s="449"/>
      <c r="BT25" s="449"/>
      <c r="BU25" s="450"/>
      <c r="BV25" s="448">
        <v>332659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6070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4200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102766</v>
      </c>
      <c r="BO27" s="454"/>
      <c r="BP27" s="454"/>
      <c r="BQ27" s="454"/>
      <c r="BR27" s="454"/>
      <c r="BS27" s="454"/>
      <c r="BT27" s="454"/>
      <c r="BU27" s="455"/>
      <c r="BV27" s="453">
        <v>102704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3680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1477253</v>
      </c>
      <c r="BO28" s="449"/>
      <c r="BP28" s="449"/>
      <c r="BQ28" s="449"/>
      <c r="BR28" s="449"/>
      <c r="BS28" s="449"/>
      <c r="BT28" s="449"/>
      <c r="BU28" s="450"/>
      <c r="BV28" s="448">
        <v>1865191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11</v>
      </c>
      <c r="M29" s="373"/>
      <c r="N29" s="373"/>
      <c r="O29" s="373"/>
      <c r="P29" s="374"/>
      <c r="Q29" s="372">
        <v>3500</v>
      </c>
      <c r="R29" s="373"/>
      <c r="S29" s="373"/>
      <c r="T29" s="373"/>
      <c r="U29" s="373"/>
      <c r="V29" s="374"/>
      <c r="W29" s="463"/>
      <c r="X29" s="464"/>
      <c r="Y29" s="465"/>
      <c r="Z29" s="375" t="s">
        <v>176</v>
      </c>
      <c r="AA29" s="376"/>
      <c r="AB29" s="376"/>
      <c r="AC29" s="376"/>
      <c r="AD29" s="376"/>
      <c r="AE29" s="376"/>
      <c r="AF29" s="376"/>
      <c r="AG29" s="377"/>
      <c r="AH29" s="372">
        <v>191</v>
      </c>
      <c r="AI29" s="373"/>
      <c r="AJ29" s="373"/>
      <c r="AK29" s="373"/>
      <c r="AL29" s="374"/>
      <c r="AM29" s="372">
        <v>539766</v>
      </c>
      <c r="AN29" s="373"/>
      <c r="AO29" s="373"/>
      <c r="AP29" s="373"/>
      <c r="AQ29" s="373"/>
      <c r="AR29" s="374"/>
      <c r="AS29" s="372">
        <v>2826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203801</v>
      </c>
      <c r="BO29" s="420"/>
      <c r="BP29" s="420"/>
      <c r="BQ29" s="420"/>
      <c r="BR29" s="420"/>
      <c r="BS29" s="420"/>
      <c r="BT29" s="420"/>
      <c r="BU29" s="421"/>
      <c r="BV29" s="419">
        <v>158241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93.1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668203</v>
      </c>
      <c r="BO30" s="454"/>
      <c r="BP30" s="454"/>
      <c r="BQ30" s="454"/>
      <c r="BR30" s="454"/>
      <c r="BS30" s="454"/>
      <c r="BT30" s="454"/>
      <c r="BU30" s="455"/>
      <c r="BV30" s="453">
        <v>479504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内灘町国民健康保険特別会計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内灘町水道事業会計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内灘町新エネルギー事業特別会計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石川県町村議会議員公務災害補償組合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内灘町土地開発公社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内灘町後期高齢者医療特別会計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内灘町下水道事業会計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石川県市町村職員退職手当組合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内灘町介護保険特別会計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石川県後期高齢者医療広域連合（一般会計）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石川県後期高齢者医療広域連合（特別会計）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河北郡市広域事務組合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石川県市町村消防団員等公務災害補償等組合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石川県市町村消防賞じゅつ金組合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r5/5sNnUiWe0xWpxF9L6Gwqy0NNRE/dqYYiBCX31dIRvObkxR4yGpXsufxKnfFglm3CK8rGs0fzKK64byZc2Q==" saltValue="vhTrPqDkXyOE4S5SvVdm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59055118110236227" bottom="0.19685039370078741"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6.98</v>
      </c>
      <c r="G34" s="33">
        <v>7.66</v>
      </c>
      <c r="H34" s="33">
        <v>8.14</v>
      </c>
      <c r="I34" s="33">
        <v>8.23</v>
      </c>
      <c r="J34" s="34">
        <v>7.69</v>
      </c>
      <c r="K34" s="22"/>
      <c r="L34" s="22"/>
      <c r="M34" s="22"/>
      <c r="N34" s="22"/>
      <c r="O34" s="22"/>
      <c r="P34" s="22"/>
    </row>
    <row r="35" spans="1:16" ht="39" customHeight="1" x14ac:dyDescent="0.15">
      <c r="A35" s="22"/>
      <c r="B35" s="35"/>
      <c r="C35" s="1145" t="s">
        <v>532</v>
      </c>
      <c r="D35" s="1146"/>
      <c r="E35" s="1147"/>
      <c r="F35" s="36">
        <v>2.48</v>
      </c>
      <c r="G35" s="37">
        <v>2.97</v>
      </c>
      <c r="H35" s="37">
        <v>4.6900000000000004</v>
      </c>
      <c r="I35" s="37">
        <v>3.79</v>
      </c>
      <c r="J35" s="38">
        <v>4.33</v>
      </c>
      <c r="K35" s="22"/>
      <c r="L35" s="22"/>
      <c r="M35" s="22"/>
      <c r="N35" s="22"/>
      <c r="O35" s="22"/>
      <c r="P35" s="22"/>
    </row>
    <row r="36" spans="1:16" ht="39" customHeight="1" x14ac:dyDescent="0.15">
      <c r="A36" s="22"/>
      <c r="B36" s="35"/>
      <c r="C36" s="1145" t="s">
        <v>533</v>
      </c>
      <c r="D36" s="1146"/>
      <c r="E36" s="1147"/>
      <c r="F36" s="36">
        <v>1.28</v>
      </c>
      <c r="G36" s="37">
        <v>2.29</v>
      </c>
      <c r="H36" s="37">
        <v>2.0299999999999998</v>
      </c>
      <c r="I36" s="37">
        <v>2.08</v>
      </c>
      <c r="J36" s="38">
        <v>2.9</v>
      </c>
      <c r="K36" s="22"/>
      <c r="L36" s="22"/>
      <c r="M36" s="22"/>
      <c r="N36" s="22"/>
      <c r="O36" s="22"/>
      <c r="P36" s="22"/>
    </row>
    <row r="37" spans="1:16" ht="39" customHeight="1" x14ac:dyDescent="0.15">
      <c r="A37" s="22"/>
      <c r="B37" s="35"/>
      <c r="C37" s="1145" t="s">
        <v>534</v>
      </c>
      <c r="D37" s="1146"/>
      <c r="E37" s="1147"/>
      <c r="F37" s="36">
        <v>0.24</v>
      </c>
      <c r="G37" s="37">
        <v>0.47</v>
      </c>
      <c r="H37" s="37">
        <v>1.37</v>
      </c>
      <c r="I37" s="37">
        <v>0.62</v>
      </c>
      <c r="J37" s="38">
        <v>1.18</v>
      </c>
      <c r="K37" s="22"/>
      <c r="L37" s="22"/>
      <c r="M37" s="22"/>
      <c r="N37" s="22"/>
      <c r="O37" s="22"/>
      <c r="P37" s="22"/>
    </row>
    <row r="38" spans="1:16" ht="39" customHeight="1" x14ac:dyDescent="0.15">
      <c r="A38" s="22"/>
      <c r="B38" s="35"/>
      <c r="C38" s="1145" t="s">
        <v>535</v>
      </c>
      <c r="D38" s="1146"/>
      <c r="E38" s="1147"/>
      <c r="F38" s="36" t="s">
        <v>536</v>
      </c>
      <c r="G38" s="37" t="s">
        <v>537</v>
      </c>
      <c r="H38" s="37">
        <v>0.25</v>
      </c>
      <c r="I38" s="37">
        <v>0.26</v>
      </c>
      <c r="J38" s="38">
        <v>0.46</v>
      </c>
      <c r="K38" s="22"/>
      <c r="L38" s="22"/>
      <c r="M38" s="22"/>
      <c r="N38" s="22"/>
      <c r="O38" s="22"/>
      <c r="P38" s="22"/>
    </row>
    <row r="39" spans="1:16" ht="39" customHeight="1" x14ac:dyDescent="0.15">
      <c r="A39" s="22"/>
      <c r="B39" s="35"/>
      <c r="C39" s="1145" t="s">
        <v>538</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541</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XGIBa5Nk+ajqhzQ1UauVQuqISKEMgKVrzm5tdmr7A/1RIIq6YHf7ALmVCgqMoys8gH2JaiK7pZHdMBMAVRDUQ==" saltValue="BIBbq9qtC3NCm40PciNL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1008</v>
      </c>
      <c r="L45" s="60">
        <v>1180</v>
      </c>
      <c r="M45" s="60">
        <v>1104</v>
      </c>
      <c r="N45" s="60">
        <v>1086</v>
      </c>
      <c r="O45" s="61">
        <v>1079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430</v>
      </c>
      <c r="L48" s="64">
        <v>320</v>
      </c>
      <c r="M48" s="64">
        <v>428</v>
      </c>
      <c r="N48" s="64">
        <v>260</v>
      </c>
      <c r="O48" s="65">
        <v>373</v>
      </c>
      <c r="P48" s="48"/>
      <c r="Q48" s="48"/>
      <c r="R48" s="48"/>
      <c r="S48" s="48"/>
      <c r="T48" s="48"/>
      <c r="U48" s="48"/>
    </row>
    <row r="49" spans="1:21" ht="30.75" customHeight="1" x14ac:dyDescent="0.15">
      <c r="A49" s="48"/>
      <c r="B49" s="1178"/>
      <c r="C49" s="1179"/>
      <c r="D49" s="62"/>
      <c r="E49" s="1155" t="s">
        <v>14</v>
      </c>
      <c r="F49" s="1155"/>
      <c r="G49" s="1155"/>
      <c r="H49" s="1155"/>
      <c r="I49" s="1155"/>
      <c r="J49" s="1156"/>
      <c r="K49" s="63">
        <v>42</v>
      </c>
      <c r="L49" s="64">
        <v>20</v>
      </c>
      <c r="M49" s="64">
        <v>20</v>
      </c>
      <c r="N49" s="64">
        <v>10</v>
      </c>
      <c r="O49" s="65">
        <v>15</v>
      </c>
      <c r="P49" s="48"/>
      <c r="Q49" s="48"/>
      <c r="R49" s="48"/>
      <c r="S49" s="48"/>
      <c r="T49" s="48"/>
      <c r="U49" s="48"/>
    </row>
    <row r="50" spans="1:21" ht="30.75" customHeight="1" x14ac:dyDescent="0.15">
      <c r="A50" s="48"/>
      <c r="B50" s="1178"/>
      <c r="C50" s="1179"/>
      <c r="D50" s="62"/>
      <c r="E50" s="1155" t="s">
        <v>15</v>
      </c>
      <c r="F50" s="1155"/>
      <c r="G50" s="1155"/>
      <c r="H50" s="1155"/>
      <c r="I50" s="1155"/>
      <c r="J50" s="1156"/>
      <c r="K50" s="63">
        <v>20</v>
      </c>
      <c r="L50" s="64">
        <v>5</v>
      </c>
      <c r="M50" s="64">
        <v>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1092</v>
      </c>
      <c r="L52" s="64">
        <v>1092</v>
      </c>
      <c r="M52" s="64">
        <v>1037</v>
      </c>
      <c r="N52" s="64">
        <v>989</v>
      </c>
      <c r="O52" s="65">
        <v>954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408</v>
      </c>
      <c r="L53" s="69">
        <v>433</v>
      </c>
      <c r="M53" s="69">
        <v>520</v>
      </c>
      <c r="N53" s="69">
        <v>367</v>
      </c>
      <c r="O53" s="70">
        <v>513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dttIGm5Y+pHUpRkktaesd1qZ1bKem66sdlHtSL4vsFzIh0xbQEgzSac3xN3QuvCUbustic8oEucI76QBxtQyQ==" saltValue="hcxM9imK1QeYd6L/hb3z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2">
        <v>13040</v>
      </c>
      <c r="J41" s="343">
        <v>12808</v>
      </c>
      <c r="K41" s="343">
        <v>12540</v>
      </c>
      <c r="L41" s="343">
        <v>12202</v>
      </c>
      <c r="M41" s="344">
        <v>12613</v>
      </c>
    </row>
    <row r="42" spans="2:13" ht="27.75" customHeight="1" x14ac:dyDescent="0.15">
      <c r="B42" s="1186"/>
      <c r="C42" s="1187"/>
      <c r="D42" s="106"/>
      <c r="E42" s="1190" t="s">
        <v>32</v>
      </c>
      <c r="F42" s="1190"/>
      <c r="G42" s="1190"/>
      <c r="H42" s="1191"/>
      <c r="I42" s="345">
        <v>299</v>
      </c>
      <c r="J42" s="346">
        <v>294</v>
      </c>
      <c r="K42" s="346">
        <v>288</v>
      </c>
      <c r="L42" s="346">
        <v>313</v>
      </c>
      <c r="M42" s="347">
        <v>294</v>
      </c>
    </row>
    <row r="43" spans="2:13" ht="27.75" customHeight="1" x14ac:dyDescent="0.15">
      <c r="B43" s="1186"/>
      <c r="C43" s="1187"/>
      <c r="D43" s="106"/>
      <c r="E43" s="1190" t="s">
        <v>33</v>
      </c>
      <c r="F43" s="1190"/>
      <c r="G43" s="1190"/>
      <c r="H43" s="1191"/>
      <c r="I43" s="345">
        <v>5062</v>
      </c>
      <c r="J43" s="346">
        <v>4621</v>
      </c>
      <c r="K43" s="346">
        <v>4535</v>
      </c>
      <c r="L43" s="346">
        <v>3548</v>
      </c>
      <c r="M43" s="347">
        <v>3969</v>
      </c>
    </row>
    <row r="44" spans="2:13" ht="27.75" customHeight="1" x14ac:dyDescent="0.15">
      <c r="B44" s="1186"/>
      <c r="C44" s="1187"/>
      <c r="D44" s="106"/>
      <c r="E44" s="1190" t="s">
        <v>34</v>
      </c>
      <c r="F44" s="1190"/>
      <c r="G44" s="1190"/>
      <c r="H44" s="1191"/>
      <c r="I44" s="345">
        <v>110</v>
      </c>
      <c r="J44" s="346">
        <v>565</v>
      </c>
      <c r="K44" s="346">
        <v>1426</v>
      </c>
      <c r="L44" s="346">
        <v>1345</v>
      </c>
      <c r="M44" s="347">
        <v>1337</v>
      </c>
    </row>
    <row r="45" spans="2:13" ht="27.75" customHeight="1" x14ac:dyDescent="0.15">
      <c r="B45" s="1186"/>
      <c r="C45" s="1187"/>
      <c r="D45" s="106"/>
      <c r="E45" s="1190" t="s">
        <v>35</v>
      </c>
      <c r="F45" s="1190"/>
      <c r="G45" s="1190"/>
      <c r="H45" s="1191"/>
      <c r="I45" s="345">
        <v>714</v>
      </c>
      <c r="J45" s="346">
        <v>652</v>
      </c>
      <c r="K45" s="346">
        <v>584</v>
      </c>
      <c r="L45" s="346">
        <v>513</v>
      </c>
      <c r="M45" s="347">
        <v>510</v>
      </c>
    </row>
    <row r="46" spans="2:13" ht="27.75" customHeight="1" x14ac:dyDescent="0.15">
      <c r="B46" s="1186"/>
      <c r="C46" s="1187"/>
      <c r="D46" s="107"/>
      <c r="E46" s="1190" t="s">
        <v>36</v>
      </c>
      <c r="F46" s="1190"/>
      <c r="G46" s="1190"/>
      <c r="H46" s="1191"/>
      <c r="I46" s="345" t="s">
        <v>485</v>
      </c>
      <c r="J46" s="346" t="s">
        <v>485</v>
      </c>
      <c r="K46" s="346" t="s">
        <v>485</v>
      </c>
      <c r="L46" s="346" t="s">
        <v>485</v>
      </c>
      <c r="M46" s="347" t="s">
        <v>485</v>
      </c>
    </row>
    <row r="47" spans="2:13" ht="27.75" customHeight="1" x14ac:dyDescent="0.15">
      <c r="B47" s="1186"/>
      <c r="C47" s="1187"/>
      <c r="D47" s="108"/>
      <c r="E47" s="1200" t="s">
        <v>37</v>
      </c>
      <c r="F47" s="1201"/>
      <c r="G47" s="1201"/>
      <c r="H47" s="1202"/>
      <c r="I47" s="345" t="s">
        <v>485</v>
      </c>
      <c r="J47" s="346" t="s">
        <v>485</v>
      </c>
      <c r="K47" s="346" t="s">
        <v>485</v>
      </c>
      <c r="L47" s="346" t="s">
        <v>485</v>
      </c>
      <c r="M47" s="347" t="s">
        <v>485</v>
      </c>
    </row>
    <row r="48" spans="2:13" ht="27.75" customHeight="1" x14ac:dyDescent="0.15">
      <c r="B48" s="1186"/>
      <c r="C48" s="1187"/>
      <c r="D48" s="106"/>
      <c r="E48" s="1190" t="s">
        <v>38</v>
      </c>
      <c r="F48" s="1190"/>
      <c r="G48" s="1190"/>
      <c r="H48" s="1191"/>
      <c r="I48" s="345" t="s">
        <v>485</v>
      </c>
      <c r="J48" s="346" t="s">
        <v>485</v>
      </c>
      <c r="K48" s="346" t="s">
        <v>485</v>
      </c>
      <c r="L48" s="346" t="s">
        <v>485</v>
      </c>
      <c r="M48" s="347" t="s">
        <v>485</v>
      </c>
    </row>
    <row r="49" spans="2:13" ht="27.75" customHeight="1" x14ac:dyDescent="0.15">
      <c r="B49" s="1188"/>
      <c r="C49" s="1189"/>
      <c r="D49" s="106"/>
      <c r="E49" s="1190" t="s">
        <v>39</v>
      </c>
      <c r="F49" s="1190"/>
      <c r="G49" s="1190"/>
      <c r="H49" s="1191"/>
      <c r="I49" s="345" t="s">
        <v>485</v>
      </c>
      <c r="J49" s="346" t="s">
        <v>485</v>
      </c>
      <c r="K49" s="346" t="s">
        <v>485</v>
      </c>
      <c r="L49" s="346" t="s">
        <v>485</v>
      </c>
      <c r="M49" s="347" t="s">
        <v>485</v>
      </c>
    </row>
    <row r="50" spans="2:13" ht="27.75" customHeight="1" x14ac:dyDescent="0.15">
      <c r="B50" s="1184" t="s">
        <v>40</v>
      </c>
      <c r="C50" s="1185"/>
      <c r="D50" s="109"/>
      <c r="E50" s="1190" t="s">
        <v>41</v>
      </c>
      <c r="F50" s="1190"/>
      <c r="G50" s="1190"/>
      <c r="H50" s="1191"/>
      <c r="I50" s="345">
        <v>1605</v>
      </c>
      <c r="J50" s="346">
        <v>2048</v>
      </c>
      <c r="K50" s="346">
        <v>2081</v>
      </c>
      <c r="L50" s="346">
        <v>2971</v>
      </c>
      <c r="M50" s="347">
        <v>2862</v>
      </c>
    </row>
    <row r="51" spans="2:13" ht="27.75" customHeight="1" x14ac:dyDescent="0.15">
      <c r="B51" s="1186"/>
      <c r="C51" s="1187"/>
      <c r="D51" s="106"/>
      <c r="E51" s="1190" t="s">
        <v>42</v>
      </c>
      <c r="F51" s="1190"/>
      <c r="G51" s="1190"/>
      <c r="H51" s="1191"/>
      <c r="I51" s="345">
        <v>1601</v>
      </c>
      <c r="J51" s="346">
        <v>1450</v>
      </c>
      <c r="K51" s="346">
        <v>1413</v>
      </c>
      <c r="L51" s="346">
        <v>1326</v>
      </c>
      <c r="M51" s="347">
        <v>1376</v>
      </c>
    </row>
    <row r="52" spans="2:13" ht="27.75" customHeight="1" x14ac:dyDescent="0.15">
      <c r="B52" s="1188"/>
      <c r="C52" s="1189"/>
      <c r="D52" s="106"/>
      <c r="E52" s="1190" t="s">
        <v>43</v>
      </c>
      <c r="F52" s="1190"/>
      <c r="G52" s="1190"/>
      <c r="H52" s="1191"/>
      <c r="I52" s="345">
        <v>11853</v>
      </c>
      <c r="J52" s="346">
        <v>11649</v>
      </c>
      <c r="K52" s="346">
        <v>11600</v>
      </c>
      <c r="L52" s="346">
        <v>11055</v>
      </c>
      <c r="M52" s="347">
        <v>11394</v>
      </c>
    </row>
    <row r="53" spans="2:13" ht="27.75" customHeight="1" thickBot="1" x14ac:dyDescent="0.2">
      <c r="B53" s="1192" t="s">
        <v>19</v>
      </c>
      <c r="C53" s="1193"/>
      <c r="D53" s="110"/>
      <c r="E53" s="1194" t="s">
        <v>44</v>
      </c>
      <c r="F53" s="1194"/>
      <c r="G53" s="1194"/>
      <c r="H53" s="1195"/>
      <c r="I53" s="348">
        <v>4165</v>
      </c>
      <c r="J53" s="349">
        <v>3792</v>
      </c>
      <c r="K53" s="349">
        <v>4280</v>
      </c>
      <c r="L53" s="349">
        <v>2570</v>
      </c>
      <c r="M53" s="350">
        <v>3092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AR74Akt30fkShPnl/dSSaqiTgS6uklNTXgyscRayGyT2JGZ0LvPH7v5VojpYXpLfKCspaatFgGQ8E1RM6CTwQ==" saltValue="Pklm5K9toYuFW9CBucc3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1">
        <v>1051</v>
      </c>
      <c r="G55" s="351">
        <v>1865</v>
      </c>
      <c r="H55" s="352">
        <v>1477</v>
      </c>
    </row>
    <row r="56" spans="2:8" ht="52.5" customHeight="1" x14ac:dyDescent="0.15">
      <c r="B56" s="122"/>
      <c r="C56" s="1213" t="s">
        <v>47</v>
      </c>
      <c r="D56" s="1213"/>
      <c r="E56" s="1214"/>
      <c r="F56" s="353">
        <v>107</v>
      </c>
      <c r="G56" s="353">
        <v>158</v>
      </c>
      <c r="H56" s="354">
        <v>204</v>
      </c>
    </row>
    <row r="57" spans="2:8" ht="53.25" customHeight="1" x14ac:dyDescent="0.15">
      <c r="B57" s="122"/>
      <c r="C57" s="1215" t="s">
        <v>48</v>
      </c>
      <c r="D57" s="1215"/>
      <c r="E57" s="1216"/>
      <c r="F57" s="355">
        <v>464</v>
      </c>
      <c r="G57" s="355">
        <v>480</v>
      </c>
      <c r="H57" s="356">
        <v>668</v>
      </c>
    </row>
    <row r="58" spans="2:8" ht="45.75" customHeight="1" x14ac:dyDescent="0.15">
      <c r="B58" s="123"/>
      <c r="C58" s="1203" t="s">
        <v>557</v>
      </c>
      <c r="D58" s="1204"/>
      <c r="E58" s="1205"/>
      <c r="F58" s="357">
        <v>19</v>
      </c>
      <c r="G58" s="357">
        <v>19</v>
      </c>
      <c r="H58" s="358">
        <v>178</v>
      </c>
    </row>
    <row r="59" spans="2:8" ht="45.75" customHeight="1" x14ac:dyDescent="0.15">
      <c r="B59" s="123"/>
      <c r="C59" s="1203" t="s">
        <v>558</v>
      </c>
      <c r="D59" s="1204"/>
      <c r="E59" s="1205"/>
      <c r="F59" s="357">
        <v>131</v>
      </c>
      <c r="G59" s="357">
        <v>143</v>
      </c>
      <c r="H59" s="358">
        <v>152</v>
      </c>
    </row>
    <row r="60" spans="2:8" ht="45.75" customHeight="1" x14ac:dyDescent="0.15">
      <c r="B60" s="123"/>
      <c r="C60" s="1203" t="s">
        <v>559</v>
      </c>
      <c r="D60" s="1204"/>
      <c r="E60" s="1205"/>
      <c r="F60" s="357">
        <v>104</v>
      </c>
      <c r="G60" s="357">
        <v>121</v>
      </c>
      <c r="H60" s="358">
        <v>141</v>
      </c>
    </row>
    <row r="61" spans="2:8" ht="45.75" customHeight="1" x14ac:dyDescent="0.15">
      <c r="B61" s="123"/>
      <c r="C61" s="1203" t="s">
        <v>560</v>
      </c>
      <c r="D61" s="1204"/>
      <c r="E61" s="1205"/>
      <c r="F61" s="357">
        <v>101</v>
      </c>
      <c r="G61" s="357">
        <v>101</v>
      </c>
      <c r="H61" s="358">
        <v>101</v>
      </c>
    </row>
    <row r="62" spans="2:8" ht="45.75" customHeight="1" thickBot="1" x14ac:dyDescent="0.2">
      <c r="B62" s="124"/>
      <c r="C62" s="1206" t="s">
        <v>561</v>
      </c>
      <c r="D62" s="1207"/>
      <c r="E62" s="1208"/>
      <c r="F62" s="359">
        <v>89</v>
      </c>
      <c r="G62" s="359">
        <v>73</v>
      </c>
      <c r="H62" s="360">
        <v>73</v>
      </c>
    </row>
    <row r="63" spans="2:8" ht="52.5" customHeight="1" thickBot="1" x14ac:dyDescent="0.2">
      <c r="B63" s="125"/>
      <c r="C63" s="1209" t="s">
        <v>49</v>
      </c>
      <c r="D63" s="1209"/>
      <c r="E63" s="1210"/>
      <c r="F63" s="361">
        <v>1622</v>
      </c>
      <c r="G63" s="361">
        <v>2503</v>
      </c>
      <c r="H63" s="362">
        <v>2349</v>
      </c>
    </row>
    <row r="64" spans="2:8" x14ac:dyDescent="0.15"/>
  </sheetData>
  <sheetProtection algorithmName="SHA-512" hashValue="ZLNJKrtmOoIA/K3zv05exc+DbGOiD/eBxKdisOXam99g83U+/J3s2nClKmhdXm9G+m7X/JfdF9otzO3oFGXtZQ==" saltValue="vKo5fqwWKy64tmjEzYk0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61909</v>
      </c>
      <c r="E3" s="144"/>
      <c r="F3" s="145">
        <v>52068</v>
      </c>
      <c r="G3" s="146"/>
      <c r="H3" s="147"/>
    </row>
    <row r="4" spans="1:8" x14ac:dyDescent="0.15">
      <c r="A4" s="148"/>
      <c r="B4" s="149"/>
      <c r="C4" s="150"/>
      <c r="D4" s="151">
        <v>25682</v>
      </c>
      <c r="E4" s="152"/>
      <c r="F4" s="153">
        <v>26936</v>
      </c>
      <c r="G4" s="154"/>
      <c r="H4" s="155"/>
    </row>
    <row r="5" spans="1:8" x14ac:dyDescent="0.15">
      <c r="A5" s="136" t="s">
        <v>518</v>
      </c>
      <c r="B5" s="141"/>
      <c r="C5" s="142"/>
      <c r="D5" s="143">
        <v>26954</v>
      </c>
      <c r="E5" s="144"/>
      <c r="F5" s="145">
        <v>47161</v>
      </c>
      <c r="G5" s="146"/>
      <c r="H5" s="147"/>
    </row>
    <row r="6" spans="1:8" x14ac:dyDescent="0.15">
      <c r="A6" s="148"/>
      <c r="B6" s="149"/>
      <c r="C6" s="150"/>
      <c r="D6" s="151">
        <v>15618</v>
      </c>
      <c r="E6" s="152"/>
      <c r="F6" s="153">
        <v>24595</v>
      </c>
      <c r="G6" s="154"/>
      <c r="H6" s="155"/>
    </row>
    <row r="7" spans="1:8" x14ac:dyDescent="0.15">
      <c r="A7" s="136" t="s">
        <v>519</v>
      </c>
      <c r="B7" s="141"/>
      <c r="C7" s="142"/>
      <c r="D7" s="143">
        <v>36400</v>
      </c>
      <c r="E7" s="144"/>
      <c r="F7" s="145">
        <v>43423</v>
      </c>
      <c r="G7" s="146"/>
      <c r="H7" s="147"/>
    </row>
    <row r="8" spans="1:8" x14ac:dyDescent="0.15">
      <c r="A8" s="148"/>
      <c r="B8" s="149"/>
      <c r="C8" s="150"/>
      <c r="D8" s="151">
        <v>15572</v>
      </c>
      <c r="E8" s="152"/>
      <c r="F8" s="153">
        <v>22207</v>
      </c>
      <c r="G8" s="154"/>
      <c r="H8" s="155"/>
    </row>
    <row r="9" spans="1:8" x14ac:dyDescent="0.15">
      <c r="A9" s="136" t="s">
        <v>520</v>
      </c>
      <c r="B9" s="141"/>
      <c r="C9" s="142"/>
      <c r="D9" s="143">
        <v>37786</v>
      </c>
      <c r="E9" s="144"/>
      <c r="F9" s="145">
        <v>45265</v>
      </c>
      <c r="G9" s="146"/>
      <c r="H9" s="147"/>
    </row>
    <row r="10" spans="1:8" x14ac:dyDescent="0.15">
      <c r="A10" s="148"/>
      <c r="B10" s="149"/>
      <c r="C10" s="150"/>
      <c r="D10" s="151">
        <v>19685</v>
      </c>
      <c r="E10" s="152"/>
      <c r="F10" s="153">
        <v>22600</v>
      </c>
      <c r="G10" s="154"/>
      <c r="H10" s="155"/>
    </row>
    <row r="11" spans="1:8" x14ac:dyDescent="0.15">
      <c r="A11" s="136" t="s">
        <v>521</v>
      </c>
      <c r="B11" s="141"/>
      <c r="C11" s="142"/>
      <c r="D11" s="143">
        <v>27097</v>
      </c>
      <c r="E11" s="144"/>
      <c r="F11" s="145">
        <v>54621</v>
      </c>
      <c r="G11" s="146"/>
      <c r="H11" s="147"/>
    </row>
    <row r="12" spans="1:8" x14ac:dyDescent="0.15">
      <c r="A12" s="148"/>
      <c r="B12" s="149"/>
      <c r="C12" s="156"/>
      <c r="D12" s="151">
        <v>17598</v>
      </c>
      <c r="E12" s="152"/>
      <c r="F12" s="153">
        <v>30892</v>
      </c>
      <c r="G12" s="154"/>
      <c r="H12" s="155"/>
    </row>
    <row r="13" spans="1:8" x14ac:dyDescent="0.15">
      <c r="A13" s="136"/>
      <c r="B13" s="141"/>
      <c r="C13" s="157"/>
      <c r="D13" s="158">
        <v>38029</v>
      </c>
      <c r="E13" s="159"/>
      <c r="F13" s="160">
        <v>48508</v>
      </c>
      <c r="G13" s="161"/>
      <c r="H13" s="147"/>
    </row>
    <row r="14" spans="1:8" x14ac:dyDescent="0.15">
      <c r="A14" s="148"/>
      <c r="B14" s="149"/>
      <c r="C14" s="150"/>
      <c r="D14" s="151">
        <v>18831</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1.29</v>
      </c>
      <c r="C19" s="162">
        <f>ROUND(VALUE(SUBSTITUTE(実質収支比率等に係る経年分析!G$48,"▲","-")),2)</f>
        <v>2.29</v>
      </c>
      <c r="D19" s="162">
        <f>ROUND(VALUE(SUBSTITUTE(実質収支比率等に係る経年分析!H$48,"▲","-")),2)</f>
        <v>2.04</v>
      </c>
      <c r="E19" s="162">
        <f>ROUND(VALUE(SUBSTITUTE(実質収支比率等に係る経年分析!I$48,"▲","-")),2)</f>
        <v>2.08</v>
      </c>
      <c r="F19" s="162">
        <f>ROUND(VALUE(SUBSTITUTE(実質収支比率等に係る経年分析!J$48,"▲","-")),2)</f>
        <v>2.91</v>
      </c>
    </row>
    <row r="20" spans="1:11" x14ac:dyDescent="0.15">
      <c r="A20" s="162" t="s">
        <v>53</v>
      </c>
      <c r="B20" s="162">
        <f>ROUND(VALUE(SUBSTITUTE(実質収支比率等に係る経年分析!F$47,"▲","-")),2)</f>
        <v>13.54</v>
      </c>
      <c r="C20" s="162">
        <f>ROUND(VALUE(SUBSTITUTE(実質収支比率等に係る経年分析!G$47,"▲","-")),2)</f>
        <v>17.16</v>
      </c>
      <c r="D20" s="162">
        <f>ROUND(VALUE(SUBSTITUTE(実質収支比率等に係る経年分析!H$47,"▲","-")),2)</f>
        <v>17.61</v>
      </c>
      <c r="E20" s="162">
        <f>ROUND(VALUE(SUBSTITUTE(実質収支比率等に係る経年分析!I$47,"▲","-")),2)</f>
        <v>30.36</v>
      </c>
      <c r="F20" s="162">
        <f>ROUND(VALUE(SUBSTITUTE(実質収支比率等に係る経年分析!J$47,"▲","-")),2)</f>
        <v>23.62</v>
      </c>
    </row>
    <row r="21" spans="1:11" x14ac:dyDescent="0.15">
      <c r="A21" s="162" t="s">
        <v>54</v>
      </c>
      <c r="B21" s="162">
        <f>IF(ISNUMBER(VALUE(SUBSTITUTE(実質収支比率等に係る経年分析!F$49,"▲","-"))),ROUND(VALUE(SUBSTITUTE(実質収支比率等に係る経年分析!F$49,"▲","-")),2),NA())</f>
        <v>2.54</v>
      </c>
      <c r="C21" s="162">
        <f>IF(ISNUMBER(VALUE(SUBSTITUTE(実質収支比率等に係る経年分析!G$49,"▲","-"))),ROUND(VALUE(SUBSTITUTE(実質収支比率等に係る経年分析!G$49,"▲","-")),2),NA())</f>
        <v>4.62</v>
      </c>
      <c r="D21" s="162">
        <f>IF(ISNUMBER(VALUE(SUBSTITUTE(実質収支比率等に係る経年分析!H$49,"▲","-"))),ROUND(VALUE(SUBSTITUTE(実質収支比率等に係る経年分析!H$49,"▲","-")),2),NA())</f>
        <v>-1.51</v>
      </c>
      <c r="E21" s="162">
        <f>IF(ISNUMBER(VALUE(SUBSTITUTE(実質収支比率等に係る経年分析!I$49,"▲","-"))),ROUND(VALUE(SUBSTITUTE(実質収支比率等に係る経年分析!I$49,"▲","-")),2),NA())</f>
        <v>12.37</v>
      </c>
      <c r="F21" s="162">
        <f>IF(ISNUMBER(VALUE(SUBSTITUTE(実質収支比率等に係る経年分析!J$49,"▲","-"))),ROUND(VALUE(SUBSTITUTE(実質収支比率等に係る経年分析!J$49,"▲","-")),2),NA())</f>
        <v>-6.37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内灘町新エネルギー事業特別会計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内灘町後期高齢者医療特別会計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内灘町国民健康保険特別会計</v>
      </c>
      <c r="B32" s="163">
        <f>IF(ROUND(VALUE(SUBSTITUTE(連結実質赤字比率に係る赤字・黒字の構成分析!F$38,"▲", "-")), 2) &lt; 0, ABS(ROUND(VALUE(SUBSTITUTE(連結実質赤字比率に係る赤字・黒字の構成分析!F$38,"▲", "-")), 2)), NA())</f>
        <v>1.18</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0.18</v>
      </c>
      <c r="E32" s="163" t="e">
        <f>IF(ROUND(VALUE(SUBSTITUTE(連結実質赤字比率に係る赤字・黒字の構成分析!G$38,"▲", "-")), 2) &gt;= 0, ABS(ROUND(VALUE(SUBSTITUTE(連結実質赤字比率に係る赤字・黒字の構成分析!G$38,"▲", "-")), 2)), NA())</f>
        <v>#N/A</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0.46</v>
      </c>
    </row>
    <row r="33" spans="1:16" x14ac:dyDescent="0.15">
      <c r="A33" s="163" t="str">
        <f>IF(連結実質赤字比率に係る赤字・黒字の構成分析!C$37="",NA(),連結実質赤字比率に係る赤字・黒字の構成分析!C$37)</f>
        <v>内灘町介護保険特別会計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v>
      </c>
    </row>
    <row r="35" spans="1:16" x14ac:dyDescent="0.15">
      <c r="A35" s="163" t="str">
        <f>IF(連結実質赤字比率に係る赤字・黒字の構成分析!C$35="",NA(),連結実質赤字比率に係る赤字・黒字の構成分析!C$35)</f>
        <v>内灘町下水道事業会計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4.6900000000000004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4.33</v>
      </c>
    </row>
    <row r="36" spans="1:16" x14ac:dyDescent="0.15">
      <c r="A36" s="163" t="str">
        <f>IF(連結実質赤字比率に係る赤字・黒字の構成分析!C$34="",NA(),連結実質赤字比率に係る赤字・黒字の構成分析!C$34)</f>
        <v>内灘町水道事業会計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1092</v>
      </c>
      <c r="E42" s="164"/>
      <c r="F42" s="164"/>
      <c r="G42" s="164">
        <f>'実質公債費比率（分子）の構造'!L$52</f>
        <v>1092</v>
      </c>
      <c r="H42" s="164"/>
      <c r="I42" s="164"/>
      <c r="J42" s="164">
        <f>'実質公債費比率（分子）の構造'!M$52</f>
        <v>1037</v>
      </c>
      <c r="K42" s="164"/>
      <c r="L42" s="164"/>
      <c r="M42" s="164">
        <f>'実質公債費比率（分子）の構造'!N$52</f>
        <v>989</v>
      </c>
      <c r="N42" s="164"/>
      <c r="O42" s="164"/>
      <c r="P42" s="164">
        <f>'実質公債費比率（分子）の構造'!O$52</f>
        <v>954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20</v>
      </c>
      <c r="C44" s="164"/>
      <c r="D44" s="164"/>
      <c r="E44" s="164">
        <f>'実質公債費比率（分子）の構造'!L$50</f>
        <v>5</v>
      </c>
      <c r="F44" s="164"/>
      <c r="G44" s="164"/>
      <c r="H44" s="164">
        <f>'実質公債費比率（分子）の構造'!M$50</f>
        <v>5</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42</v>
      </c>
      <c r="C45" s="164"/>
      <c r="D45" s="164"/>
      <c r="E45" s="164">
        <f>'実質公債費比率（分子）の構造'!L$49</f>
        <v>20</v>
      </c>
      <c r="F45" s="164"/>
      <c r="G45" s="164"/>
      <c r="H45" s="164">
        <f>'実質公債費比率（分子）の構造'!M$49</f>
        <v>20</v>
      </c>
      <c r="I45" s="164"/>
      <c r="J45" s="164"/>
      <c r="K45" s="164">
        <f>'実質公債費比率（分子）の構造'!N$49</f>
        <v>10</v>
      </c>
      <c r="L45" s="164"/>
      <c r="M45" s="164"/>
      <c r="N45" s="164">
        <f>'実質公債費比率（分子）の構造'!O$49</f>
        <v>15</v>
      </c>
      <c r="O45" s="164"/>
      <c r="P45" s="164"/>
    </row>
    <row r="46" spans="1:16" x14ac:dyDescent="0.15">
      <c r="A46" s="164" t="s">
        <v>64</v>
      </c>
      <c r="B46" s="164">
        <f>'実質公債費比率（分子）の構造'!K$48</f>
        <v>430</v>
      </c>
      <c r="C46" s="164"/>
      <c r="D46" s="164"/>
      <c r="E46" s="164">
        <f>'実質公債費比率（分子）の構造'!L$48</f>
        <v>320</v>
      </c>
      <c r="F46" s="164"/>
      <c r="G46" s="164"/>
      <c r="H46" s="164">
        <f>'実質公債費比率（分子）の構造'!M$48</f>
        <v>428</v>
      </c>
      <c r="I46" s="164"/>
      <c r="J46" s="164"/>
      <c r="K46" s="164">
        <f>'実質公債費比率（分子）の構造'!N$48</f>
        <v>260</v>
      </c>
      <c r="L46" s="164"/>
      <c r="M46" s="164"/>
      <c r="N46" s="164">
        <f>'実質公債費比率（分子）の構造'!O$48</f>
        <v>373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1008</v>
      </c>
      <c r="C49" s="164"/>
      <c r="D49" s="164"/>
      <c r="E49" s="164">
        <f>'実質公債費比率（分子）の構造'!L$45</f>
        <v>1180</v>
      </c>
      <c r="F49" s="164"/>
      <c r="G49" s="164"/>
      <c r="H49" s="164">
        <f>'実質公債費比率（分子）の構造'!M$45</f>
        <v>1104</v>
      </c>
      <c r="I49" s="164"/>
      <c r="J49" s="164"/>
      <c r="K49" s="164">
        <f>'実質公債費比率（分子）の構造'!N$45</f>
        <v>1086</v>
      </c>
      <c r="L49" s="164"/>
      <c r="M49" s="164"/>
      <c r="N49" s="164">
        <f>'実質公債費比率（分子）の構造'!O$45</f>
        <v>1079</v>
      </c>
      <c r="O49" s="164"/>
      <c r="P49" s="164"/>
    </row>
    <row r="50" spans="1:16" x14ac:dyDescent="0.15">
      <c r="A50" s="164" t="s">
        <v>67</v>
      </c>
      <c r="B50" s="164" t="e">
        <f>NA()</f>
        <v>#N/A</v>
      </c>
      <c r="C50" s="164">
        <f>IF(ISNUMBER('実質公債費比率（分子）の構造'!K$53),'実質公債費比率（分子）の構造'!K$53,NA())</f>
        <v>408</v>
      </c>
      <c r="D50" s="164" t="e">
        <f>NA()</f>
        <v>#N/A</v>
      </c>
      <c r="E50" s="164" t="e">
        <f>NA()</f>
        <v>#N/A</v>
      </c>
      <c r="F50" s="164">
        <f>IF(ISNUMBER('実質公債費比率（分子）の構造'!L$53),'実質公債費比率（分子）の構造'!L$53,NA())</f>
        <v>433</v>
      </c>
      <c r="G50" s="164" t="e">
        <f>NA()</f>
        <v>#N/A</v>
      </c>
      <c r="H50" s="164" t="e">
        <f>NA()</f>
        <v>#N/A</v>
      </c>
      <c r="I50" s="164">
        <f>IF(ISNUMBER('実質公債費比率（分子）の構造'!M$53),'実質公債費比率（分子）の構造'!M$53,NA())</f>
        <v>520</v>
      </c>
      <c r="J50" s="164" t="e">
        <f>NA()</f>
        <v>#N/A</v>
      </c>
      <c r="K50" s="164" t="e">
        <f>NA()</f>
        <v>#N/A</v>
      </c>
      <c r="L50" s="164">
        <f>IF(ISNUMBER('実質公債費比率（分子）の構造'!N$53),'実質公債費比率（分子）の構造'!N$53,NA())</f>
        <v>367</v>
      </c>
      <c r="M50" s="164" t="e">
        <f>NA()</f>
        <v>#N/A</v>
      </c>
      <c r="N50" s="164" t="e">
        <f>NA()</f>
        <v>#N/A</v>
      </c>
      <c r="O50" s="164">
        <f>IF(ISNUMBER('実質公債費比率（分子）の構造'!O$53),'実質公債費比率（分子）の構造'!O$53,NA())</f>
        <v>513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11853</v>
      </c>
      <c r="E56" s="163"/>
      <c r="F56" s="163"/>
      <c r="G56" s="163">
        <f>'将来負担比率（分子）の構造'!J$52</f>
        <v>11649</v>
      </c>
      <c r="H56" s="163"/>
      <c r="I56" s="163"/>
      <c r="J56" s="163">
        <f>'将来負担比率（分子）の構造'!K$52</f>
        <v>11600</v>
      </c>
      <c r="K56" s="163"/>
      <c r="L56" s="163"/>
      <c r="M56" s="163">
        <f>'将来負担比率（分子）の構造'!L$52</f>
        <v>11055</v>
      </c>
      <c r="N56" s="163"/>
      <c r="O56" s="163"/>
      <c r="P56" s="163">
        <f>'将来負担比率（分子）の構造'!M$52</f>
        <v>11394</v>
      </c>
    </row>
    <row r="57" spans="1:16" x14ac:dyDescent="0.15">
      <c r="A57" s="163" t="s">
        <v>42</v>
      </c>
      <c r="B57" s="163"/>
      <c r="C57" s="163"/>
      <c r="D57" s="163">
        <f>'将来負担比率（分子）の構造'!I$51</f>
        <v>1601</v>
      </c>
      <c r="E57" s="163"/>
      <c r="F57" s="163"/>
      <c r="G57" s="163">
        <f>'将来負担比率（分子）の構造'!J$51</f>
        <v>1450</v>
      </c>
      <c r="H57" s="163"/>
      <c r="I57" s="163"/>
      <c r="J57" s="163">
        <f>'将来負担比率（分子）の構造'!K$51</f>
        <v>1413</v>
      </c>
      <c r="K57" s="163"/>
      <c r="L57" s="163"/>
      <c r="M57" s="163">
        <f>'将来負担比率（分子）の構造'!L$51</f>
        <v>1326</v>
      </c>
      <c r="N57" s="163"/>
      <c r="O57" s="163"/>
      <c r="P57" s="163">
        <f>'将来負担比率（分子）の構造'!M$51</f>
        <v>1376</v>
      </c>
    </row>
    <row r="58" spans="1:16" x14ac:dyDescent="0.15">
      <c r="A58" s="163" t="s">
        <v>41</v>
      </c>
      <c r="B58" s="163"/>
      <c r="C58" s="163"/>
      <c r="D58" s="163">
        <f>'将来負担比率（分子）の構造'!I$50</f>
        <v>1605</v>
      </c>
      <c r="E58" s="163"/>
      <c r="F58" s="163"/>
      <c r="G58" s="163">
        <f>'将来負担比率（分子）の構造'!J$50</f>
        <v>2048</v>
      </c>
      <c r="H58" s="163"/>
      <c r="I58" s="163"/>
      <c r="J58" s="163">
        <f>'将来負担比率（分子）の構造'!K$50</f>
        <v>2081</v>
      </c>
      <c r="K58" s="163"/>
      <c r="L58" s="163"/>
      <c r="M58" s="163">
        <f>'将来負担比率（分子）の構造'!L$50</f>
        <v>2971</v>
      </c>
      <c r="N58" s="163"/>
      <c r="O58" s="163"/>
      <c r="P58" s="163">
        <f>'将来負担比率（分子）の構造'!M$50</f>
        <v>2862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714</v>
      </c>
      <c r="C62" s="163"/>
      <c r="D62" s="163"/>
      <c r="E62" s="163">
        <f>'将来負担比率（分子）の構造'!J$45</f>
        <v>652</v>
      </c>
      <c r="F62" s="163"/>
      <c r="G62" s="163"/>
      <c r="H62" s="163">
        <f>'将来負担比率（分子）の構造'!K$45</f>
        <v>584</v>
      </c>
      <c r="I62" s="163"/>
      <c r="J62" s="163"/>
      <c r="K62" s="163">
        <f>'将来負担比率（分子）の構造'!L$45</f>
        <v>513</v>
      </c>
      <c r="L62" s="163"/>
      <c r="M62" s="163"/>
      <c r="N62" s="163">
        <f>'将来負担比率（分子）の構造'!M$45</f>
        <v>510</v>
      </c>
      <c r="O62" s="163"/>
      <c r="P62" s="163"/>
    </row>
    <row r="63" spans="1:16" x14ac:dyDescent="0.15">
      <c r="A63" s="163" t="s">
        <v>34</v>
      </c>
      <c r="B63" s="163">
        <f>'将来負担比率（分子）の構造'!I$44</f>
        <v>110</v>
      </c>
      <c r="C63" s="163"/>
      <c r="D63" s="163"/>
      <c r="E63" s="163">
        <f>'将来負担比率（分子）の構造'!J$44</f>
        <v>565</v>
      </c>
      <c r="F63" s="163"/>
      <c r="G63" s="163"/>
      <c r="H63" s="163">
        <f>'将来負担比率（分子）の構造'!K$44</f>
        <v>1426</v>
      </c>
      <c r="I63" s="163"/>
      <c r="J63" s="163"/>
      <c r="K63" s="163">
        <f>'将来負担比率（分子）の構造'!L$44</f>
        <v>1345</v>
      </c>
      <c r="L63" s="163"/>
      <c r="M63" s="163"/>
      <c r="N63" s="163">
        <f>'将来負担比率（分子）の構造'!M$44</f>
        <v>1337</v>
      </c>
      <c r="O63" s="163"/>
      <c r="P63" s="163"/>
    </row>
    <row r="64" spans="1:16" x14ac:dyDescent="0.15">
      <c r="A64" s="163" t="s">
        <v>33</v>
      </c>
      <c r="B64" s="163">
        <f>'将来負担比率（分子）の構造'!I$43</f>
        <v>5062</v>
      </c>
      <c r="C64" s="163"/>
      <c r="D64" s="163"/>
      <c r="E64" s="163">
        <f>'将来負担比率（分子）の構造'!J$43</f>
        <v>4621</v>
      </c>
      <c r="F64" s="163"/>
      <c r="G64" s="163"/>
      <c r="H64" s="163">
        <f>'将来負担比率（分子）の構造'!K$43</f>
        <v>4535</v>
      </c>
      <c r="I64" s="163"/>
      <c r="J64" s="163"/>
      <c r="K64" s="163">
        <f>'将来負担比率（分子）の構造'!L$43</f>
        <v>3548</v>
      </c>
      <c r="L64" s="163"/>
      <c r="M64" s="163"/>
      <c r="N64" s="163">
        <f>'将来負担比率（分子）の構造'!M$43</f>
        <v>3969</v>
      </c>
      <c r="O64" s="163"/>
      <c r="P64" s="163"/>
    </row>
    <row r="65" spans="1:16" x14ac:dyDescent="0.15">
      <c r="A65" s="163" t="s">
        <v>32</v>
      </c>
      <c r="B65" s="163">
        <f>'将来負担比率（分子）の構造'!I$42</f>
        <v>299</v>
      </c>
      <c r="C65" s="163"/>
      <c r="D65" s="163"/>
      <c r="E65" s="163">
        <f>'将来負担比率（分子）の構造'!J$42</f>
        <v>294</v>
      </c>
      <c r="F65" s="163"/>
      <c r="G65" s="163"/>
      <c r="H65" s="163">
        <f>'将来負担比率（分子）の構造'!K$42</f>
        <v>288</v>
      </c>
      <c r="I65" s="163"/>
      <c r="J65" s="163"/>
      <c r="K65" s="163">
        <f>'将来負担比率（分子）の構造'!L$42</f>
        <v>313</v>
      </c>
      <c r="L65" s="163"/>
      <c r="M65" s="163"/>
      <c r="N65" s="163">
        <f>'将来負担比率（分子）の構造'!M$42</f>
        <v>294</v>
      </c>
      <c r="O65" s="163"/>
      <c r="P65" s="163"/>
    </row>
    <row r="66" spans="1:16" x14ac:dyDescent="0.15">
      <c r="A66" s="163" t="s">
        <v>31</v>
      </c>
      <c r="B66" s="163">
        <f>'将来負担比率（分子）の構造'!I$41</f>
        <v>13040</v>
      </c>
      <c r="C66" s="163"/>
      <c r="D66" s="163"/>
      <c r="E66" s="163">
        <f>'将来負担比率（分子）の構造'!J$41</f>
        <v>12808</v>
      </c>
      <c r="F66" s="163"/>
      <c r="G66" s="163"/>
      <c r="H66" s="163">
        <f>'将来負担比率（分子）の構造'!K$41</f>
        <v>12540</v>
      </c>
      <c r="I66" s="163"/>
      <c r="J66" s="163"/>
      <c r="K66" s="163">
        <f>'将来負担比率（分子）の構造'!L$41</f>
        <v>12202</v>
      </c>
      <c r="L66" s="163"/>
      <c r="M66" s="163"/>
      <c r="N66" s="163">
        <f>'将来負担比率（分子）の構造'!M$41</f>
        <v>12613</v>
      </c>
      <c r="O66" s="163"/>
      <c r="P66" s="163"/>
    </row>
    <row r="67" spans="1:16" x14ac:dyDescent="0.15">
      <c r="A67" s="163" t="s">
        <v>71</v>
      </c>
      <c r="B67" s="163" t="e">
        <f>NA()</f>
        <v>#N/A</v>
      </c>
      <c r="C67" s="163">
        <f>IF(ISNUMBER('将来負担比率（分子）の構造'!I$53), IF('将来負担比率（分子）の構造'!I$53 &lt; 0, 0, '将来負担比率（分子）の構造'!I$53), NA())</f>
        <v>4165</v>
      </c>
      <c r="D67" s="163" t="e">
        <f>NA()</f>
        <v>#N/A</v>
      </c>
      <c r="E67" s="163" t="e">
        <f>NA()</f>
        <v>#N/A</v>
      </c>
      <c r="F67" s="163">
        <f>IF(ISNUMBER('将来負担比率（分子）の構造'!J$53), IF('将来負担比率（分子）の構造'!J$53 &lt; 0, 0, '将来負担比率（分子）の構造'!J$53), NA())</f>
        <v>3792</v>
      </c>
      <c r="G67" s="163" t="e">
        <f>NA()</f>
        <v>#N/A</v>
      </c>
      <c r="H67" s="163" t="e">
        <f>NA()</f>
        <v>#N/A</v>
      </c>
      <c r="I67" s="163">
        <f>IF(ISNUMBER('将来負担比率（分子）の構造'!K$53), IF('将来負担比率（分子）の構造'!K$53 &lt; 0, 0, '将来負担比率（分子）の構造'!K$53), NA())</f>
        <v>4280</v>
      </c>
      <c r="J67" s="163" t="e">
        <f>NA()</f>
        <v>#N/A</v>
      </c>
      <c r="K67" s="163" t="e">
        <f>NA()</f>
        <v>#N/A</v>
      </c>
      <c r="L67" s="163">
        <f>IF(ISNUMBER('将来負担比率（分子）の構造'!L$53), IF('将来負担比率（分子）の構造'!L$53 &lt; 0, 0, '将来負担比率（分子）の構造'!L$53), NA())</f>
        <v>2570</v>
      </c>
      <c r="M67" s="163" t="e">
        <f>NA()</f>
        <v>#N/A</v>
      </c>
      <c r="N67" s="163" t="e">
        <f>NA()</f>
        <v>#N/A</v>
      </c>
      <c r="O67" s="163">
        <f>IF(ISNUMBER('将来負担比率（分子）の構造'!M$53), IF('将来負担比率（分子）の構造'!M$53 &lt; 0, 0, '将来負担比率（分子）の構造'!M$53), NA())</f>
        <v>3092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1051</v>
      </c>
      <c r="C72" s="167">
        <f>基金残高に係る経年分析!G55</f>
        <v>1865</v>
      </c>
      <c r="D72" s="167">
        <f>基金残高に係る経年分析!H55</f>
        <v>1477</v>
      </c>
    </row>
    <row r="73" spans="1:16" x14ac:dyDescent="0.15">
      <c r="A73" s="166" t="s">
        <v>74</v>
      </c>
      <c r="B73" s="167">
        <f>基金残高に係る経年分析!F56</f>
        <v>107</v>
      </c>
      <c r="C73" s="167">
        <f>基金残高に係る経年分析!G56</f>
        <v>158</v>
      </c>
      <c r="D73" s="167">
        <f>基金残高に係る経年分析!H56</f>
        <v>204</v>
      </c>
    </row>
    <row r="74" spans="1:16" x14ac:dyDescent="0.15">
      <c r="A74" s="166" t="s">
        <v>75</v>
      </c>
      <c r="B74" s="167">
        <f>基金残高に係る経年分析!F57</f>
        <v>464</v>
      </c>
      <c r="C74" s="167">
        <f>基金残高に係る経年分析!G57</f>
        <v>480</v>
      </c>
      <c r="D74" s="167">
        <f>基金残高に係る経年分析!H57</f>
        <v>668</v>
      </c>
    </row>
  </sheetData>
  <sheetProtection algorithmName="SHA-512" hashValue="eBd6QMcV7tjaJC6kpu/sIsLDtSWbkCD21smhJavwC+DcWTshZaM4QW/LXjo3QTd7Oe7g9yy+Rcf6/6NqExLxuw==" saltValue="8obDNi0ADtQi5i7637wP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2563424</v>
      </c>
      <c r="S5" s="677"/>
      <c r="T5" s="677"/>
      <c r="U5" s="677"/>
      <c r="V5" s="677"/>
      <c r="W5" s="677"/>
      <c r="X5" s="677"/>
      <c r="Y5" s="702"/>
      <c r="Z5" s="715">
        <v>17.5</v>
      </c>
      <c r="AA5" s="715"/>
      <c r="AB5" s="715"/>
      <c r="AC5" s="715"/>
      <c r="AD5" s="716">
        <v>2439477</v>
      </c>
      <c r="AE5" s="716"/>
      <c r="AF5" s="716"/>
      <c r="AG5" s="716"/>
      <c r="AH5" s="716"/>
      <c r="AI5" s="716"/>
      <c r="AJ5" s="716"/>
      <c r="AK5" s="716"/>
      <c r="AL5" s="703">
        <v>39.1</v>
      </c>
      <c r="AM5" s="685"/>
      <c r="AN5" s="685"/>
      <c r="AO5" s="704"/>
      <c r="AP5" s="679" t="s">
        <v>215</v>
      </c>
      <c r="AQ5" s="680"/>
      <c r="AR5" s="680"/>
      <c r="AS5" s="680"/>
      <c r="AT5" s="680"/>
      <c r="AU5" s="680"/>
      <c r="AV5" s="680"/>
      <c r="AW5" s="680"/>
      <c r="AX5" s="680"/>
      <c r="AY5" s="680"/>
      <c r="AZ5" s="680"/>
      <c r="BA5" s="680"/>
      <c r="BB5" s="680"/>
      <c r="BC5" s="680"/>
      <c r="BD5" s="680"/>
      <c r="BE5" s="680"/>
      <c r="BF5" s="681"/>
      <c r="BG5" s="621">
        <v>2439207</v>
      </c>
      <c r="BH5" s="622"/>
      <c r="BI5" s="622"/>
      <c r="BJ5" s="622"/>
      <c r="BK5" s="622"/>
      <c r="BL5" s="622"/>
      <c r="BM5" s="622"/>
      <c r="BN5" s="623"/>
      <c r="BO5" s="659">
        <v>95.2</v>
      </c>
      <c r="BP5" s="659"/>
      <c r="BQ5" s="659"/>
      <c r="BR5" s="659"/>
      <c r="BS5" s="660">
        <v>9214</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75302</v>
      </c>
      <c r="S6" s="622"/>
      <c r="T6" s="622"/>
      <c r="U6" s="622"/>
      <c r="V6" s="622"/>
      <c r="W6" s="622"/>
      <c r="X6" s="622"/>
      <c r="Y6" s="623"/>
      <c r="Z6" s="659">
        <v>0.5</v>
      </c>
      <c r="AA6" s="659"/>
      <c r="AB6" s="659"/>
      <c r="AC6" s="659"/>
      <c r="AD6" s="660">
        <v>75302</v>
      </c>
      <c r="AE6" s="660"/>
      <c r="AF6" s="660"/>
      <c r="AG6" s="660"/>
      <c r="AH6" s="660"/>
      <c r="AI6" s="660"/>
      <c r="AJ6" s="660"/>
      <c r="AK6" s="660"/>
      <c r="AL6" s="624">
        <v>1.2</v>
      </c>
      <c r="AM6" s="625"/>
      <c r="AN6" s="625"/>
      <c r="AO6" s="661"/>
      <c r="AP6" s="618" t="s">
        <v>220</v>
      </c>
      <c r="AQ6" s="619"/>
      <c r="AR6" s="619"/>
      <c r="AS6" s="619"/>
      <c r="AT6" s="619"/>
      <c r="AU6" s="619"/>
      <c r="AV6" s="619"/>
      <c r="AW6" s="619"/>
      <c r="AX6" s="619"/>
      <c r="AY6" s="619"/>
      <c r="AZ6" s="619"/>
      <c r="BA6" s="619"/>
      <c r="BB6" s="619"/>
      <c r="BC6" s="619"/>
      <c r="BD6" s="619"/>
      <c r="BE6" s="619"/>
      <c r="BF6" s="620"/>
      <c r="BG6" s="621">
        <v>2439207</v>
      </c>
      <c r="BH6" s="622"/>
      <c r="BI6" s="622"/>
      <c r="BJ6" s="622"/>
      <c r="BK6" s="622"/>
      <c r="BL6" s="622"/>
      <c r="BM6" s="622"/>
      <c r="BN6" s="623"/>
      <c r="BO6" s="659">
        <v>95.2</v>
      </c>
      <c r="BP6" s="659"/>
      <c r="BQ6" s="659"/>
      <c r="BR6" s="659"/>
      <c r="BS6" s="660">
        <v>9214</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118556</v>
      </c>
      <c r="CS6" s="622"/>
      <c r="CT6" s="622"/>
      <c r="CU6" s="622"/>
      <c r="CV6" s="622"/>
      <c r="CW6" s="622"/>
      <c r="CX6" s="622"/>
      <c r="CY6" s="623"/>
      <c r="CZ6" s="703">
        <v>0.8</v>
      </c>
      <c r="DA6" s="685"/>
      <c r="DB6" s="685"/>
      <c r="DC6" s="705"/>
      <c r="DD6" s="627">
        <v>2280</v>
      </c>
      <c r="DE6" s="622"/>
      <c r="DF6" s="622"/>
      <c r="DG6" s="622"/>
      <c r="DH6" s="622"/>
      <c r="DI6" s="622"/>
      <c r="DJ6" s="622"/>
      <c r="DK6" s="622"/>
      <c r="DL6" s="622"/>
      <c r="DM6" s="622"/>
      <c r="DN6" s="622"/>
      <c r="DO6" s="622"/>
      <c r="DP6" s="623"/>
      <c r="DQ6" s="627">
        <v>118252</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1800</v>
      </c>
      <c r="S7" s="622"/>
      <c r="T7" s="622"/>
      <c r="U7" s="622"/>
      <c r="V7" s="622"/>
      <c r="W7" s="622"/>
      <c r="X7" s="622"/>
      <c r="Y7" s="623"/>
      <c r="Z7" s="659">
        <v>0</v>
      </c>
      <c r="AA7" s="659"/>
      <c r="AB7" s="659"/>
      <c r="AC7" s="659"/>
      <c r="AD7" s="660">
        <v>1800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1388689</v>
      </c>
      <c r="BH7" s="622"/>
      <c r="BI7" s="622"/>
      <c r="BJ7" s="622"/>
      <c r="BK7" s="622"/>
      <c r="BL7" s="622"/>
      <c r="BM7" s="622"/>
      <c r="BN7" s="623"/>
      <c r="BO7" s="659">
        <v>54.2</v>
      </c>
      <c r="BP7" s="659"/>
      <c r="BQ7" s="659"/>
      <c r="BR7" s="659"/>
      <c r="BS7" s="660">
        <v>9214</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1527273</v>
      </c>
      <c r="CS7" s="622"/>
      <c r="CT7" s="622"/>
      <c r="CU7" s="622"/>
      <c r="CV7" s="622"/>
      <c r="CW7" s="622"/>
      <c r="CX7" s="622"/>
      <c r="CY7" s="623"/>
      <c r="CZ7" s="659">
        <v>10.6</v>
      </c>
      <c r="DA7" s="659"/>
      <c r="DB7" s="659"/>
      <c r="DC7" s="659"/>
      <c r="DD7" s="627">
        <v>47380</v>
      </c>
      <c r="DE7" s="622"/>
      <c r="DF7" s="622"/>
      <c r="DG7" s="622"/>
      <c r="DH7" s="622"/>
      <c r="DI7" s="622"/>
      <c r="DJ7" s="622"/>
      <c r="DK7" s="622"/>
      <c r="DL7" s="622"/>
      <c r="DM7" s="622"/>
      <c r="DN7" s="622"/>
      <c r="DO7" s="622"/>
      <c r="DP7" s="623"/>
      <c r="DQ7" s="627">
        <v>1266298</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25193</v>
      </c>
      <c r="S8" s="622"/>
      <c r="T8" s="622"/>
      <c r="U8" s="622"/>
      <c r="V8" s="622"/>
      <c r="W8" s="622"/>
      <c r="X8" s="622"/>
      <c r="Y8" s="623"/>
      <c r="Z8" s="659">
        <v>0.2</v>
      </c>
      <c r="AA8" s="659"/>
      <c r="AB8" s="659"/>
      <c r="AC8" s="659"/>
      <c r="AD8" s="660">
        <v>25193</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43166</v>
      </c>
      <c r="BH8" s="622"/>
      <c r="BI8" s="622"/>
      <c r="BJ8" s="622"/>
      <c r="BK8" s="622"/>
      <c r="BL8" s="622"/>
      <c r="BM8" s="622"/>
      <c r="BN8" s="623"/>
      <c r="BO8" s="659">
        <v>1.7</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5239415</v>
      </c>
      <c r="CS8" s="622"/>
      <c r="CT8" s="622"/>
      <c r="CU8" s="622"/>
      <c r="CV8" s="622"/>
      <c r="CW8" s="622"/>
      <c r="CX8" s="622"/>
      <c r="CY8" s="623"/>
      <c r="CZ8" s="659">
        <v>36.5</v>
      </c>
      <c r="DA8" s="659"/>
      <c r="DB8" s="659"/>
      <c r="DC8" s="659"/>
      <c r="DD8" s="627">
        <v>22994</v>
      </c>
      <c r="DE8" s="622"/>
      <c r="DF8" s="622"/>
      <c r="DG8" s="622"/>
      <c r="DH8" s="622"/>
      <c r="DI8" s="622"/>
      <c r="DJ8" s="622"/>
      <c r="DK8" s="622"/>
      <c r="DL8" s="622"/>
      <c r="DM8" s="622"/>
      <c r="DN8" s="622"/>
      <c r="DO8" s="622"/>
      <c r="DP8" s="623"/>
      <c r="DQ8" s="627">
        <v>2517550</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38267</v>
      </c>
      <c r="S9" s="622"/>
      <c r="T9" s="622"/>
      <c r="U9" s="622"/>
      <c r="V9" s="622"/>
      <c r="W9" s="622"/>
      <c r="X9" s="622"/>
      <c r="Y9" s="623"/>
      <c r="Z9" s="659">
        <v>0.3</v>
      </c>
      <c r="AA9" s="659"/>
      <c r="AB9" s="659"/>
      <c r="AC9" s="659"/>
      <c r="AD9" s="660">
        <v>38267</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1278717</v>
      </c>
      <c r="BH9" s="622"/>
      <c r="BI9" s="622"/>
      <c r="BJ9" s="622"/>
      <c r="BK9" s="622"/>
      <c r="BL9" s="622"/>
      <c r="BM9" s="622"/>
      <c r="BN9" s="623"/>
      <c r="BO9" s="659">
        <v>49.9</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2277492</v>
      </c>
      <c r="CS9" s="622"/>
      <c r="CT9" s="622"/>
      <c r="CU9" s="622"/>
      <c r="CV9" s="622"/>
      <c r="CW9" s="622"/>
      <c r="CX9" s="622"/>
      <c r="CY9" s="623"/>
      <c r="CZ9" s="659">
        <v>15.9</v>
      </c>
      <c r="DA9" s="659"/>
      <c r="DB9" s="659"/>
      <c r="DC9" s="659"/>
      <c r="DD9" s="627">
        <v>39288</v>
      </c>
      <c r="DE9" s="622"/>
      <c r="DF9" s="622"/>
      <c r="DG9" s="622"/>
      <c r="DH9" s="622"/>
      <c r="DI9" s="622"/>
      <c r="DJ9" s="622"/>
      <c r="DK9" s="622"/>
      <c r="DL9" s="622"/>
      <c r="DM9" s="622"/>
      <c r="DN9" s="622"/>
      <c r="DO9" s="622"/>
      <c r="DP9" s="623"/>
      <c r="DQ9" s="627">
        <v>1447646</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34638</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10944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10880</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641898</v>
      </c>
      <c r="S11" s="622"/>
      <c r="T11" s="622"/>
      <c r="U11" s="622"/>
      <c r="V11" s="622"/>
      <c r="W11" s="622"/>
      <c r="X11" s="622"/>
      <c r="Y11" s="623"/>
      <c r="Z11" s="624">
        <v>4.4000000000000004</v>
      </c>
      <c r="AA11" s="625"/>
      <c r="AB11" s="625"/>
      <c r="AC11" s="626"/>
      <c r="AD11" s="627">
        <v>641898</v>
      </c>
      <c r="AE11" s="622"/>
      <c r="AF11" s="622"/>
      <c r="AG11" s="622"/>
      <c r="AH11" s="622"/>
      <c r="AI11" s="622"/>
      <c r="AJ11" s="622"/>
      <c r="AK11" s="623"/>
      <c r="AL11" s="624">
        <v>10.3</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32168</v>
      </c>
      <c r="BH11" s="622"/>
      <c r="BI11" s="622"/>
      <c r="BJ11" s="622"/>
      <c r="BK11" s="622"/>
      <c r="BL11" s="622"/>
      <c r="BM11" s="622"/>
      <c r="BN11" s="623"/>
      <c r="BO11" s="659">
        <v>1.3</v>
      </c>
      <c r="BP11" s="659"/>
      <c r="BQ11" s="659"/>
      <c r="BR11" s="659"/>
      <c r="BS11" s="660">
        <v>9214</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136195</v>
      </c>
      <c r="CS11" s="622"/>
      <c r="CT11" s="622"/>
      <c r="CU11" s="622"/>
      <c r="CV11" s="622"/>
      <c r="CW11" s="622"/>
      <c r="CX11" s="622"/>
      <c r="CY11" s="623"/>
      <c r="CZ11" s="659">
        <v>0.9</v>
      </c>
      <c r="DA11" s="659"/>
      <c r="DB11" s="659"/>
      <c r="DC11" s="659"/>
      <c r="DD11" s="627">
        <v>31328</v>
      </c>
      <c r="DE11" s="622"/>
      <c r="DF11" s="622"/>
      <c r="DG11" s="622"/>
      <c r="DH11" s="622"/>
      <c r="DI11" s="622"/>
      <c r="DJ11" s="622"/>
      <c r="DK11" s="622"/>
      <c r="DL11" s="622"/>
      <c r="DM11" s="622"/>
      <c r="DN11" s="622"/>
      <c r="DO11" s="622"/>
      <c r="DP11" s="623"/>
      <c r="DQ11" s="627">
        <v>77419</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829947</v>
      </c>
      <c r="BH12" s="622"/>
      <c r="BI12" s="622"/>
      <c r="BJ12" s="622"/>
      <c r="BK12" s="622"/>
      <c r="BL12" s="622"/>
      <c r="BM12" s="622"/>
      <c r="BN12" s="623"/>
      <c r="BO12" s="659">
        <v>32.4</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260215</v>
      </c>
      <c r="CS12" s="622"/>
      <c r="CT12" s="622"/>
      <c r="CU12" s="622"/>
      <c r="CV12" s="622"/>
      <c r="CW12" s="622"/>
      <c r="CX12" s="622"/>
      <c r="CY12" s="623"/>
      <c r="CZ12" s="659">
        <v>1.8</v>
      </c>
      <c r="DA12" s="659"/>
      <c r="DB12" s="659"/>
      <c r="DC12" s="659"/>
      <c r="DD12" s="627">
        <v>4730</v>
      </c>
      <c r="DE12" s="622"/>
      <c r="DF12" s="622"/>
      <c r="DG12" s="622"/>
      <c r="DH12" s="622"/>
      <c r="DI12" s="622"/>
      <c r="DJ12" s="622"/>
      <c r="DK12" s="622"/>
      <c r="DL12" s="622"/>
      <c r="DM12" s="622"/>
      <c r="DN12" s="622"/>
      <c r="DO12" s="622"/>
      <c r="DP12" s="623"/>
      <c r="DQ12" s="627">
        <v>247130</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813002</v>
      </c>
      <c r="BH13" s="622"/>
      <c r="BI13" s="622"/>
      <c r="BJ13" s="622"/>
      <c r="BK13" s="622"/>
      <c r="BL13" s="622"/>
      <c r="BM13" s="622"/>
      <c r="BN13" s="623"/>
      <c r="BO13" s="659">
        <v>31.7</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1102640</v>
      </c>
      <c r="CS13" s="622"/>
      <c r="CT13" s="622"/>
      <c r="CU13" s="622"/>
      <c r="CV13" s="622"/>
      <c r="CW13" s="622"/>
      <c r="CX13" s="622"/>
      <c r="CY13" s="623"/>
      <c r="CZ13" s="659">
        <v>7.7</v>
      </c>
      <c r="DA13" s="659"/>
      <c r="DB13" s="659"/>
      <c r="DC13" s="659"/>
      <c r="DD13" s="627">
        <v>201553</v>
      </c>
      <c r="DE13" s="622"/>
      <c r="DF13" s="622"/>
      <c r="DG13" s="622"/>
      <c r="DH13" s="622"/>
      <c r="DI13" s="622"/>
      <c r="DJ13" s="622"/>
      <c r="DK13" s="622"/>
      <c r="DL13" s="622"/>
      <c r="DM13" s="622"/>
      <c r="DN13" s="622"/>
      <c r="DO13" s="622"/>
      <c r="DP13" s="623"/>
      <c r="DQ13" s="627">
        <v>833268</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84472</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358893</v>
      </c>
      <c r="CS14" s="622"/>
      <c r="CT14" s="622"/>
      <c r="CU14" s="622"/>
      <c r="CV14" s="622"/>
      <c r="CW14" s="622"/>
      <c r="CX14" s="622"/>
      <c r="CY14" s="623"/>
      <c r="CZ14" s="659">
        <v>2.5</v>
      </c>
      <c r="DA14" s="659"/>
      <c r="DB14" s="659"/>
      <c r="DC14" s="659"/>
      <c r="DD14" s="627">
        <v>51115</v>
      </c>
      <c r="DE14" s="622"/>
      <c r="DF14" s="622"/>
      <c r="DG14" s="622"/>
      <c r="DH14" s="622"/>
      <c r="DI14" s="622"/>
      <c r="DJ14" s="622"/>
      <c r="DK14" s="622"/>
      <c r="DL14" s="622"/>
      <c r="DM14" s="622"/>
      <c r="DN14" s="622"/>
      <c r="DO14" s="622"/>
      <c r="DP14" s="623"/>
      <c r="DQ14" s="627">
        <v>307725</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11925</v>
      </c>
      <c r="S15" s="622"/>
      <c r="T15" s="622"/>
      <c r="U15" s="622"/>
      <c r="V15" s="622"/>
      <c r="W15" s="622"/>
      <c r="X15" s="622"/>
      <c r="Y15" s="623"/>
      <c r="Z15" s="659">
        <v>0.1</v>
      </c>
      <c r="AA15" s="659"/>
      <c r="AB15" s="659"/>
      <c r="AC15" s="659"/>
      <c r="AD15" s="660">
        <v>11925</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136099</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1456342</v>
      </c>
      <c r="CS15" s="622"/>
      <c r="CT15" s="622"/>
      <c r="CU15" s="622"/>
      <c r="CV15" s="622"/>
      <c r="CW15" s="622"/>
      <c r="CX15" s="622"/>
      <c r="CY15" s="623"/>
      <c r="CZ15" s="659">
        <v>10.199999999999999</v>
      </c>
      <c r="DA15" s="659"/>
      <c r="DB15" s="659"/>
      <c r="DC15" s="659"/>
      <c r="DD15" s="627">
        <v>294707</v>
      </c>
      <c r="DE15" s="622"/>
      <c r="DF15" s="622"/>
      <c r="DG15" s="622"/>
      <c r="DH15" s="622"/>
      <c r="DI15" s="622"/>
      <c r="DJ15" s="622"/>
      <c r="DK15" s="622"/>
      <c r="DL15" s="622"/>
      <c r="DM15" s="622"/>
      <c r="DN15" s="622"/>
      <c r="DO15" s="622"/>
      <c r="DP15" s="623"/>
      <c r="DQ15" s="627">
        <v>1007239</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44396</v>
      </c>
      <c r="S16" s="622"/>
      <c r="T16" s="622"/>
      <c r="U16" s="622"/>
      <c r="V16" s="622"/>
      <c r="W16" s="622"/>
      <c r="X16" s="622"/>
      <c r="Y16" s="623"/>
      <c r="Z16" s="659">
        <v>0.3</v>
      </c>
      <c r="AA16" s="659"/>
      <c r="AB16" s="659"/>
      <c r="AC16" s="659"/>
      <c r="AD16" s="660">
        <v>44396</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765699</v>
      </c>
      <c r="CS16" s="622"/>
      <c r="CT16" s="622"/>
      <c r="CU16" s="622"/>
      <c r="CV16" s="622"/>
      <c r="CW16" s="622"/>
      <c r="CX16" s="622"/>
      <c r="CY16" s="623"/>
      <c r="CZ16" s="659">
        <v>5.3</v>
      </c>
      <c r="DA16" s="659"/>
      <c r="DB16" s="659"/>
      <c r="DC16" s="659"/>
      <c r="DD16" s="627" t="s">
        <v>122</v>
      </c>
      <c r="DE16" s="622"/>
      <c r="DF16" s="622"/>
      <c r="DG16" s="622"/>
      <c r="DH16" s="622"/>
      <c r="DI16" s="622"/>
      <c r="DJ16" s="622"/>
      <c r="DK16" s="622"/>
      <c r="DL16" s="622"/>
      <c r="DM16" s="622"/>
      <c r="DN16" s="622"/>
      <c r="DO16" s="622"/>
      <c r="DP16" s="623"/>
      <c r="DQ16" s="627">
        <v>58823</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150379</v>
      </c>
      <c r="S17" s="622"/>
      <c r="T17" s="622"/>
      <c r="U17" s="622"/>
      <c r="V17" s="622"/>
      <c r="W17" s="622"/>
      <c r="X17" s="622"/>
      <c r="Y17" s="623"/>
      <c r="Z17" s="659">
        <v>1</v>
      </c>
      <c r="AA17" s="659"/>
      <c r="AB17" s="659"/>
      <c r="AC17" s="659"/>
      <c r="AD17" s="660">
        <v>150379</v>
      </c>
      <c r="AE17" s="660"/>
      <c r="AF17" s="660"/>
      <c r="AG17" s="660"/>
      <c r="AH17" s="660"/>
      <c r="AI17" s="660"/>
      <c r="AJ17" s="660"/>
      <c r="AK17" s="660"/>
      <c r="AL17" s="624">
        <v>2.4</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1078865</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1071428</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32343</v>
      </c>
      <c r="S18" s="622"/>
      <c r="T18" s="622"/>
      <c r="U18" s="622"/>
      <c r="V18" s="622"/>
      <c r="W18" s="622"/>
      <c r="X18" s="622"/>
      <c r="Y18" s="623"/>
      <c r="Z18" s="659">
        <v>0.2</v>
      </c>
      <c r="AA18" s="659"/>
      <c r="AB18" s="659"/>
      <c r="AC18" s="659"/>
      <c r="AD18" s="660">
        <v>32343</v>
      </c>
      <c r="AE18" s="660"/>
      <c r="AF18" s="660"/>
      <c r="AG18" s="660"/>
      <c r="AH18" s="660"/>
      <c r="AI18" s="660"/>
      <c r="AJ18" s="660"/>
      <c r="AK18" s="660"/>
      <c r="AL18" s="624">
        <v>0.5</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v>8755</v>
      </c>
      <c r="CS18" s="622"/>
      <c r="CT18" s="622"/>
      <c r="CU18" s="622"/>
      <c r="CV18" s="622"/>
      <c r="CW18" s="622"/>
      <c r="CX18" s="622"/>
      <c r="CY18" s="623"/>
      <c r="CZ18" s="659">
        <v>0.1</v>
      </c>
      <c r="DA18" s="659"/>
      <c r="DB18" s="659"/>
      <c r="DC18" s="659"/>
      <c r="DD18" s="627" t="s">
        <v>122</v>
      </c>
      <c r="DE18" s="622"/>
      <c r="DF18" s="622"/>
      <c r="DG18" s="622"/>
      <c r="DH18" s="622"/>
      <c r="DI18" s="622"/>
      <c r="DJ18" s="622"/>
      <c r="DK18" s="622"/>
      <c r="DL18" s="622"/>
      <c r="DM18" s="622"/>
      <c r="DN18" s="622"/>
      <c r="DO18" s="622"/>
      <c r="DP18" s="623"/>
      <c r="DQ18" s="627">
        <v>8755</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117439</v>
      </c>
      <c r="S19" s="622"/>
      <c r="T19" s="622"/>
      <c r="U19" s="622"/>
      <c r="V19" s="622"/>
      <c r="W19" s="622"/>
      <c r="X19" s="622"/>
      <c r="Y19" s="623"/>
      <c r="Z19" s="659">
        <v>0.8</v>
      </c>
      <c r="AA19" s="659"/>
      <c r="AB19" s="659"/>
      <c r="AC19" s="659"/>
      <c r="AD19" s="660">
        <v>117439</v>
      </c>
      <c r="AE19" s="660"/>
      <c r="AF19" s="660"/>
      <c r="AG19" s="660"/>
      <c r="AH19" s="660"/>
      <c r="AI19" s="660"/>
      <c r="AJ19" s="660"/>
      <c r="AK19" s="660"/>
      <c r="AL19" s="624">
        <v>1.9</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124217</v>
      </c>
      <c r="BH19" s="622"/>
      <c r="BI19" s="622"/>
      <c r="BJ19" s="622"/>
      <c r="BK19" s="622"/>
      <c r="BL19" s="622"/>
      <c r="BM19" s="622"/>
      <c r="BN19" s="623"/>
      <c r="BO19" s="659">
        <v>4.8</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597</v>
      </c>
      <c r="S20" s="622"/>
      <c r="T20" s="622"/>
      <c r="U20" s="622"/>
      <c r="V20" s="622"/>
      <c r="W20" s="622"/>
      <c r="X20" s="622"/>
      <c r="Y20" s="623"/>
      <c r="Z20" s="659">
        <v>0</v>
      </c>
      <c r="AA20" s="659"/>
      <c r="AB20" s="659"/>
      <c r="AC20" s="659"/>
      <c r="AD20" s="660">
        <v>597</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124217</v>
      </c>
      <c r="BH20" s="622"/>
      <c r="BI20" s="622"/>
      <c r="BJ20" s="622"/>
      <c r="BK20" s="622"/>
      <c r="BL20" s="622"/>
      <c r="BM20" s="622"/>
      <c r="BN20" s="623"/>
      <c r="BO20" s="659">
        <v>4.8</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14341284</v>
      </c>
      <c r="CS20" s="622"/>
      <c r="CT20" s="622"/>
      <c r="CU20" s="622"/>
      <c r="CV20" s="622"/>
      <c r="CW20" s="622"/>
      <c r="CX20" s="622"/>
      <c r="CY20" s="623"/>
      <c r="CZ20" s="659">
        <v>100</v>
      </c>
      <c r="DA20" s="659"/>
      <c r="DB20" s="659"/>
      <c r="DC20" s="659"/>
      <c r="DD20" s="627">
        <v>695375</v>
      </c>
      <c r="DE20" s="622"/>
      <c r="DF20" s="622"/>
      <c r="DG20" s="622"/>
      <c r="DH20" s="622"/>
      <c r="DI20" s="622"/>
      <c r="DJ20" s="622"/>
      <c r="DK20" s="622"/>
      <c r="DL20" s="622"/>
      <c r="DM20" s="622"/>
      <c r="DN20" s="622"/>
      <c r="DO20" s="622"/>
      <c r="DP20" s="623"/>
      <c r="DQ20" s="627">
        <v>8972413</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3188236</v>
      </c>
      <c r="S21" s="622"/>
      <c r="T21" s="622"/>
      <c r="U21" s="622"/>
      <c r="V21" s="622"/>
      <c r="W21" s="622"/>
      <c r="X21" s="622"/>
      <c r="Y21" s="623"/>
      <c r="Z21" s="659">
        <v>21.8</v>
      </c>
      <c r="AA21" s="659"/>
      <c r="AB21" s="659"/>
      <c r="AC21" s="659"/>
      <c r="AD21" s="660">
        <v>2801208</v>
      </c>
      <c r="AE21" s="660"/>
      <c r="AF21" s="660"/>
      <c r="AG21" s="660"/>
      <c r="AH21" s="660"/>
      <c r="AI21" s="660"/>
      <c r="AJ21" s="660"/>
      <c r="AK21" s="660"/>
      <c r="AL21" s="624">
        <v>44.9</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270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2801208</v>
      </c>
      <c r="S22" s="622"/>
      <c r="T22" s="622"/>
      <c r="U22" s="622"/>
      <c r="V22" s="622"/>
      <c r="W22" s="622"/>
      <c r="X22" s="622"/>
      <c r="Y22" s="623"/>
      <c r="Z22" s="659">
        <v>19.100000000000001</v>
      </c>
      <c r="AA22" s="659"/>
      <c r="AB22" s="659"/>
      <c r="AC22" s="659"/>
      <c r="AD22" s="660">
        <v>2801208</v>
      </c>
      <c r="AE22" s="660"/>
      <c r="AF22" s="660"/>
      <c r="AG22" s="660"/>
      <c r="AH22" s="660"/>
      <c r="AI22" s="660"/>
      <c r="AJ22" s="660"/>
      <c r="AK22" s="660"/>
      <c r="AL22" s="624">
        <v>44.9</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387028</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123947</v>
      </c>
      <c r="BH23" s="622"/>
      <c r="BI23" s="622"/>
      <c r="BJ23" s="622"/>
      <c r="BK23" s="622"/>
      <c r="BL23" s="622"/>
      <c r="BM23" s="622"/>
      <c r="BN23" s="623"/>
      <c r="BO23" s="659">
        <v>4.8</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6261244</v>
      </c>
      <c r="CS24" s="677"/>
      <c r="CT24" s="677"/>
      <c r="CU24" s="677"/>
      <c r="CV24" s="677"/>
      <c r="CW24" s="677"/>
      <c r="CX24" s="677"/>
      <c r="CY24" s="702"/>
      <c r="CZ24" s="703">
        <v>43.7</v>
      </c>
      <c r="DA24" s="685"/>
      <c r="DB24" s="685"/>
      <c r="DC24" s="705"/>
      <c r="DD24" s="701">
        <v>4091489</v>
      </c>
      <c r="DE24" s="677"/>
      <c r="DF24" s="677"/>
      <c r="DG24" s="677"/>
      <c r="DH24" s="677"/>
      <c r="DI24" s="677"/>
      <c r="DJ24" s="677"/>
      <c r="DK24" s="702"/>
      <c r="DL24" s="701">
        <v>3400153</v>
      </c>
      <c r="DM24" s="677"/>
      <c r="DN24" s="677"/>
      <c r="DO24" s="677"/>
      <c r="DP24" s="677"/>
      <c r="DQ24" s="677"/>
      <c r="DR24" s="677"/>
      <c r="DS24" s="677"/>
      <c r="DT24" s="677"/>
      <c r="DU24" s="677"/>
      <c r="DV24" s="702"/>
      <c r="DW24" s="703">
        <v>54.4</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6740820</v>
      </c>
      <c r="S25" s="622"/>
      <c r="T25" s="622"/>
      <c r="U25" s="622"/>
      <c r="V25" s="622"/>
      <c r="W25" s="622"/>
      <c r="X25" s="622"/>
      <c r="Y25" s="623"/>
      <c r="Z25" s="659">
        <v>46</v>
      </c>
      <c r="AA25" s="659"/>
      <c r="AB25" s="659"/>
      <c r="AC25" s="659"/>
      <c r="AD25" s="660">
        <v>6229845</v>
      </c>
      <c r="AE25" s="660"/>
      <c r="AF25" s="660"/>
      <c r="AG25" s="660"/>
      <c r="AH25" s="660"/>
      <c r="AI25" s="660"/>
      <c r="AJ25" s="660"/>
      <c r="AK25" s="660"/>
      <c r="AL25" s="624">
        <v>99.9</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1999970</v>
      </c>
      <c r="CS25" s="634"/>
      <c r="CT25" s="634"/>
      <c r="CU25" s="634"/>
      <c r="CV25" s="634"/>
      <c r="CW25" s="634"/>
      <c r="CX25" s="634"/>
      <c r="CY25" s="635"/>
      <c r="CZ25" s="624">
        <v>13.9</v>
      </c>
      <c r="DA25" s="636"/>
      <c r="DB25" s="636"/>
      <c r="DC25" s="637"/>
      <c r="DD25" s="627">
        <v>1844186</v>
      </c>
      <c r="DE25" s="634"/>
      <c r="DF25" s="634"/>
      <c r="DG25" s="634"/>
      <c r="DH25" s="634"/>
      <c r="DI25" s="634"/>
      <c r="DJ25" s="634"/>
      <c r="DK25" s="635"/>
      <c r="DL25" s="627">
        <v>1761323</v>
      </c>
      <c r="DM25" s="634"/>
      <c r="DN25" s="634"/>
      <c r="DO25" s="634"/>
      <c r="DP25" s="634"/>
      <c r="DQ25" s="634"/>
      <c r="DR25" s="634"/>
      <c r="DS25" s="634"/>
      <c r="DT25" s="634"/>
      <c r="DU25" s="634"/>
      <c r="DV25" s="635"/>
      <c r="DW25" s="624">
        <v>28.2</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2314</v>
      </c>
      <c r="S26" s="622"/>
      <c r="T26" s="622"/>
      <c r="U26" s="622"/>
      <c r="V26" s="622"/>
      <c r="W26" s="622"/>
      <c r="X26" s="622"/>
      <c r="Y26" s="623"/>
      <c r="Z26" s="659">
        <v>0</v>
      </c>
      <c r="AA26" s="659"/>
      <c r="AB26" s="659"/>
      <c r="AC26" s="659"/>
      <c r="AD26" s="660">
        <v>2314</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1081478</v>
      </c>
      <c r="CS26" s="622"/>
      <c r="CT26" s="622"/>
      <c r="CU26" s="622"/>
      <c r="CV26" s="622"/>
      <c r="CW26" s="622"/>
      <c r="CX26" s="622"/>
      <c r="CY26" s="623"/>
      <c r="CZ26" s="624">
        <v>7.5</v>
      </c>
      <c r="DA26" s="636"/>
      <c r="DB26" s="636"/>
      <c r="DC26" s="637"/>
      <c r="DD26" s="627">
        <v>925694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36302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2563424</v>
      </c>
      <c r="BH27" s="622"/>
      <c r="BI27" s="622"/>
      <c r="BJ27" s="622"/>
      <c r="BK27" s="622"/>
      <c r="BL27" s="622"/>
      <c r="BM27" s="622"/>
      <c r="BN27" s="623"/>
      <c r="BO27" s="659">
        <v>100</v>
      </c>
      <c r="BP27" s="659"/>
      <c r="BQ27" s="659"/>
      <c r="BR27" s="659"/>
      <c r="BS27" s="660">
        <v>9214</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3182409</v>
      </c>
      <c r="CS27" s="634"/>
      <c r="CT27" s="634"/>
      <c r="CU27" s="634"/>
      <c r="CV27" s="634"/>
      <c r="CW27" s="634"/>
      <c r="CX27" s="634"/>
      <c r="CY27" s="635"/>
      <c r="CZ27" s="624">
        <v>22.2</v>
      </c>
      <c r="DA27" s="636"/>
      <c r="DB27" s="636"/>
      <c r="DC27" s="637"/>
      <c r="DD27" s="627">
        <v>1175875</v>
      </c>
      <c r="DE27" s="634"/>
      <c r="DF27" s="634"/>
      <c r="DG27" s="634"/>
      <c r="DH27" s="634"/>
      <c r="DI27" s="634"/>
      <c r="DJ27" s="634"/>
      <c r="DK27" s="635"/>
      <c r="DL27" s="627">
        <v>567402</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93405</v>
      </c>
      <c r="S28" s="622"/>
      <c r="T28" s="622"/>
      <c r="U28" s="622"/>
      <c r="V28" s="622"/>
      <c r="W28" s="622"/>
      <c r="X28" s="622"/>
      <c r="Y28" s="623"/>
      <c r="Z28" s="659">
        <v>0.6</v>
      </c>
      <c r="AA28" s="659"/>
      <c r="AB28" s="659"/>
      <c r="AC28" s="659"/>
      <c r="AD28" s="660">
        <v>132</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1078865</v>
      </c>
      <c r="CS28" s="622"/>
      <c r="CT28" s="622"/>
      <c r="CU28" s="622"/>
      <c r="CV28" s="622"/>
      <c r="CW28" s="622"/>
      <c r="CX28" s="622"/>
      <c r="CY28" s="623"/>
      <c r="CZ28" s="624">
        <v>7.5</v>
      </c>
      <c r="DA28" s="636"/>
      <c r="DB28" s="636"/>
      <c r="DC28" s="637"/>
      <c r="DD28" s="627">
        <v>1071428</v>
      </c>
      <c r="DE28" s="622"/>
      <c r="DF28" s="622"/>
      <c r="DG28" s="622"/>
      <c r="DH28" s="622"/>
      <c r="DI28" s="622"/>
      <c r="DJ28" s="622"/>
      <c r="DK28" s="623"/>
      <c r="DL28" s="627">
        <v>1071428</v>
      </c>
      <c r="DM28" s="622"/>
      <c r="DN28" s="622"/>
      <c r="DO28" s="622"/>
      <c r="DP28" s="622"/>
      <c r="DQ28" s="622"/>
      <c r="DR28" s="622"/>
      <c r="DS28" s="622"/>
      <c r="DT28" s="622"/>
      <c r="DU28" s="622"/>
      <c r="DV28" s="623"/>
      <c r="DW28" s="624">
        <v>17.100000000000001</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20186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1078743</v>
      </c>
      <c r="CS29" s="634"/>
      <c r="CT29" s="634"/>
      <c r="CU29" s="634"/>
      <c r="CV29" s="634"/>
      <c r="CW29" s="634"/>
      <c r="CX29" s="634"/>
      <c r="CY29" s="635"/>
      <c r="CZ29" s="624">
        <v>7.5</v>
      </c>
      <c r="DA29" s="636"/>
      <c r="DB29" s="636"/>
      <c r="DC29" s="637"/>
      <c r="DD29" s="627">
        <v>1071306</v>
      </c>
      <c r="DE29" s="634"/>
      <c r="DF29" s="634"/>
      <c r="DG29" s="634"/>
      <c r="DH29" s="634"/>
      <c r="DI29" s="634"/>
      <c r="DJ29" s="634"/>
      <c r="DK29" s="635"/>
      <c r="DL29" s="627">
        <v>1071306</v>
      </c>
      <c r="DM29" s="634"/>
      <c r="DN29" s="634"/>
      <c r="DO29" s="634"/>
      <c r="DP29" s="634"/>
      <c r="DQ29" s="634"/>
      <c r="DR29" s="634"/>
      <c r="DS29" s="634"/>
      <c r="DT29" s="634"/>
      <c r="DU29" s="634"/>
      <c r="DV29" s="635"/>
      <c r="DW29" s="624">
        <v>17.100000000000001</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3454543</v>
      </c>
      <c r="S30" s="622"/>
      <c r="T30" s="622"/>
      <c r="U30" s="622"/>
      <c r="V30" s="622"/>
      <c r="W30" s="622"/>
      <c r="X30" s="622"/>
      <c r="Y30" s="623"/>
      <c r="Z30" s="659">
        <v>23.6</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1027899</v>
      </c>
      <c r="CS30" s="622"/>
      <c r="CT30" s="622"/>
      <c r="CU30" s="622"/>
      <c r="CV30" s="622"/>
      <c r="CW30" s="622"/>
      <c r="CX30" s="622"/>
      <c r="CY30" s="623"/>
      <c r="CZ30" s="624">
        <v>7.2</v>
      </c>
      <c r="DA30" s="636"/>
      <c r="DB30" s="636"/>
      <c r="DC30" s="637"/>
      <c r="DD30" s="627">
        <v>1022733</v>
      </c>
      <c r="DE30" s="622"/>
      <c r="DF30" s="622"/>
      <c r="DG30" s="622"/>
      <c r="DH30" s="622"/>
      <c r="DI30" s="622"/>
      <c r="DJ30" s="622"/>
      <c r="DK30" s="623"/>
      <c r="DL30" s="627">
        <v>1022733</v>
      </c>
      <c r="DM30" s="622"/>
      <c r="DN30" s="622"/>
      <c r="DO30" s="622"/>
      <c r="DP30" s="622"/>
      <c r="DQ30" s="622"/>
      <c r="DR30" s="622"/>
      <c r="DS30" s="622"/>
      <c r="DT30" s="622"/>
      <c r="DU30" s="622"/>
      <c r="DV30" s="623"/>
      <c r="DW30" s="624">
        <v>16.3</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98.9</v>
      </c>
      <c r="BH31" s="684"/>
      <c r="BI31" s="684"/>
      <c r="BJ31" s="684"/>
      <c r="BK31" s="684"/>
      <c r="BL31" s="684"/>
      <c r="BM31" s="685">
        <v>95.4</v>
      </c>
      <c r="BN31" s="684"/>
      <c r="BO31" s="684"/>
      <c r="BP31" s="684"/>
      <c r="BQ31" s="686"/>
      <c r="BR31" s="683">
        <v>98.3</v>
      </c>
      <c r="BS31" s="684"/>
      <c r="BT31" s="684"/>
      <c r="BU31" s="684"/>
      <c r="BV31" s="684"/>
      <c r="BW31" s="684"/>
      <c r="BX31" s="685">
        <v>95.4</v>
      </c>
      <c r="BY31" s="684"/>
      <c r="BZ31" s="684"/>
      <c r="CA31" s="684"/>
      <c r="CB31" s="686"/>
      <c r="CD31" s="642"/>
      <c r="CE31" s="643"/>
      <c r="CF31" s="618" t="s">
        <v>299</v>
      </c>
      <c r="CG31" s="619"/>
      <c r="CH31" s="619"/>
      <c r="CI31" s="619"/>
      <c r="CJ31" s="619"/>
      <c r="CK31" s="619"/>
      <c r="CL31" s="619"/>
      <c r="CM31" s="619"/>
      <c r="CN31" s="619"/>
      <c r="CO31" s="619"/>
      <c r="CP31" s="619"/>
      <c r="CQ31" s="620"/>
      <c r="CR31" s="621">
        <v>50844</v>
      </c>
      <c r="CS31" s="634"/>
      <c r="CT31" s="634"/>
      <c r="CU31" s="634"/>
      <c r="CV31" s="634"/>
      <c r="CW31" s="634"/>
      <c r="CX31" s="634"/>
      <c r="CY31" s="635"/>
      <c r="CZ31" s="624">
        <v>0.4</v>
      </c>
      <c r="DA31" s="636"/>
      <c r="DB31" s="636"/>
      <c r="DC31" s="637"/>
      <c r="DD31" s="627">
        <v>48573</v>
      </c>
      <c r="DE31" s="634"/>
      <c r="DF31" s="634"/>
      <c r="DG31" s="634"/>
      <c r="DH31" s="634"/>
      <c r="DI31" s="634"/>
      <c r="DJ31" s="634"/>
      <c r="DK31" s="635"/>
      <c r="DL31" s="627">
        <v>48573</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1615822</v>
      </c>
      <c r="S32" s="622"/>
      <c r="T32" s="622"/>
      <c r="U32" s="622"/>
      <c r="V32" s="622"/>
      <c r="W32" s="622"/>
      <c r="X32" s="622"/>
      <c r="Y32" s="623"/>
      <c r="Z32" s="659">
        <v>11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301</v>
      </c>
      <c r="AX32" s="618" t="s">
        <v>302</v>
      </c>
      <c r="AY32" s="619"/>
      <c r="AZ32" s="619"/>
      <c r="BA32" s="619"/>
      <c r="BB32" s="619"/>
      <c r="BC32" s="619"/>
      <c r="BD32" s="619"/>
      <c r="BE32" s="619"/>
      <c r="BF32" s="620"/>
      <c r="BG32" s="687">
        <v>98.8</v>
      </c>
      <c r="BH32" s="634"/>
      <c r="BI32" s="634"/>
      <c r="BJ32" s="634"/>
      <c r="BK32" s="634"/>
      <c r="BL32" s="634"/>
      <c r="BM32" s="625">
        <v>96.2</v>
      </c>
      <c r="BN32" s="634"/>
      <c r="BO32" s="634"/>
      <c r="BP32" s="634"/>
      <c r="BQ32" s="657"/>
      <c r="BR32" s="687">
        <v>98.5</v>
      </c>
      <c r="BS32" s="634"/>
      <c r="BT32" s="634"/>
      <c r="BU32" s="634"/>
      <c r="BV32" s="634"/>
      <c r="BW32" s="634"/>
      <c r="BX32" s="625">
        <v>96.3</v>
      </c>
      <c r="BY32" s="634"/>
      <c r="BZ32" s="634"/>
      <c r="CA32" s="634"/>
      <c r="CB32" s="657"/>
      <c r="CD32" s="644"/>
      <c r="CE32" s="645"/>
      <c r="CF32" s="618" t="s">
        <v>303</v>
      </c>
      <c r="CG32" s="619"/>
      <c r="CH32" s="619"/>
      <c r="CI32" s="619"/>
      <c r="CJ32" s="619"/>
      <c r="CK32" s="619"/>
      <c r="CL32" s="619"/>
      <c r="CM32" s="619"/>
      <c r="CN32" s="619"/>
      <c r="CO32" s="619"/>
      <c r="CP32" s="619"/>
      <c r="CQ32" s="620"/>
      <c r="CR32" s="621">
        <v>122</v>
      </c>
      <c r="CS32" s="622"/>
      <c r="CT32" s="622"/>
      <c r="CU32" s="622"/>
      <c r="CV32" s="622"/>
      <c r="CW32" s="622"/>
      <c r="CX32" s="622"/>
      <c r="CY32" s="623"/>
      <c r="CZ32" s="624">
        <v>0</v>
      </c>
      <c r="DA32" s="636"/>
      <c r="DB32" s="636"/>
      <c r="DC32" s="637"/>
      <c r="DD32" s="627">
        <v>122</v>
      </c>
      <c r="DE32" s="622"/>
      <c r="DF32" s="622"/>
      <c r="DG32" s="622"/>
      <c r="DH32" s="622"/>
      <c r="DI32" s="622"/>
      <c r="DJ32" s="622"/>
      <c r="DK32" s="623"/>
      <c r="DL32" s="627">
        <v>122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46624</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98.7</v>
      </c>
      <c r="BH33" s="606"/>
      <c r="BI33" s="606"/>
      <c r="BJ33" s="606"/>
      <c r="BK33" s="606"/>
      <c r="BL33" s="606"/>
      <c r="BM33" s="652">
        <v>93.4</v>
      </c>
      <c r="BN33" s="606"/>
      <c r="BO33" s="606"/>
      <c r="BP33" s="606"/>
      <c r="BQ33" s="669"/>
      <c r="BR33" s="682">
        <v>97.8</v>
      </c>
      <c r="BS33" s="606"/>
      <c r="BT33" s="606"/>
      <c r="BU33" s="606"/>
      <c r="BV33" s="606"/>
      <c r="BW33" s="606"/>
      <c r="BX33" s="652">
        <v>93.3</v>
      </c>
      <c r="BY33" s="606"/>
      <c r="BZ33" s="606"/>
      <c r="CA33" s="606"/>
      <c r="CB33" s="669"/>
      <c r="CD33" s="618" t="s">
        <v>306</v>
      </c>
      <c r="CE33" s="619"/>
      <c r="CF33" s="619"/>
      <c r="CG33" s="619"/>
      <c r="CH33" s="619"/>
      <c r="CI33" s="619"/>
      <c r="CJ33" s="619"/>
      <c r="CK33" s="619"/>
      <c r="CL33" s="619"/>
      <c r="CM33" s="619"/>
      <c r="CN33" s="619"/>
      <c r="CO33" s="619"/>
      <c r="CP33" s="619"/>
      <c r="CQ33" s="620"/>
      <c r="CR33" s="621">
        <v>6618966</v>
      </c>
      <c r="CS33" s="634"/>
      <c r="CT33" s="634"/>
      <c r="CU33" s="634"/>
      <c r="CV33" s="634"/>
      <c r="CW33" s="634"/>
      <c r="CX33" s="634"/>
      <c r="CY33" s="635"/>
      <c r="CZ33" s="624">
        <v>46.2</v>
      </c>
      <c r="DA33" s="636"/>
      <c r="DB33" s="636"/>
      <c r="DC33" s="637"/>
      <c r="DD33" s="627">
        <v>4697239</v>
      </c>
      <c r="DE33" s="634"/>
      <c r="DF33" s="634"/>
      <c r="DG33" s="634"/>
      <c r="DH33" s="634"/>
      <c r="DI33" s="634"/>
      <c r="DJ33" s="634"/>
      <c r="DK33" s="635"/>
      <c r="DL33" s="627">
        <v>2261255</v>
      </c>
      <c r="DM33" s="634"/>
      <c r="DN33" s="634"/>
      <c r="DO33" s="634"/>
      <c r="DP33" s="634"/>
      <c r="DQ33" s="634"/>
      <c r="DR33" s="634"/>
      <c r="DS33" s="634"/>
      <c r="DT33" s="634"/>
      <c r="DU33" s="634"/>
      <c r="DV33" s="635"/>
      <c r="DW33" s="624">
        <v>36.1</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80320</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3613015</v>
      </c>
      <c r="CS34" s="622"/>
      <c r="CT34" s="622"/>
      <c r="CU34" s="622"/>
      <c r="CV34" s="622"/>
      <c r="CW34" s="622"/>
      <c r="CX34" s="622"/>
      <c r="CY34" s="623"/>
      <c r="CZ34" s="624">
        <v>25.2</v>
      </c>
      <c r="DA34" s="636"/>
      <c r="DB34" s="636"/>
      <c r="DC34" s="637"/>
      <c r="DD34" s="627">
        <v>2098436</v>
      </c>
      <c r="DE34" s="622"/>
      <c r="DF34" s="622"/>
      <c r="DG34" s="622"/>
      <c r="DH34" s="622"/>
      <c r="DI34" s="622"/>
      <c r="DJ34" s="622"/>
      <c r="DK34" s="623"/>
      <c r="DL34" s="627">
        <v>905184</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513340</v>
      </c>
      <c r="S35" s="622"/>
      <c r="T35" s="622"/>
      <c r="U35" s="622"/>
      <c r="V35" s="622"/>
      <c r="W35" s="622"/>
      <c r="X35" s="622"/>
      <c r="Y35" s="623"/>
      <c r="Z35" s="659">
        <v>3.5</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138022</v>
      </c>
      <c r="CS35" s="634"/>
      <c r="CT35" s="634"/>
      <c r="CU35" s="634"/>
      <c r="CV35" s="634"/>
      <c r="CW35" s="634"/>
      <c r="CX35" s="634"/>
      <c r="CY35" s="635"/>
      <c r="CZ35" s="624">
        <v>1</v>
      </c>
      <c r="DA35" s="636"/>
      <c r="DB35" s="636"/>
      <c r="DC35" s="637"/>
      <c r="DD35" s="627">
        <v>112718</v>
      </c>
      <c r="DE35" s="634"/>
      <c r="DF35" s="634"/>
      <c r="DG35" s="634"/>
      <c r="DH35" s="634"/>
      <c r="DI35" s="634"/>
      <c r="DJ35" s="634"/>
      <c r="DK35" s="635"/>
      <c r="DL35" s="627">
        <v>77407</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131243</v>
      </c>
      <c r="S36" s="622"/>
      <c r="T36" s="622"/>
      <c r="U36" s="622"/>
      <c r="V36" s="622"/>
      <c r="W36" s="622"/>
      <c r="X36" s="622"/>
      <c r="Y36" s="623"/>
      <c r="Z36" s="659">
        <v>0.9</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1479476</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29132</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1372160</v>
      </c>
      <c r="CS36" s="622"/>
      <c r="CT36" s="622"/>
      <c r="CU36" s="622"/>
      <c r="CV36" s="622"/>
      <c r="CW36" s="622"/>
      <c r="CX36" s="622"/>
      <c r="CY36" s="623"/>
      <c r="CZ36" s="624">
        <v>9.6</v>
      </c>
      <c r="DA36" s="636"/>
      <c r="DB36" s="636"/>
      <c r="DC36" s="637"/>
      <c r="DD36" s="627">
        <v>1171082</v>
      </c>
      <c r="DE36" s="622"/>
      <c r="DF36" s="622"/>
      <c r="DG36" s="622"/>
      <c r="DH36" s="622"/>
      <c r="DI36" s="622"/>
      <c r="DJ36" s="622"/>
      <c r="DK36" s="623"/>
      <c r="DL36" s="627">
        <v>520221</v>
      </c>
      <c r="DM36" s="622"/>
      <c r="DN36" s="622"/>
      <c r="DO36" s="622"/>
      <c r="DP36" s="622"/>
      <c r="DQ36" s="622"/>
      <c r="DR36" s="622"/>
      <c r="DS36" s="622"/>
      <c r="DT36" s="622"/>
      <c r="DU36" s="622"/>
      <c r="DV36" s="623"/>
      <c r="DW36" s="624">
        <v>8.3000000000000007</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475773</v>
      </c>
      <c r="S37" s="622"/>
      <c r="T37" s="622"/>
      <c r="U37" s="622"/>
      <c r="V37" s="622"/>
      <c r="W37" s="622"/>
      <c r="X37" s="622"/>
      <c r="Y37" s="623"/>
      <c r="Z37" s="659">
        <v>3.2</v>
      </c>
      <c r="AA37" s="659"/>
      <c r="AB37" s="659"/>
      <c r="AC37" s="659"/>
      <c r="AD37" s="660">
        <v>2257</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490920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12291</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157634</v>
      </c>
      <c r="CS37" s="634"/>
      <c r="CT37" s="634"/>
      <c r="CU37" s="634"/>
      <c r="CV37" s="634"/>
      <c r="CW37" s="634"/>
      <c r="CX37" s="634"/>
      <c r="CY37" s="635"/>
      <c r="CZ37" s="624">
        <v>1.1000000000000001</v>
      </c>
      <c r="DA37" s="636"/>
      <c r="DB37" s="636"/>
      <c r="DC37" s="637"/>
      <c r="DD37" s="627">
        <v>157634</v>
      </c>
      <c r="DE37" s="634"/>
      <c r="DF37" s="634"/>
      <c r="DG37" s="634"/>
      <c r="DH37" s="634"/>
      <c r="DI37" s="634"/>
      <c r="DJ37" s="634"/>
      <c r="DK37" s="635"/>
      <c r="DL37" s="627">
        <v>157634</v>
      </c>
      <c r="DM37" s="634"/>
      <c r="DN37" s="634"/>
      <c r="DO37" s="634"/>
      <c r="DP37" s="634"/>
      <c r="DQ37" s="634"/>
      <c r="DR37" s="634"/>
      <c r="DS37" s="634"/>
      <c r="DT37" s="634"/>
      <c r="DU37" s="634"/>
      <c r="DV37" s="635"/>
      <c r="DW37" s="624">
        <v>2.5</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1438790</v>
      </c>
      <c r="S38" s="622"/>
      <c r="T38" s="622"/>
      <c r="U38" s="622"/>
      <c r="V38" s="622"/>
      <c r="W38" s="622"/>
      <c r="X38" s="622"/>
      <c r="Y38" s="623"/>
      <c r="Z38" s="659">
        <v>9.8000000000000007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8961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2763</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979595</v>
      </c>
      <c r="CS38" s="622"/>
      <c r="CT38" s="622"/>
      <c r="CU38" s="622"/>
      <c r="CV38" s="622"/>
      <c r="CW38" s="622"/>
      <c r="CX38" s="622"/>
      <c r="CY38" s="623"/>
      <c r="CZ38" s="624">
        <v>6.8</v>
      </c>
      <c r="DA38" s="636"/>
      <c r="DB38" s="636"/>
      <c r="DC38" s="637"/>
      <c r="DD38" s="627">
        <v>801638</v>
      </c>
      <c r="DE38" s="622"/>
      <c r="DF38" s="622"/>
      <c r="DG38" s="622"/>
      <c r="DH38" s="622"/>
      <c r="DI38" s="622"/>
      <c r="DJ38" s="622"/>
      <c r="DK38" s="623"/>
      <c r="DL38" s="627">
        <v>758443</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8755</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4086</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290874</v>
      </c>
      <c r="CS39" s="634"/>
      <c r="CT39" s="634"/>
      <c r="CU39" s="634"/>
      <c r="CV39" s="634"/>
      <c r="CW39" s="634"/>
      <c r="CX39" s="634"/>
      <c r="CY39" s="635"/>
      <c r="CZ39" s="624">
        <v>2</v>
      </c>
      <c r="DA39" s="636"/>
      <c r="DB39" s="636"/>
      <c r="DC39" s="637"/>
      <c r="DD39" s="627">
        <v>288065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21290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110</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225300</v>
      </c>
      <c r="CS40" s="622"/>
      <c r="CT40" s="622"/>
      <c r="CU40" s="622"/>
      <c r="CV40" s="622"/>
      <c r="CW40" s="622"/>
      <c r="CX40" s="622"/>
      <c r="CY40" s="623"/>
      <c r="CZ40" s="624">
        <v>1.6</v>
      </c>
      <c r="DA40" s="636"/>
      <c r="DB40" s="636"/>
      <c r="DC40" s="637"/>
      <c r="DD40" s="627">
        <v>225300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14649482</v>
      </c>
      <c r="S41" s="646"/>
      <c r="T41" s="646"/>
      <c r="U41" s="646"/>
      <c r="V41" s="646"/>
      <c r="W41" s="646"/>
      <c r="X41" s="646"/>
      <c r="Y41" s="649"/>
      <c r="Z41" s="650">
        <v>100</v>
      </c>
      <c r="AA41" s="650"/>
      <c r="AB41" s="650"/>
      <c r="AC41" s="650"/>
      <c r="AD41" s="651">
        <v>6234548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199209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326</v>
      </c>
      <c r="AR42" s="667"/>
      <c r="AS42" s="667"/>
      <c r="AT42" s="667"/>
      <c r="AU42" s="667"/>
      <c r="AV42" s="667"/>
      <c r="AW42" s="667"/>
      <c r="AX42" s="667"/>
      <c r="AY42" s="668"/>
      <c r="AZ42" s="605">
        <v>771631</v>
      </c>
      <c r="BA42" s="646"/>
      <c r="BB42" s="646"/>
      <c r="BC42" s="646"/>
      <c r="BD42" s="606"/>
      <c r="BE42" s="606"/>
      <c r="BF42" s="669"/>
      <c r="BG42" s="664"/>
      <c r="BH42" s="665"/>
      <c r="BI42" s="665"/>
      <c r="BJ42" s="665"/>
      <c r="BK42" s="665"/>
      <c r="BL42" s="212"/>
      <c r="BM42" s="603" t="s">
        <v>338</v>
      </c>
      <c r="BN42" s="603"/>
      <c r="BO42" s="603"/>
      <c r="BP42" s="603"/>
      <c r="BQ42" s="603"/>
      <c r="BR42" s="603"/>
      <c r="BS42" s="603"/>
      <c r="BT42" s="603"/>
      <c r="BU42" s="604"/>
      <c r="BV42" s="605">
        <v>406</v>
      </c>
      <c r="BW42" s="646"/>
      <c r="BX42" s="646"/>
      <c r="BY42" s="646"/>
      <c r="BZ42" s="646"/>
      <c r="CA42" s="646"/>
      <c r="CB42" s="647"/>
      <c r="CD42" s="618" t="s">
        <v>339</v>
      </c>
      <c r="CE42" s="619"/>
      <c r="CF42" s="619"/>
      <c r="CG42" s="619"/>
      <c r="CH42" s="619"/>
      <c r="CI42" s="619"/>
      <c r="CJ42" s="619"/>
      <c r="CK42" s="619"/>
      <c r="CL42" s="619"/>
      <c r="CM42" s="619"/>
      <c r="CN42" s="619"/>
      <c r="CO42" s="619"/>
      <c r="CP42" s="619"/>
      <c r="CQ42" s="620"/>
      <c r="CR42" s="621">
        <v>1461074</v>
      </c>
      <c r="CS42" s="634"/>
      <c r="CT42" s="634"/>
      <c r="CU42" s="634"/>
      <c r="CV42" s="634"/>
      <c r="CW42" s="634"/>
      <c r="CX42" s="634"/>
      <c r="CY42" s="635"/>
      <c r="CZ42" s="624">
        <v>10.199999999999999</v>
      </c>
      <c r="DA42" s="636"/>
      <c r="DB42" s="636"/>
      <c r="DC42" s="637"/>
      <c r="DD42" s="627">
        <v>183685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340</v>
      </c>
      <c r="CD43" s="618" t="s">
        <v>341</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343</v>
      </c>
      <c r="CG44" s="619"/>
      <c r="CH44" s="619"/>
      <c r="CI44" s="619"/>
      <c r="CJ44" s="619"/>
      <c r="CK44" s="619"/>
      <c r="CL44" s="619"/>
      <c r="CM44" s="619"/>
      <c r="CN44" s="619"/>
      <c r="CO44" s="619"/>
      <c r="CP44" s="619"/>
      <c r="CQ44" s="620"/>
      <c r="CR44" s="621">
        <v>695375</v>
      </c>
      <c r="CS44" s="622"/>
      <c r="CT44" s="622"/>
      <c r="CU44" s="622"/>
      <c r="CV44" s="622"/>
      <c r="CW44" s="622"/>
      <c r="CX44" s="622"/>
      <c r="CY44" s="623"/>
      <c r="CZ44" s="624">
        <v>4.8</v>
      </c>
      <c r="DA44" s="625"/>
      <c r="DB44" s="625"/>
      <c r="DC44" s="626"/>
      <c r="DD44" s="627">
        <v>124862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345</v>
      </c>
      <c r="CG45" s="619"/>
      <c r="CH45" s="619"/>
      <c r="CI45" s="619"/>
      <c r="CJ45" s="619"/>
      <c r="CK45" s="619"/>
      <c r="CL45" s="619"/>
      <c r="CM45" s="619"/>
      <c r="CN45" s="619"/>
      <c r="CO45" s="619"/>
      <c r="CP45" s="619"/>
      <c r="CQ45" s="620"/>
      <c r="CR45" s="621">
        <v>210870</v>
      </c>
      <c r="CS45" s="634"/>
      <c r="CT45" s="634"/>
      <c r="CU45" s="634"/>
      <c r="CV45" s="634"/>
      <c r="CW45" s="634"/>
      <c r="CX45" s="634"/>
      <c r="CY45" s="635"/>
      <c r="CZ45" s="624">
        <v>1.5</v>
      </c>
      <c r="DA45" s="636"/>
      <c r="DB45" s="636"/>
      <c r="DC45" s="637"/>
      <c r="DD45" s="627">
        <v>8407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346</v>
      </c>
      <c r="CG46" s="619"/>
      <c r="CH46" s="619"/>
      <c r="CI46" s="619"/>
      <c r="CJ46" s="619"/>
      <c r="CK46" s="619"/>
      <c r="CL46" s="619"/>
      <c r="CM46" s="619"/>
      <c r="CN46" s="619"/>
      <c r="CO46" s="619"/>
      <c r="CP46" s="619"/>
      <c r="CQ46" s="620"/>
      <c r="CR46" s="621">
        <v>451590</v>
      </c>
      <c r="CS46" s="622"/>
      <c r="CT46" s="622"/>
      <c r="CU46" s="622"/>
      <c r="CV46" s="622"/>
      <c r="CW46" s="622"/>
      <c r="CX46" s="622"/>
      <c r="CY46" s="623"/>
      <c r="CZ46" s="624">
        <v>3.1</v>
      </c>
      <c r="DA46" s="625"/>
      <c r="DB46" s="625"/>
      <c r="DC46" s="626"/>
      <c r="DD46" s="627">
        <v>107036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347</v>
      </c>
      <c r="CG47" s="619"/>
      <c r="CH47" s="619"/>
      <c r="CI47" s="619"/>
      <c r="CJ47" s="619"/>
      <c r="CK47" s="619"/>
      <c r="CL47" s="619"/>
      <c r="CM47" s="619"/>
      <c r="CN47" s="619"/>
      <c r="CO47" s="619"/>
      <c r="CP47" s="619"/>
      <c r="CQ47" s="620"/>
      <c r="CR47" s="621">
        <v>765699</v>
      </c>
      <c r="CS47" s="634"/>
      <c r="CT47" s="634"/>
      <c r="CU47" s="634"/>
      <c r="CV47" s="634"/>
      <c r="CW47" s="634"/>
      <c r="CX47" s="634"/>
      <c r="CY47" s="635"/>
      <c r="CZ47" s="624">
        <v>5.3</v>
      </c>
      <c r="DA47" s="636"/>
      <c r="DB47" s="636"/>
      <c r="DC47" s="637"/>
      <c r="DD47" s="627">
        <v>58823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348</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349</v>
      </c>
      <c r="CE49" s="603"/>
      <c r="CF49" s="603"/>
      <c r="CG49" s="603"/>
      <c r="CH49" s="603"/>
      <c r="CI49" s="603"/>
      <c r="CJ49" s="603"/>
      <c r="CK49" s="603"/>
      <c r="CL49" s="603"/>
      <c r="CM49" s="603"/>
      <c r="CN49" s="603"/>
      <c r="CO49" s="603"/>
      <c r="CP49" s="603"/>
      <c r="CQ49" s="604"/>
      <c r="CR49" s="605">
        <v>14341284</v>
      </c>
      <c r="CS49" s="606"/>
      <c r="CT49" s="606"/>
      <c r="CU49" s="606"/>
      <c r="CV49" s="606"/>
      <c r="CW49" s="606"/>
      <c r="CX49" s="606"/>
      <c r="CY49" s="607"/>
      <c r="CZ49" s="608">
        <v>100</v>
      </c>
      <c r="DA49" s="609"/>
      <c r="DB49" s="609"/>
      <c r="DC49" s="610"/>
      <c r="DD49" s="611">
        <v>8972413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UT2d51GDkmj1pmQt2hvgbkObK9PHAX8TmYrrIibOMwUgFIdX1R5GZ86u9ADSMi3cQBCs6HGS9wzJ/W3Zg5SSw==" saltValue="xfpgjezp0R7TrxqBcp/8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7" t="s">
        <v>350</v>
      </c>
      <c r="B2" s="1097"/>
      <c r="C2" s="1097"/>
      <c r="D2" s="1097"/>
      <c r="E2" s="1097"/>
      <c r="F2" s="1097"/>
      <c r="G2" s="1097"/>
      <c r="H2" s="1097"/>
      <c r="I2" s="1097"/>
      <c r="J2" s="1097"/>
      <c r="K2" s="1097"/>
      <c r="L2" s="1097"/>
      <c r="M2" s="1097"/>
      <c r="N2" s="1097"/>
      <c r="O2" s="1097"/>
      <c r="P2" s="1097"/>
      <c r="Q2" s="1097"/>
      <c r="R2" s="1097"/>
      <c r="S2" s="1097"/>
      <c r="T2" s="1097"/>
      <c r="U2" s="1097"/>
      <c r="V2" s="1097"/>
      <c r="W2" s="1097"/>
      <c r="X2" s="1097"/>
      <c r="Y2" s="1097"/>
      <c r="Z2" s="1097"/>
      <c r="AA2" s="1097"/>
      <c r="AB2" s="1097"/>
      <c r="AC2" s="1097"/>
      <c r="AD2" s="1097"/>
      <c r="AE2" s="1097"/>
      <c r="AF2" s="1097"/>
      <c r="AG2" s="1097"/>
      <c r="AH2" s="1097"/>
      <c r="AI2" s="1097"/>
      <c r="AJ2" s="1097"/>
      <c r="AK2" s="1097"/>
      <c r="AL2" s="1097"/>
      <c r="AM2" s="1097"/>
      <c r="AN2" s="1097"/>
      <c r="AO2" s="1097"/>
      <c r="AP2" s="1097"/>
      <c r="AQ2" s="1097"/>
      <c r="AR2" s="1097"/>
      <c r="AS2" s="1097"/>
      <c r="AT2" s="1097"/>
      <c r="AU2" s="1097"/>
      <c r="AV2" s="1097"/>
      <c r="AW2" s="1097"/>
      <c r="AX2" s="1097"/>
      <c r="AY2" s="1097"/>
      <c r="AZ2" s="1097"/>
      <c r="BA2" s="1097"/>
      <c r="BB2" s="1097"/>
      <c r="BC2" s="1097"/>
      <c r="BD2" s="1097"/>
      <c r="BE2" s="1097"/>
      <c r="BF2" s="1097"/>
      <c r="BG2" s="1097"/>
      <c r="BH2" s="1097"/>
      <c r="BI2" s="109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8" t="s">
        <v>351</v>
      </c>
      <c r="DK2" s="1099"/>
      <c r="DL2" s="1099"/>
      <c r="DM2" s="1099"/>
      <c r="DN2" s="1099"/>
      <c r="DO2" s="1100"/>
      <c r="DP2" s="216"/>
      <c r="DQ2" s="1098" t="s">
        <v>352</v>
      </c>
      <c r="DR2" s="1099"/>
      <c r="DS2" s="1099"/>
      <c r="DT2" s="1099"/>
      <c r="DU2" s="1099"/>
      <c r="DV2" s="1099"/>
      <c r="DW2" s="1099"/>
      <c r="DX2" s="1099"/>
      <c r="DY2" s="1099"/>
      <c r="DZ2" s="110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355</v>
      </c>
      <c r="B5" s="996"/>
      <c r="C5" s="996"/>
      <c r="D5" s="996"/>
      <c r="E5" s="996"/>
      <c r="F5" s="996"/>
      <c r="G5" s="996"/>
      <c r="H5" s="996"/>
      <c r="I5" s="996"/>
      <c r="J5" s="996"/>
      <c r="K5" s="996"/>
      <c r="L5" s="996"/>
      <c r="M5" s="996"/>
      <c r="N5" s="996"/>
      <c r="O5" s="996"/>
      <c r="P5" s="997"/>
      <c r="Q5" s="1001" t="s">
        <v>356</v>
      </c>
      <c r="R5" s="1002"/>
      <c r="S5" s="1002"/>
      <c r="T5" s="1002"/>
      <c r="U5" s="1003"/>
      <c r="V5" s="1001" t="s">
        <v>357</v>
      </c>
      <c r="W5" s="1002"/>
      <c r="X5" s="1002"/>
      <c r="Y5" s="1002"/>
      <c r="Z5" s="1003"/>
      <c r="AA5" s="1001" t="s">
        <v>358</v>
      </c>
      <c r="AB5" s="1002"/>
      <c r="AC5" s="1002"/>
      <c r="AD5" s="1002"/>
      <c r="AE5" s="1002"/>
      <c r="AF5" s="1101" t="s">
        <v>359</v>
      </c>
      <c r="AG5" s="1002"/>
      <c r="AH5" s="1002"/>
      <c r="AI5" s="1002"/>
      <c r="AJ5" s="1015"/>
      <c r="AK5" s="1002" t="s">
        <v>360</v>
      </c>
      <c r="AL5" s="1002"/>
      <c r="AM5" s="1002"/>
      <c r="AN5" s="1002"/>
      <c r="AO5" s="1003"/>
      <c r="AP5" s="1001" t="s">
        <v>361</v>
      </c>
      <c r="AQ5" s="1002"/>
      <c r="AR5" s="1002"/>
      <c r="AS5" s="1002"/>
      <c r="AT5" s="1003"/>
      <c r="AU5" s="1001" t="s">
        <v>362</v>
      </c>
      <c r="AV5" s="1002"/>
      <c r="AW5" s="1002"/>
      <c r="AX5" s="1002"/>
      <c r="AY5" s="1015"/>
      <c r="AZ5" s="220"/>
      <c r="BA5" s="220"/>
      <c r="BB5" s="220"/>
      <c r="BC5" s="220"/>
      <c r="BD5" s="220"/>
      <c r="BE5" s="221"/>
      <c r="BF5" s="221"/>
      <c r="BG5" s="221"/>
      <c r="BH5" s="221"/>
      <c r="BI5" s="221"/>
      <c r="BJ5" s="221"/>
      <c r="BK5" s="221"/>
      <c r="BL5" s="221"/>
      <c r="BM5" s="221"/>
      <c r="BN5" s="221"/>
      <c r="BO5" s="221"/>
      <c r="BP5" s="221"/>
      <c r="BQ5" s="995" t="s">
        <v>363</v>
      </c>
      <c r="BR5" s="996"/>
      <c r="BS5" s="996"/>
      <c r="BT5" s="996"/>
      <c r="BU5" s="996"/>
      <c r="BV5" s="996"/>
      <c r="BW5" s="996"/>
      <c r="BX5" s="996"/>
      <c r="BY5" s="996"/>
      <c r="BZ5" s="996"/>
      <c r="CA5" s="996"/>
      <c r="CB5" s="996"/>
      <c r="CC5" s="996"/>
      <c r="CD5" s="996"/>
      <c r="CE5" s="996"/>
      <c r="CF5" s="996"/>
      <c r="CG5" s="997"/>
      <c r="CH5" s="1001" t="s">
        <v>364</v>
      </c>
      <c r="CI5" s="1002"/>
      <c r="CJ5" s="1002"/>
      <c r="CK5" s="1002"/>
      <c r="CL5" s="1003"/>
      <c r="CM5" s="1001" t="s">
        <v>365</v>
      </c>
      <c r="CN5" s="1002"/>
      <c r="CO5" s="1002"/>
      <c r="CP5" s="1002"/>
      <c r="CQ5" s="1003"/>
      <c r="CR5" s="1001" t="s">
        <v>366</v>
      </c>
      <c r="CS5" s="1002"/>
      <c r="CT5" s="1002"/>
      <c r="CU5" s="1002"/>
      <c r="CV5" s="1003"/>
      <c r="CW5" s="1001" t="s">
        <v>367</v>
      </c>
      <c r="CX5" s="1002"/>
      <c r="CY5" s="1002"/>
      <c r="CZ5" s="1002"/>
      <c r="DA5" s="1003"/>
      <c r="DB5" s="1001" t="s">
        <v>368</v>
      </c>
      <c r="DC5" s="1002"/>
      <c r="DD5" s="1002"/>
      <c r="DE5" s="1002"/>
      <c r="DF5" s="1003"/>
      <c r="DG5" s="1091" t="s">
        <v>369</v>
      </c>
      <c r="DH5" s="1092"/>
      <c r="DI5" s="1092"/>
      <c r="DJ5" s="1092"/>
      <c r="DK5" s="1093"/>
      <c r="DL5" s="1091" t="s">
        <v>370</v>
      </c>
      <c r="DM5" s="1092"/>
      <c r="DN5" s="1092"/>
      <c r="DO5" s="1092"/>
      <c r="DP5" s="1093"/>
      <c r="DQ5" s="1001" t="s">
        <v>371</v>
      </c>
      <c r="DR5" s="1002"/>
      <c r="DS5" s="1002"/>
      <c r="DT5" s="1002"/>
      <c r="DU5" s="1003"/>
      <c r="DV5" s="1001" t="s">
        <v>362</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2"/>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4"/>
      <c r="DH6" s="1095"/>
      <c r="DI6" s="1095"/>
      <c r="DJ6" s="1095"/>
      <c r="DK6" s="1096"/>
      <c r="DL6" s="1094"/>
      <c r="DM6" s="1095"/>
      <c r="DN6" s="1095"/>
      <c r="DO6" s="1095"/>
      <c r="DP6" s="1096"/>
      <c r="DQ6" s="1004"/>
      <c r="DR6" s="1005"/>
      <c r="DS6" s="1005"/>
      <c r="DT6" s="1005"/>
      <c r="DU6" s="1006"/>
      <c r="DV6" s="1004"/>
      <c r="DW6" s="1005"/>
      <c r="DX6" s="1005"/>
      <c r="DY6" s="1005"/>
      <c r="DZ6" s="1016"/>
      <c r="EA6" s="222"/>
    </row>
    <row r="7" spans="1:131" s="223" customFormat="1" ht="26.25" customHeight="1" thickTop="1" x14ac:dyDescent="0.15">
      <c r="A7" s="224">
        <v>1</v>
      </c>
      <c r="B7" s="1044" t="s">
        <v>372</v>
      </c>
      <c r="C7" s="1045"/>
      <c r="D7" s="1045"/>
      <c r="E7" s="1045"/>
      <c r="F7" s="1045"/>
      <c r="G7" s="1045"/>
      <c r="H7" s="1045"/>
      <c r="I7" s="1045"/>
      <c r="J7" s="1045"/>
      <c r="K7" s="1045"/>
      <c r="L7" s="1045"/>
      <c r="M7" s="1045"/>
      <c r="N7" s="1045"/>
      <c r="O7" s="1045"/>
      <c r="P7" s="1046"/>
      <c r="Q7" s="1110">
        <v>14649</v>
      </c>
      <c r="R7" s="1111"/>
      <c r="S7" s="1111"/>
      <c r="T7" s="1111"/>
      <c r="U7" s="1111"/>
      <c r="V7" s="1111">
        <v>14341</v>
      </c>
      <c r="W7" s="1111"/>
      <c r="X7" s="1111"/>
      <c r="Y7" s="1111"/>
      <c r="Z7" s="1111"/>
      <c r="AA7" s="1111">
        <v>308</v>
      </c>
      <c r="AB7" s="1111"/>
      <c r="AC7" s="1111"/>
      <c r="AD7" s="1111"/>
      <c r="AE7" s="1112"/>
      <c r="AF7" s="1084">
        <v>182</v>
      </c>
      <c r="AG7" s="1085"/>
      <c r="AH7" s="1085"/>
      <c r="AI7" s="1085"/>
      <c r="AJ7" s="1086"/>
      <c r="AK7" s="1087">
        <v>513</v>
      </c>
      <c r="AL7" s="1088"/>
      <c r="AM7" s="1088"/>
      <c r="AN7" s="1088"/>
      <c r="AO7" s="1088"/>
      <c r="AP7" s="1088">
        <v>12613</v>
      </c>
      <c r="AQ7" s="1088"/>
      <c r="AR7" s="1088"/>
      <c r="AS7" s="1088"/>
      <c r="AT7" s="1088"/>
      <c r="AU7" s="1089"/>
      <c r="AV7" s="1089"/>
      <c r="AW7" s="1089"/>
      <c r="AX7" s="1089"/>
      <c r="AY7" s="1090"/>
      <c r="AZ7" s="220"/>
      <c r="BA7" s="220"/>
      <c r="BB7" s="220"/>
      <c r="BC7" s="220"/>
      <c r="BD7" s="220"/>
      <c r="BE7" s="221"/>
      <c r="BF7" s="221"/>
      <c r="BG7" s="221"/>
      <c r="BH7" s="221"/>
      <c r="BI7" s="221"/>
      <c r="BJ7" s="221"/>
      <c r="BK7" s="221"/>
      <c r="BL7" s="221"/>
      <c r="BM7" s="221"/>
      <c r="BN7" s="221"/>
      <c r="BO7" s="221"/>
      <c r="BP7" s="221"/>
      <c r="BQ7" s="224">
        <v>1</v>
      </c>
      <c r="BR7" s="363" t="s">
        <v>556</v>
      </c>
      <c r="BS7" s="1103" t="s">
        <v>555</v>
      </c>
      <c r="BT7" s="1104"/>
      <c r="BU7" s="1104"/>
      <c r="BV7" s="1104"/>
      <c r="BW7" s="1104"/>
      <c r="BX7" s="1104"/>
      <c r="BY7" s="1104"/>
      <c r="BZ7" s="1104"/>
      <c r="CA7" s="1104"/>
      <c r="CB7" s="1104"/>
      <c r="CC7" s="1104"/>
      <c r="CD7" s="1104"/>
      <c r="CE7" s="1104"/>
      <c r="CF7" s="1104"/>
      <c r="CG7" s="1105"/>
      <c r="CH7" s="1106" t="s">
        <v>554</v>
      </c>
      <c r="CI7" s="1107"/>
      <c r="CJ7" s="1107"/>
      <c r="CK7" s="1107"/>
      <c r="CL7" s="1108"/>
      <c r="CM7" s="1106">
        <v>164</v>
      </c>
      <c r="CN7" s="1107"/>
      <c r="CO7" s="1107"/>
      <c r="CP7" s="1107"/>
      <c r="CQ7" s="1108"/>
      <c r="CR7" s="1106">
        <v>3</v>
      </c>
      <c r="CS7" s="1107"/>
      <c r="CT7" s="1107"/>
      <c r="CU7" s="1107"/>
      <c r="CV7" s="1108"/>
      <c r="CW7" s="1106" t="s">
        <v>554</v>
      </c>
      <c r="CX7" s="1107"/>
      <c r="CY7" s="1107"/>
      <c r="CZ7" s="1107"/>
      <c r="DA7" s="1108"/>
      <c r="DB7" s="1106" t="s">
        <v>554</v>
      </c>
      <c r="DC7" s="1107"/>
      <c r="DD7" s="1107"/>
      <c r="DE7" s="1107"/>
      <c r="DF7" s="1108"/>
      <c r="DG7" s="1106">
        <v>478</v>
      </c>
      <c r="DH7" s="1107"/>
      <c r="DI7" s="1107"/>
      <c r="DJ7" s="1107"/>
      <c r="DK7" s="1108"/>
      <c r="DL7" s="1106" t="s">
        <v>554</v>
      </c>
      <c r="DM7" s="1107"/>
      <c r="DN7" s="1107"/>
      <c r="DO7" s="1107"/>
      <c r="DP7" s="1108"/>
      <c r="DQ7" s="1106" t="s">
        <v>554</v>
      </c>
      <c r="DR7" s="1107"/>
      <c r="DS7" s="1107"/>
      <c r="DT7" s="1107"/>
      <c r="DU7" s="1108"/>
      <c r="DV7" s="1103"/>
      <c r="DW7" s="1104"/>
      <c r="DX7" s="1104"/>
      <c r="DY7" s="1104"/>
      <c r="DZ7" s="1109"/>
      <c r="EA7" s="222"/>
    </row>
    <row r="8" spans="1:131" s="223" customFormat="1" ht="26.25" customHeight="1" x14ac:dyDescent="0.15">
      <c r="A8" s="225">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2"/>
      <c r="AL8" s="1083"/>
      <c r="AM8" s="1083"/>
      <c r="AN8" s="1083"/>
      <c r="AO8" s="1083"/>
      <c r="AP8" s="1083"/>
      <c r="AQ8" s="1083"/>
      <c r="AR8" s="1083"/>
      <c r="AS8" s="1083"/>
      <c r="AT8" s="1083"/>
      <c r="AU8" s="1073"/>
      <c r="AV8" s="1073"/>
      <c r="AW8" s="1073"/>
      <c r="AX8" s="1073"/>
      <c r="AY8" s="1074"/>
      <c r="AZ8" s="220"/>
      <c r="BA8" s="220"/>
      <c r="BB8" s="220"/>
      <c r="BC8" s="220"/>
      <c r="BD8" s="220"/>
      <c r="BE8" s="221"/>
      <c r="BF8" s="221"/>
      <c r="BG8" s="221"/>
      <c r="BH8" s="221"/>
      <c r="BI8" s="221"/>
      <c r="BJ8" s="221"/>
      <c r="BK8" s="221"/>
      <c r="BL8" s="221"/>
      <c r="BM8" s="221"/>
      <c r="BN8" s="221"/>
      <c r="BO8" s="221"/>
      <c r="BP8" s="221"/>
      <c r="BQ8" s="225">
        <v>2</v>
      </c>
      <c r="BR8" s="226"/>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5">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2"/>
      <c r="AL9" s="1083"/>
      <c r="AM9" s="1083"/>
      <c r="AN9" s="1083"/>
      <c r="AO9" s="1083"/>
      <c r="AP9" s="1083"/>
      <c r="AQ9" s="1083"/>
      <c r="AR9" s="1083"/>
      <c r="AS9" s="1083"/>
      <c r="AT9" s="1083"/>
      <c r="AU9" s="1073"/>
      <c r="AV9" s="1073"/>
      <c r="AW9" s="1073"/>
      <c r="AX9" s="1073"/>
      <c r="AY9" s="1074"/>
      <c r="AZ9" s="220"/>
      <c r="BA9" s="220"/>
      <c r="BB9" s="220"/>
      <c r="BC9" s="220"/>
      <c r="BD9" s="220"/>
      <c r="BE9" s="221"/>
      <c r="BF9" s="221"/>
      <c r="BG9" s="221"/>
      <c r="BH9" s="221"/>
      <c r="BI9" s="221"/>
      <c r="BJ9" s="221"/>
      <c r="BK9" s="221"/>
      <c r="BL9" s="221"/>
      <c r="BM9" s="221"/>
      <c r="BN9" s="221"/>
      <c r="BO9" s="221"/>
      <c r="BP9" s="221"/>
      <c r="BQ9" s="225">
        <v>3</v>
      </c>
      <c r="BR9" s="226"/>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5">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2"/>
      <c r="AL10" s="1083"/>
      <c r="AM10" s="1083"/>
      <c r="AN10" s="1083"/>
      <c r="AO10" s="1083"/>
      <c r="AP10" s="1083"/>
      <c r="AQ10" s="1083"/>
      <c r="AR10" s="1083"/>
      <c r="AS10" s="1083"/>
      <c r="AT10" s="1083"/>
      <c r="AU10" s="1073"/>
      <c r="AV10" s="1073"/>
      <c r="AW10" s="1073"/>
      <c r="AX10" s="1073"/>
      <c r="AY10" s="1074"/>
      <c r="AZ10" s="220"/>
      <c r="BA10" s="220"/>
      <c r="BB10" s="220"/>
      <c r="BC10" s="220"/>
      <c r="BD10" s="220"/>
      <c r="BE10" s="221"/>
      <c r="BF10" s="221"/>
      <c r="BG10" s="221"/>
      <c r="BH10" s="221"/>
      <c r="BI10" s="221"/>
      <c r="BJ10" s="221"/>
      <c r="BK10" s="221"/>
      <c r="BL10" s="221"/>
      <c r="BM10" s="221"/>
      <c r="BN10" s="221"/>
      <c r="BO10" s="221"/>
      <c r="BP10" s="221"/>
      <c r="BQ10" s="225">
        <v>4</v>
      </c>
      <c r="BR10" s="226"/>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5">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2"/>
      <c r="AL11" s="1083"/>
      <c r="AM11" s="1083"/>
      <c r="AN11" s="1083"/>
      <c r="AO11" s="1083"/>
      <c r="AP11" s="1083"/>
      <c r="AQ11" s="1083"/>
      <c r="AR11" s="1083"/>
      <c r="AS11" s="1083"/>
      <c r="AT11" s="1083"/>
      <c r="AU11" s="1073"/>
      <c r="AV11" s="1073"/>
      <c r="AW11" s="1073"/>
      <c r="AX11" s="1073"/>
      <c r="AY11" s="1074"/>
      <c r="AZ11" s="220"/>
      <c r="BA11" s="220"/>
      <c r="BB11" s="220"/>
      <c r="BC11" s="220"/>
      <c r="BD11" s="220"/>
      <c r="BE11" s="221"/>
      <c r="BF11" s="221"/>
      <c r="BG11" s="221"/>
      <c r="BH11" s="221"/>
      <c r="BI11" s="221"/>
      <c r="BJ11" s="221"/>
      <c r="BK11" s="221"/>
      <c r="BL11" s="221"/>
      <c r="BM11" s="221"/>
      <c r="BN11" s="221"/>
      <c r="BO11" s="221"/>
      <c r="BP11" s="221"/>
      <c r="BQ11" s="225">
        <v>5</v>
      </c>
      <c r="BR11" s="226"/>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5">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2"/>
      <c r="AL12" s="1083"/>
      <c r="AM12" s="1083"/>
      <c r="AN12" s="1083"/>
      <c r="AO12" s="1083"/>
      <c r="AP12" s="1083"/>
      <c r="AQ12" s="1083"/>
      <c r="AR12" s="1083"/>
      <c r="AS12" s="1083"/>
      <c r="AT12" s="1083"/>
      <c r="AU12" s="1073"/>
      <c r="AV12" s="1073"/>
      <c r="AW12" s="1073"/>
      <c r="AX12" s="1073"/>
      <c r="AY12" s="1074"/>
      <c r="AZ12" s="220"/>
      <c r="BA12" s="220"/>
      <c r="BB12" s="220"/>
      <c r="BC12" s="220"/>
      <c r="BD12" s="220"/>
      <c r="BE12" s="221"/>
      <c r="BF12" s="221"/>
      <c r="BG12" s="221"/>
      <c r="BH12" s="221"/>
      <c r="BI12" s="221"/>
      <c r="BJ12" s="221"/>
      <c r="BK12" s="221"/>
      <c r="BL12" s="221"/>
      <c r="BM12" s="221"/>
      <c r="BN12" s="221"/>
      <c r="BO12" s="221"/>
      <c r="BP12" s="221"/>
      <c r="BQ12" s="225">
        <v>6</v>
      </c>
      <c r="BR12" s="226"/>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5">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2"/>
      <c r="AL13" s="1083"/>
      <c r="AM13" s="1083"/>
      <c r="AN13" s="1083"/>
      <c r="AO13" s="1083"/>
      <c r="AP13" s="1083"/>
      <c r="AQ13" s="1083"/>
      <c r="AR13" s="1083"/>
      <c r="AS13" s="1083"/>
      <c r="AT13" s="1083"/>
      <c r="AU13" s="1073"/>
      <c r="AV13" s="1073"/>
      <c r="AW13" s="1073"/>
      <c r="AX13" s="1073"/>
      <c r="AY13" s="1074"/>
      <c r="AZ13" s="220"/>
      <c r="BA13" s="220"/>
      <c r="BB13" s="220"/>
      <c r="BC13" s="220"/>
      <c r="BD13" s="220"/>
      <c r="BE13" s="221"/>
      <c r="BF13" s="221"/>
      <c r="BG13" s="221"/>
      <c r="BH13" s="221"/>
      <c r="BI13" s="221"/>
      <c r="BJ13" s="221"/>
      <c r="BK13" s="221"/>
      <c r="BL13" s="221"/>
      <c r="BM13" s="221"/>
      <c r="BN13" s="221"/>
      <c r="BO13" s="221"/>
      <c r="BP13" s="221"/>
      <c r="BQ13" s="225">
        <v>7</v>
      </c>
      <c r="BR13" s="226"/>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5">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2"/>
      <c r="AL14" s="1083"/>
      <c r="AM14" s="1083"/>
      <c r="AN14" s="1083"/>
      <c r="AO14" s="1083"/>
      <c r="AP14" s="1083"/>
      <c r="AQ14" s="1083"/>
      <c r="AR14" s="1083"/>
      <c r="AS14" s="1083"/>
      <c r="AT14" s="1083"/>
      <c r="AU14" s="1073"/>
      <c r="AV14" s="1073"/>
      <c r="AW14" s="1073"/>
      <c r="AX14" s="1073"/>
      <c r="AY14" s="1074"/>
      <c r="AZ14" s="220"/>
      <c r="BA14" s="220"/>
      <c r="BB14" s="220"/>
      <c r="BC14" s="220"/>
      <c r="BD14" s="220"/>
      <c r="BE14" s="221"/>
      <c r="BF14" s="221"/>
      <c r="BG14" s="221"/>
      <c r="BH14" s="221"/>
      <c r="BI14" s="221"/>
      <c r="BJ14" s="221"/>
      <c r="BK14" s="221"/>
      <c r="BL14" s="221"/>
      <c r="BM14" s="221"/>
      <c r="BN14" s="221"/>
      <c r="BO14" s="221"/>
      <c r="BP14" s="221"/>
      <c r="BQ14" s="225">
        <v>8</v>
      </c>
      <c r="BR14" s="226"/>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5">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2"/>
      <c r="AL15" s="1083"/>
      <c r="AM15" s="1083"/>
      <c r="AN15" s="1083"/>
      <c r="AO15" s="1083"/>
      <c r="AP15" s="1083"/>
      <c r="AQ15" s="1083"/>
      <c r="AR15" s="1083"/>
      <c r="AS15" s="1083"/>
      <c r="AT15" s="1083"/>
      <c r="AU15" s="1073"/>
      <c r="AV15" s="1073"/>
      <c r="AW15" s="1073"/>
      <c r="AX15" s="1073"/>
      <c r="AY15" s="1074"/>
      <c r="AZ15" s="220"/>
      <c r="BA15" s="220"/>
      <c r="BB15" s="220"/>
      <c r="BC15" s="220"/>
      <c r="BD15" s="220"/>
      <c r="BE15" s="221"/>
      <c r="BF15" s="221"/>
      <c r="BG15" s="221"/>
      <c r="BH15" s="221"/>
      <c r="BI15" s="221"/>
      <c r="BJ15" s="221"/>
      <c r="BK15" s="221"/>
      <c r="BL15" s="221"/>
      <c r="BM15" s="221"/>
      <c r="BN15" s="221"/>
      <c r="BO15" s="221"/>
      <c r="BP15" s="221"/>
      <c r="BQ15" s="225">
        <v>9</v>
      </c>
      <c r="BR15" s="226"/>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5">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2"/>
      <c r="AL16" s="1083"/>
      <c r="AM16" s="1083"/>
      <c r="AN16" s="1083"/>
      <c r="AO16" s="1083"/>
      <c r="AP16" s="1083"/>
      <c r="AQ16" s="1083"/>
      <c r="AR16" s="1083"/>
      <c r="AS16" s="1083"/>
      <c r="AT16" s="1083"/>
      <c r="AU16" s="1073"/>
      <c r="AV16" s="1073"/>
      <c r="AW16" s="1073"/>
      <c r="AX16" s="1073"/>
      <c r="AY16" s="1074"/>
      <c r="AZ16" s="220"/>
      <c r="BA16" s="220"/>
      <c r="BB16" s="220"/>
      <c r="BC16" s="220"/>
      <c r="BD16" s="220"/>
      <c r="BE16" s="221"/>
      <c r="BF16" s="221"/>
      <c r="BG16" s="221"/>
      <c r="BH16" s="221"/>
      <c r="BI16" s="221"/>
      <c r="BJ16" s="221"/>
      <c r="BK16" s="221"/>
      <c r="BL16" s="221"/>
      <c r="BM16" s="221"/>
      <c r="BN16" s="221"/>
      <c r="BO16" s="221"/>
      <c r="BP16" s="221"/>
      <c r="BQ16" s="225">
        <v>10</v>
      </c>
      <c r="BR16" s="226"/>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5">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2"/>
      <c r="AL17" s="1083"/>
      <c r="AM17" s="1083"/>
      <c r="AN17" s="1083"/>
      <c r="AO17" s="1083"/>
      <c r="AP17" s="1083"/>
      <c r="AQ17" s="1083"/>
      <c r="AR17" s="1083"/>
      <c r="AS17" s="1083"/>
      <c r="AT17" s="1083"/>
      <c r="AU17" s="1073"/>
      <c r="AV17" s="1073"/>
      <c r="AW17" s="1073"/>
      <c r="AX17" s="1073"/>
      <c r="AY17" s="1074"/>
      <c r="AZ17" s="220"/>
      <c r="BA17" s="220"/>
      <c r="BB17" s="220"/>
      <c r="BC17" s="220"/>
      <c r="BD17" s="220"/>
      <c r="BE17" s="221"/>
      <c r="BF17" s="221"/>
      <c r="BG17" s="221"/>
      <c r="BH17" s="221"/>
      <c r="BI17" s="221"/>
      <c r="BJ17" s="221"/>
      <c r="BK17" s="221"/>
      <c r="BL17" s="221"/>
      <c r="BM17" s="221"/>
      <c r="BN17" s="221"/>
      <c r="BO17" s="221"/>
      <c r="BP17" s="221"/>
      <c r="BQ17" s="225">
        <v>11</v>
      </c>
      <c r="BR17" s="226"/>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5">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2"/>
      <c r="AL18" s="1083"/>
      <c r="AM18" s="1083"/>
      <c r="AN18" s="1083"/>
      <c r="AO18" s="1083"/>
      <c r="AP18" s="1083"/>
      <c r="AQ18" s="1083"/>
      <c r="AR18" s="1083"/>
      <c r="AS18" s="1083"/>
      <c r="AT18" s="1083"/>
      <c r="AU18" s="1073"/>
      <c r="AV18" s="1073"/>
      <c r="AW18" s="1073"/>
      <c r="AX18" s="1073"/>
      <c r="AY18" s="1074"/>
      <c r="AZ18" s="220"/>
      <c r="BA18" s="220"/>
      <c r="BB18" s="220"/>
      <c r="BC18" s="220"/>
      <c r="BD18" s="220"/>
      <c r="BE18" s="221"/>
      <c r="BF18" s="221"/>
      <c r="BG18" s="221"/>
      <c r="BH18" s="221"/>
      <c r="BI18" s="221"/>
      <c r="BJ18" s="221"/>
      <c r="BK18" s="221"/>
      <c r="BL18" s="221"/>
      <c r="BM18" s="221"/>
      <c r="BN18" s="221"/>
      <c r="BO18" s="221"/>
      <c r="BP18" s="221"/>
      <c r="BQ18" s="225">
        <v>12</v>
      </c>
      <c r="BR18" s="226"/>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5">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2"/>
      <c r="AL19" s="1083"/>
      <c r="AM19" s="1083"/>
      <c r="AN19" s="1083"/>
      <c r="AO19" s="1083"/>
      <c r="AP19" s="1083"/>
      <c r="AQ19" s="1083"/>
      <c r="AR19" s="1083"/>
      <c r="AS19" s="1083"/>
      <c r="AT19" s="1083"/>
      <c r="AU19" s="1073"/>
      <c r="AV19" s="1073"/>
      <c r="AW19" s="1073"/>
      <c r="AX19" s="1073"/>
      <c r="AY19" s="1074"/>
      <c r="AZ19" s="220"/>
      <c r="BA19" s="220"/>
      <c r="BB19" s="220"/>
      <c r="BC19" s="220"/>
      <c r="BD19" s="220"/>
      <c r="BE19" s="221"/>
      <c r="BF19" s="221"/>
      <c r="BG19" s="221"/>
      <c r="BH19" s="221"/>
      <c r="BI19" s="221"/>
      <c r="BJ19" s="221"/>
      <c r="BK19" s="221"/>
      <c r="BL19" s="221"/>
      <c r="BM19" s="221"/>
      <c r="BN19" s="221"/>
      <c r="BO19" s="221"/>
      <c r="BP19" s="221"/>
      <c r="BQ19" s="225">
        <v>13</v>
      </c>
      <c r="BR19" s="226"/>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5">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2"/>
      <c r="AL20" s="1083"/>
      <c r="AM20" s="1083"/>
      <c r="AN20" s="1083"/>
      <c r="AO20" s="1083"/>
      <c r="AP20" s="1083"/>
      <c r="AQ20" s="1083"/>
      <c r="AR20" s="1083"/>
      <c r="AS20" s="1083"/>
      <c r="AT20" s="1083"/>
      <c r="AU20" s="1073"/>
      <c r="AV20" s="1073"/>
      <c r="AW20" s="1073"/>
      <c r="AX20" s="1073"/>
      <c r="AY20" s="1074"/>
      <c r="AZ20" s="220"/>
      <c r="BA20" s="220"/>
      <c r="BB20" s="220"/>
      <c r="BC20" s="220"/>
      <c r="BD20" s="220"/>
      <c r="BE20" s="221"/>
      <c r="BF20" s="221"/>
      <c r="BG20" s="221"/>
      <c r="BH20" s="221"/>
      <c r="BI20" s="221"/>
      <c r="BJ20" s="221"/>
      <c r="BK20" s="221"/>
      <c r="BL20" s="221"/>
      <c r="BM20" s="221"/>
      <c r="BN20" s="221"/>
      <c r="BO20" s="221"/>
      <c r="BP20" s="221"/>
      <c r="BQ20" s="225">
        <v>14</v>
      </c>
      <c r="BR20" s="226"/>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5">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2"/>
      <c r="AL21" s="1083"/>
      <c r="AM21" s="1083"/>
      <c r="AN21" s="1083"/>
      <c r="AO21" s="1083"/>
      <c r="AP21" s="1083"/>
      <c r="AQ21" s="1083"/>
      <c r="AR21" s="1083"/>
      <c r="AS21" s="1083"/>
      <c r="AT21" s="1083"/>
      <c r="AU21" s="1073"/>
      <c r="AV21" s="1073"/>
      <c r="AW21" s="1073"/>
      <c r="AX21" s="1073"/>
      <c r="AY21" s="1074"/>
      <c r="AZ21" s="220"/>
      <c r="BA21" s="220"/>
      <c r="BB21" s="220"/>
      <c r="BC21" s="220"/>
      <c r="BD21" s="220"/>
      <c r="BE21" s="221"/>
      <c r="BF21" s="221"/>
      <c r="BG21" s="221"/>
      <c r="BH21" s="221"/>
      <c r="BI21" s="221"/>
      <c r="BJ21" s="221"/>
      <c r="BK21" s="221"/>
      <c r="BL21" s="221"/>
      <c r="BM21" s="221"/>
      <c r="BN21" s="221"/>
      <c r="BO21" s="221"/>
      <c r="BP21" s="221"/>
      <c r="BQ21" s="225">
        <v>15</v>
      </c>
      <c r="BR21" s="226"/>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5">
        <v>16</v>
      </c>
      <c r="B22" s="1030"/>
      <c r="C22" s="1031"/>
      <c r="D22" s="1031"/>
      <c r="E22" s="1031"/>
      <c r="F22" s="1031"/>
      <c r="G22" s="1031"/>
      <c r="H22" s="1031"/>
      <c r="I22" s="1031"/>
      <c r="J22" s="1031"/>
      <c r="K22" s="1031"/>
      <c r="L22" s="1031"/>
      <c r="M22" s="1031"/>
      <c r="N22" s="1031"/>
      <c r="O22" s="1031"/>
      <c r="P22" s="1032"/>
      <c r="Q22" s="1081"/>
      <c r="R22" s="1060"/>
      <c r="S22" s="1060"/>
      <c r="T22" s="1060"/>
      <c r="U22" s="1060"/>
      <c r="V22" s="1060"/>
      <c r="W22" s="1060"/>
      <c r="X22" s="1060"/>
      <c r="Y22" s="1060"/>
      <c r="Z22" s="1060"/>
      <c r="AA22" s="1060"/>
      <c r="AB22" s="1060"/>
      <c r="AC22" s="1060"/>
      <c r="AD22" s="1060"/>
      <c r="AE22" s="1061"/>
      <c r="AF22" s="1035"/>
      <c r="AG22" s="1036"/>
      <c r="AH22" s="1036"/>
      <c r="AI22" s="1036"/>
      <c r="AJ22" s="1037"/>
      <c r="AK22" s="1062"/>
      <c r="AL22" s="1063"/>
      <c r="AM22" s="1063"/>
      <c r="AN22" s="1063"/>
      <c r="AO22" s="1063"/>
      <c r="AP22" s="1063"/>
      <c r="AQ22" s="1063"/>
      <c r="AR22" s="1063"/>
      <c r="AS22" s="1063"/>
      <c r="AT22" s="1063"/>
      <c r="AU22" s="1064"/>
      <c r="AV22" s="1064"/>
      <c r="AW22" s="1064"/>
      <c r="AX22" s="1064"/>
      <c r="AY22" s="1065"/>
      <c r="AZ22" s="1028" t="s">
        <v>373</v>
      </c>
      <c r="BA22" s="1028"/>
      <c r="BB22" s="1028"/>
      <c r="BC22" s="1028"/>
      <c r="BD22" s="1029"/>
      <c r="BE22" s="221"/>
      <c r="BF22" s="221"/>
      <c r="BG22" s="221"/>
      <c r="BH22" s="221"/>
      <c r="BI22" s="221"/>
      <c r="BJ22" s="221"/>
      <c r="BK22" s="221"/>
      <c r="BL22" s="221"/>
      <c r="BM22" s="221"/>
      <c r="BN22" s="221"/>
      <c r="BO22" s="221"/>
      <c r="BP22" s="221"/>
      <c r="BQ22" s="225">
        <v>16</v>
      </c>
      <c r="BR22" s="226"/>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7" t="s">
        <v>374</v>
      </c>
      <c r="B23" s="937" t="s">
        <v>375</v>
      </c>
      <c r="C23" s="938"/>
      <c r="D23" s="938"/>
      <c r="E23" s="938"/>
      <c r="F23" s="938"/>
      <c r="G23" s="938"/>
      <c r="H23" s="938"/>
      <c r="I23" s="938"/>
      <c r="J23" s="938"/>
      <c r="K23" s="938"/>
      <c r="L23" s="938"/>
      <c r="M23" s="938"/>
      <c r="N23" s="938"/>
      <c r="O23" s="938"/>
      <c r="P23" s="948"/>
      <c r="Q23" s="1075"/>
      <c r="R23" s="1067"/>
      <c r="S23" s="1067"/>
      <c r="T23" s="1067"/>
      <c r="U23" s="1067"/>
      <c r="V23" s="1067"/>
      <c r="W23" s="1067"/>
      <c r="X23" s="1067"/>
      <c r="Y23" s="1067"/>
      <c r="Z23" s="1067"/>
      <c r="AA23" s="1067"/>
      <c r="AB23" s="1067"/>
      <c r="AC23" s="1067"/>
      <c r="AD23" s="1067"/>
      <c r="AE23" s="1076"/>
      <c r="AF23" s="1077">
        <v>182</v>
      </c>
      <c r="AG23" s="1067"/>
      <c r="AH23" s="1067"/>
      <c r="AI23" s="1067"/>
      <c r="AJ23" s="1078"/>
      <c r="AK23" s="1079"/>
      <c r="AL23" s="1080"/>
      <c r="AM23" s="1080"/>
      <c r="AN23" s="1080"/>
      <c r="AO23" s="1080"/>
      <c r="AP23" s="1067"/>
      <c r="AQ23" s="1067"/>
      <c r="AR23" s="1067"/>
      <c r="AS23" s="1067"/>
      <c r="AT23" s="1067"/>
      <c r="AU23" s="1068"/>
      <c r="AV23" s="1068"/>
      <c r="AW23" s="1068"/>
      <c r="AX23" s="1068"/>
      <c r="AY23" s="1069"/>
      <c r="AZ23" s="1070" t="s">
        <v>122</v>
      </c>
      <c r="BA23" s="1071"/>
      <c r="BB23" s="1071"/>
      <c r="BC23" s="1071"/>
      <c r="BD23" s="1072"/>
      <c r="BE23" s="221"/>
      <c r="BF23" s="221"/>
      <c r="BG23" s="221"/>
      <c r="BH23" s="221"/>
      <c r="BI23" s="221"/>
      <c r="BJ23" s="221"/>
      <c r="BK23" s="221"/>
      <c r="BL23" s="221"/>
      <c r="BM23" s="221"/>
      <c r="BN23" s="221"/>
      <c r="BO23" s="221"/>
      <c r="BP23" s="221"/>
      <c r="BQ23" s="225">
        <v>17</v>
      </c>
      <c r="BR23" s="226"/>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6" t="s">
        <v>376</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20"/>
      <c r="BA24" s="220"/>
      <c r="BB24" s="220"/>
      <c r="BC24" s="220"/>
      <c r="BD24" s="220"/>
      <c r="BE24" s="221"/>
      <c r="BF24" s="221"/>
      <c r="BG24" s="221"/>
      <c r="BH24" s="221"/>
      <c r="BI24" s="221"/>
      <c r="BJ24" s="221"/>
      <c r="BK24" s="221"/>
      <c r="BL24" s="221"/>
      <c r="BM24" s="221"/>
      <c r="BN24" s="221"/>
      <c r="BO24" s="221"/>
      <c r="BP24" s="221"/>
      <c r="BQ24" s="225">
        <v>18</v>
      </c>
      <c r="BR24" s="226"/>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8"/>
      <c r="BP25" s="228"/>
      <c r="BQ25" s="225">
        <v>19</v>
      </c>
      <c r="BR25" s="226"/>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355</v>
      </c>
      <c r="B26" s="996"/>
      <c r="C26" s="996"/>
      <c r="D26" s="996"/>
      <c r="E26" s="996"/>
      <c r="F26" s="996"/>
      <c r="G26" s="996"/>
      <c r="H26" s="996"/>
      <c r="I26" s="996"/>
      <c r="J26" s="996"/>
      <c r="K26" s="996"/>
      <c r="L26" s="996"/>
      <c r="M26" s="996"/>
      <c r="N26" s="996"/>
      <c r="O26" s="996"/>
      <c r="P26" s="997"/>
      <c r="Q26" s="1001" t="s">
        <v>378</v>
      </c>
      <c r="R26" s="1002"/>
      <c r="S26" s="1002"/>
      <c r="T26" s="1002"/>
      <c r="U26" s="1003"/>
      <c r="V26" s="1001" t="s">
        <v>379</v>
      </c>
      <c r="W26" s="1002"/>
      <c r="X26" s="1002"/>
      <c r="Y26" s="1002"/>
      <c r="Z26" s="1003"/>
      <c r="AA26" s="1001" t="s">
        <v>380</v>
      </c>
      <c r="AB26" s="1002"/>
      <c r="AC26" s="1002"/>
      <c r="AD26" s="1002"/>
      <c r="AE26" s="1002"/>
      <c r="AF26" s="1055" t="s">
        <v>381</v>
      </c>
      <c r="AG26" s="1008"/>
      <c r="AH26" s="1008"/>
      <c r="AI26" s="1008"/>
      <c r="AJ26" s="1056"/>
      <c r="AK26" s="1002" t="s">
        <v>382</v>
      </c>
      <c r="AL26" s="1002"/>
      <c r="AM26" s="1002"/>
      <c r="AN26" s="1002"/>
      <c r="AO26" s="1003"/>
      <c r="AP26" s="1001" t="s">
        <v>383</v>
      </c>
      <c r="AQ26" s="1002"/>
      <c r="AR26" s="1002"/>
      <c r="AS26" s="1002"/>
      <c r="AT26" s="1003"/>
      <c r="AU26" s="1001" t="s">
        <v>384</v>
      </c>
      <c r="AV26" s="1002"/>
      <c r="AW26" s="1002"/>
      <c r="AX26" s="1002"/>
      <c r="AY26" s="1003"/>
      <c r="AZ26" s="1001" t="s">
        <v>385</v>
      </c>
      <c r="BA26" s="1002"/>
      <c r="BB26" s="1002"/>
      <c r="BC26" s="1002"/>
      <c r="BD26" s="1003"/>
      <c r="BE26" s="1001" t="s">
        <v>362</v>
      </c>
      <c r="BF26" s="1002"/>
      <c r="BG26" s="1002"/>
      <c r="BH26" s="1002"/>
      <c r="BI26" s="1015"/>
      <c r="BJ26" s="220"/>
      <c r="BK26" s="220"/>
      <c r="BL26" s="220"/>
      <c r="BM26" s="220"/>
      <c r="BN26" s="220"/>
      <c r="BO26" s="228"/>
      <c r="BP26" s="228"/>
      <c r="BQ26" s="225">
        <v>20</v>
      </c>
      <c r="BR26" s="226"/>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8"/>
      <c r="BP27" s="228"/>
      <c r="BQ27" s="225">
        <v>21</v>
      </c>
      <c r="BR27" s="226"/>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29">
        <v>1</v>
      </c>
      <c r="B28" s="1044" t="s">
        <v>386</v>
      </c>
      <c r="C28" s="1045"/>
      <c r="D28" s="1045"/>
      <c r="E28" s="1045"/>
      <c r="F28" s="1045"/>
      <c r="G28" s="1045"/>
      <c r="H28" s="1045"/>
      <c r="I28" s="1045"/>
      <c r="J28" s="1045"/>
      <c r="K28" s="1045"/>
      <c r="L28" s="1045"/>
      <c r="M28" s="1045"/>
      <c r="N28" s="1045"/>
      <c r="O28" s="1045"/>
      <c r="P28" s="1046"/>
      <c r="Q28" s="1047">
        <v>2411</v>
      </c>
      <c r="R28" s="1048"/>
      <c r="S28" s="1048"/>
      <c r="T28" s="1048"/>
      <c r="U28" s="1048"/>
      <c r="V28" s="1048">
        <v>2382</v>
      </c>
      <c r="W28" s="1048"/>
      <c r="X28" s="1048"/>
      <c r="Y28" s="1048"/>
      <c r="Z28" s="1048"/>
      <c r="AA28" s="1048">
        <v>29</v>
      </c>
      <c r="AB28" s="1048"/>
      <c r="AC28" s="1048"/>
      <c r="AD28" s="1048"/>
      <c r="AE28" s="1049"/>
      <c r="AF28" s="1050">
        <v>29</v>
      </c>
      <c r="AG28" s="1048"/>
      <c r="AH28" s="1048"/>
      <c r="AI28" s="1048"/>
      <c r="AJ28" s="1051"/>
      <c r="AK28" s="1052">
        <v>199</v>
      </c>
      <c r="AL28" s="1053"/>
      <c r="AM28" s="1053"/>
      <c r="AN28" s="1053"/>
      <c r="AO28" s="1053"/>
      <c r="AP28" s="1053" t="s">
        <v>554</v>
      </c>
      <c r="AQ28" s="1053"/>
      <c r="AR28" s="1053"/>
      <c r="AS28" s="1053"/>
      <c r="AT28" s="1053"/>
      <c r="AU28" s="1053" t="s">
        <v>554</v>
      </c>
      <c r="AV28" s="1053"/>
      <c r="AW28" s="1053"/>
      <c r="AX28" s="1053"/>
      <c r="AY28" s="1053"/>
      <c r="AZ28" s="1054" t="s">
        <v>554</v>
      </c>
      <c r="BA28" s="1054"/>
      <c r="BB28" s="1054"/>
      <c r="BC28" s="1054"/>
      <c r="BD28" s="1054"/>
      <c r="BE28" s="1042"/>
      <c r="BF28" s="1042"/>
      <c r="BG28" s="1042"/>
      <c r="BH28" s="1042"/>
      <c r="BI28" s="1043"/>
      <c r="BJ28" s="220"/>
      <c r="BK28" s="220"/>
      <c r="BL28" s="220"/>
      <c r="BM28" s="220"/>
      <c r="BN28" s="220"/>
      <c r="BO28" s="228"/>
      <c r="BP28" s="228"/>
      <c r="BQ28" s="225">
        <v>22</v>
      </c>
      <c r="BR28" s="226"/>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29">
        <v>2</v>
      </c>
      <c r="B29" s="1030" t="s">
        <v>387</v>
      </c>
      <c r="C29" s="1031"/>
      <c r="D29" s="1031"/>
      <c r="E29" s="1031"/>
      <c r="F29" s="1031"/>
      <c r="G29" s="1031"/>
      <c r="H29" s="1031"/>
      <c r="I29" s="1031"/>
      <c r="J29" s="1031"/>
      <c r="K29" s="1031"/>
      <c r="L29" s="1031"/>
      <c r="M29" s="1031"/>
      <c r="N29" s="1031"/>
      <c r="O29" s="1031"/>
      <c r="P29" s="1032"/>
      <c r="Q29" s="1038">
        <v>415</v>
      </c>
      <c r="R29" s="1039"/>
      <c r="S29" s="1039"/>
      <c r="T29" s="1039"/>
      <c r="U29" s="1039"/>
      <c r="V29" s="1039">
        <v>415</v>
      </c>
      <c r="W29" s="1039"/>
      <c r="X29" s="1039"/>
      <c r="Y29" s="1039"/>
      <c r="Z29" s="1039"/>
      <c r="AA29" s="1039">
        <v>0</v>
      </c>
      <c r="AB29" s="1039"/>
      <c r="AC29" s="1039"/>
      <c r="AD29" s="1039"/>
      <c r="AE29" s="1040"/>
      <c r="AF29" s="1035">
        <v>0</v>
      </c>
      <c r="AG29" s="1036"/>
      <c r="AH29" s="1036"/>
      <c r="AI29" s="1036"/>
      <c r="AJ29" s="1037"/>
      <c r="AK29" s="980">
        <v>111</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8"/>
      <c r="BP29" s="228"/>
      <c r="BQ29" s="225">
        <v>23</v>
      </c>
      <c r="BR29" s="226"/>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29">
        <v>3</v>
      </c>
      <c r="B30" s="1030" t="s">
        <v>388</v>
      </c>
      <c r="C30" s="1031"/>
      <c r="D30" s="1031"/>
      <c r="E30" s="1031"/>
      <c r="F30" s="1031"/>
      <c r="G30" s="1031"/>
      <c r="H30" s="1031"/>
      <c r="I30" s="1031"/>
      <c r="J30" s="1031"/>
      <c r="K30" s="1031"/>
      <c r="L30" s="1031"/>
      <c r="M30" s="1031"/>
      <c r="N30" s="1031"/>
      <c r="O30" s="1031"/>
      <c r="P30" s="1032"/>
      <c r="Q30" s="1038">
        <v>2175</v>
      </c>
      <c r="R30" s="1039"/>
      <c r="S30" s="1039"/>
      <c r="T30" s="1039"/>
      <c r="U30" s="1039"/>
      <c r="V30" s="1039">
        <v>2101</v>
      </c>
      <c r="W30" s="1039"/>
      <c r="X30" s="1039"/>
      <c r="Y30" s="1039"/>
      <c r="Z30" s="1039"/>
      <c r="AA30" s="1039">
        <v>74</v>
      </c>
      <c r="AB30" s="1039"/>
      <c r="AC30" s="1039"/>
      <c r="AD30" s="1039"/>
      <c r="AE30" s="1040"/>
      <c r="AF30" s="1035">
        <v>74</v>
      </c>
      <c r="AG30" s="1036"/>
      <c r="AH30" s="1036"/>
      <c r="AI30" s="1036"/>
      <c r="AJ30" s="1037"/>
      <c r="AK30" s="980">
        <v>346</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8"/>
      <c r="BP30" s="228"/>
      <c r="BQ30" s="225">
        <v>24</v>
      </c>
      <c r="BR30" s="226"/>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29">
        <v>4</v>
      </c>
      <c r="B31" s="1030" t="s">
        <v>389</v>
      </c>
      <c r="C31" s="1031"/>
      <c r="D31" s="1031"/>
      <c r="E31" s="1031"/>
      <c r="F31" s="1031"/>
      <c r="G31" s="1031"/>
      <c r="H31" s="1031"/>
      <c r="I31" s="1031"/>
      <c r="J31" s="1031"/>
      <c r="K31" s="1031"/>
      <c r="L31" s="1031"/>
      <c r="M31" s="1031"/>
      <c r="N31" s="1031"/>
      <c r="O31" s="1031"/>
      <c r="P31" s="1032"/>
      <c r="Q31" s="1038">
        <v>581</v>
      </c>
      <c r="R31" s="1039"/>
      <c r="S31" s="1039"/>
      <c r="T31" s="1039"/>
      <c r="U31" s="1039"/>
      <c r="V31" s="1039">
        <v>624</v>
      </c>
      <c r="W31" s="1039"/>
      <c r="X31" s="1039"/>
      <c r="Y31" s="1039"/>
      <c r="Z31" s="1039"/>
      <c r="AA31" s="1039">
        <v>-43</v>
      </c>
      <c r="AB31" s="1039"/>
      <c r="AC31" s="1039"/>
      <c r="AD31" s="1039"/>
      <c r="AE31" s="1040"/>
      <c r="AF31" s="1035">
        <v>481</v>
      </c>
      <c r="AG31" s="1036"/>
      <c r="AH31" s="1036"/>
      <c r="AI31" s="1036"/>
      <c r="AJ31" s="1037"/>
      <c r="AK31" s="980">
        <v>9</v>
      </c>
      <c r="AL31" s="971"/>
      <c r="AM31" s="971"/>
      <c r="AN31" s="971"/>
      <c r="AO31" s="971"/>
      <c r="AP31" s="971">
        <v>1441</v>
      </c>
      <c r="AQ31" s="971"/>
      <c r="AR31" s="971"/>
      <c r="AS31" s="971"/>
      <c r="AT31" s="971"/>
      <c r="AU31" s="971">
        <v>3</v>
      </c>
      <c r="AV31" s="971"/>
      <c r="AW31" s="971"/>
      <c r="AX31" s="971"/>
      <c r="AY31" s="971"/>
      <c r="AZ31" s="1041" t="s">
        <v>554</v>
      </c>
      <c r="BA31" s="1041"/>
      <c r="BB31" s="1041"/>
      <c r="BC31" s="1041"/>
      <c r="BD31" s="1041"/>
      <c r="BE31" s="972" t="s">
        <v>390</v>
      </c>
      <c r="BF31" s="972"/>
      <c r="BG31" s="972"/>
      <c r="BH31" s="972"/>
      <c r="BI31" s="973"/>
      <c r="BJ31" s="220"/>
      <c r="BK31" s="220"/>
      <c r="BL31" s="220"/>
      <c r="BM31" s="220"/>
      <c r="BN31" s="220"/>
      <c r="BO31" s="228"/>
      <c r="BP31" s="228"/>
      <c r="BQ31" s="225">
        <v>25</v>
      </c>
      <c r="BR31" s="226"/>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29">
        <v>5</v>
      </c>
      <c r="B32" s="1030" t="s">
        <v>391</v>
      </c>
      <c r="C32" s="1031"/>
      <c r="D32" s="1031"/>
      <c r="E32" s="1031"/>
      <c r="F32" s="1031"/>
      <c r="G32" s="1031"/>
      <c r="H32" s="1031"/>
      <c r="I32" s="1031"/>
      <c r="J32" s="1031"/>
      <c r="K32" s="1031"/>
      <c r="L32" s="1031"/>
      <c r="M32" s="1031"/>
      <c r="N32" s="1031"/>
      <c r="O32" s="1031"/>
      <c r="P32" s="1032"/>
      <c r="Q32" s="1038">
        <v>1221</v>
      </c>
      <c r="R32" s="1039"/>
      <c r="S32" s="1039"/>
      <c r="T32" s="1039"/>
      <c r="U32" s="1039"/>
      <c r="V32" s="1039">
        <v>1377</v>
      </c>
      <c r="W32" s="1039"/>
      <c r="X32" s="1039"/>
      <c r="Y32" s="1039"/>
      <c r="Z32" s="1039"/>
      <c r="AA32" s="1039">
        <v>-156</v>
      </c>
      <c r="AB32" s="1039"/>
      <c r="AC32" s="1039"/>
      <c r="AD32" s="1039"/>
      <c r="AE32" s="1040"/>
      <c r="AF32" s="1035">
        <v>271</v>
      </c>
      <c r="AG32" s="1036"/>
      <c r="AH32" s="1036"/>
      <c r="AI32" s="1036"/>
      <c r="AJ32" s="1037"/>
      <c r="AK32" s="980">
        <v>219</v>
      </c>
      <c r="AL32" s="971"/>
      <c r="AM32" s="971"/>
      <c r="AN32" s="971"/>
      <c r="AO32" s="971"/>
      <c r="AP32" s="971">
        <v>7057</v>
      </c>
      <c r="AQ32" s="971"/>
      <c r="AR32" s="971"/>
      <c r="AS32" s="971"/>
      <c r="AT32" s="971"/>
      <c r="AU32" s="971">
        <v>3966</v>
      </c>
      <c r="AV32" s="971"/>
      <c r="AW32" s="971"/>
      <c r="AX32" s="971"/>
      <c r="AY32" s="971"/>
      <c r="AZ32" s="1041" t="s">
        <v>554</v>
      </c>
      <c r="BA32" s="1041"/>
      <c r="BB32" s="1041"/>
      <c r="BC32" s="1041"/>
      <c r="BD32" s="1041"/>
      <c r="BE32" s="972" t="s">
        <v>390</v>
      </c>
      <c r="BF32" s="972"/>
      <c r="BG32" s="972"/>
      <c r="BH32" s="972"/>
      <c r="BI32" s="973"/>
      <c r="BJ32" s="220"/>
      <c r="BK32" s="220"/>
      <c r="BL32" s="220"/>
      <c r="BM32" s="220"/>
      <c r="BN32" s="220"/>
      <c r="BO32" s="228"/>
      <c r="BP32" s="228"/>
      <c r="BQ32" s="225">
        <v>26</v>
      </c>
      <c r="BR32" s="226"/>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29">
        <v>6</v>
      </c>
      <c r="B33" s="1030" t="s">
        <v>392</v>
      </c>
      <c r="C33" s="1031"/>
      <c r="D33" s="1031"/>
      <c r="E33" s="1031"/>
      <c r="F33" s="1031"/>
      <c r="G33" s="1031"/>
      <c r="H33" s="1031"/>
      <c r="I33" s="1031"/>
      <c r="J33" s="1031"/>
      <c r="K33" s="1031"/>
      <c r="L33" s="1031"/>
      <c r="M33" s="1031"/>
      <c r="N33" s="1031"/>
      <c r="O33" s="1031"/>
      <c r="P33" s="1032"/>
      <c r="Q33" s="1038">
        <v>9</v>
      </c>
      <c r="R33" s="1039"/>
      <c r="S33" s="1039"/>
      <c r="T33" s="1039"/>
      <c r="U33" s="1039"/>
      <c r="V33" s="1039">
        <v>9</v>
      </c>
      <c r="W33" s="1039"/>
      <c r="X33" s="1039"/>
      <c r="Y33" s="1039"/>
      <c r="Z33" s="1039"/>
      <c r="AA33" s="1039" t="s">
        <v>554</v>
      </c>
      <c r="AB33" s="1039"/>
      <c r="AC33" s="1039"/>
      <c r="AD33" s="1039"/>
      <c r="AE33" s="1040"/>
      <c r="AF33" s="1035" t="s">
        <v>122</v>
      </c>
      <c r="AG33" s="1036"/>
      <c r="AH33" s="1036"/>
      <c r="AI33" s="1036"/>
      <c r="AJ33" s="1037"/>
      <c r="AK33" s="980">
        <v>9</v>
      </c>
      <c r="AL33" s="971"/>
      <c r="AM33" s="971"/>
      <c r="AN33" s="971"/>
      <c r="AO33" s="971"/>
      <c r="AP33" s="971" t="s">
        <v>554</v>
      </c>
      <c r="AQ33" s="971"/>
      <c r="AR33" s="971"/>
      <c r="AS33" s="971"/>
      <c r="AT33" s="971"/>
      <c r="AU33" s="971" t="s">
        <v>554</v>
      </c>
      <c r="AV33" s="971"/>
      <c r="AW33" s="971"/>
      <c r="AX33" s="971"/>
      <c r="AY33" s="971"/>
      <c r="AZ33" s="1041" t="s">
        <v>554</v>
      </c>
      <c r="BA33" s="1041"/>
      <c r="BB33" s="1041"/>
      <c r="BC33" s="1041"/>
      <c r="BD33" s="1041"/>
      <c r="BE33" s="972" t="s">
        <v>393</v>
      </c>
      <c r="BF33" s="972"/>
      <c r="BG33" s="972"/>
      <c r="BH33" s="972"/>
      <c r="BI33" s="973"/>
      <c r="BJ33" s="220"/>
      <c r="BK33" s="220"/>
      <c r="BL33" s="220"/>
      <c r="BM33" s="220"/>
      <c r="BN33" s="220"/>
      <c r="BO33" s="228"/>
      <c r="BP33" s="228"/>
      <c r="BQ33" s="225">
        <v>27</v>
      </c>
      <c r="BR33" s="226"/>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29">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8"/>
      <c r="BP34" s="228"/>
      <c r="BQ34" s="225">
        <v>28</v>
      </c>
      <c r="BR34" s="226"/>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29">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8"/>
      <c r="BP35" s="228"/>
      <c r="BQ35" s="225">
        <v>29</v>
      </c>
      <c r="BR35" s="226"/>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29">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8"/>
      <c r="BP36" s="228"/>
      <c r="BQ36" s="225">
        <v>30</v>
      </c>
      <c r="BR36" s="226"/>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29">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8"/>
      <c r="BP37" s="228"/>
      <c r="BQ37" s="225">
        <v>31</v>
      </c>
      <c r="BR37" s="226"/>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29">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8"/>
      <c r="BP38" s="228"/>
      <c r="BQ38" s="225">
        <v>32</v>
      </c>
      <c r="BR38" s="226"/>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29">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8"/>
      <c r="BP39" s="228"/>
      <c r="BQ39" s="225">
        <v>33</v>
      </c>
      <c r="BR39" s="226"/>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5">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8"/>
      <c r="BP40" s="228"/>
      <c r="BQ40" s="225">
        <v>34</v>
      </c>
      <c r="BR40" s="226"/>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5">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8"/>
      <c r="BP41" s="228"/>
      <c r="BQ41" s="225">
        <v>35</v>
      </c>
      <c r="BR41" s="226"/>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5">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8"/>
      <c r="BP42" s="228"/>
      <c r="BQ42" s="225">
        <v>36</v>
      </c>
      <c r="BR42" s="226"/>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5">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8"/>
      <c r="BP43" s="228"/>
      <c r="BQ43" s="225">
        <v>37</v>
      </c>
      <c r="BR43" s="226"/>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5">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8"/>
      <c r="BP44" s="228"/>
      <c r="BQ44" s="225">
        <v>38</v>
      </c>
      <c r="BR44" s="226"/>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5">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8"/>
      <c r="BP45" s="228"/>
      <c r="BQ45" s="225">
        <v>39</v>
      </c>
      <c r="BR45" s="226"/>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5">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8"/>
      <c r="BP46" s="228"/>
      <c r="BQ46" s="225">
        <v>40</v>
      </c>
      <c r="BR46" s="226"/>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5">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8"/>
      <c r="BP47" s="228"/>
      <c r="BQ47" s="225">
        <v>41</v>
      </c>
      <c r="BR47" s="226"/>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5">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8"/>
      <c r="BP48" s="228"/>
      <c r="BQ48" s="225">
        <v>42</v>
      </c>
      <c r="BR48" s="226"/>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5">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8"/>
      <c r="BP49" s="228"/>
      <c r="BQ49" s="225">
        <v>43</v>
      </c>
      <c r="BR49" s="226"/>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5">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8"/>
      <c r="BP50" s="228"/>
      <c r="BQ50" s="225">
        <v>44</v>
      </c>
      <c r="BR50" s="226"/>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5">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8"/>
      <c r="BP51" s="228"/>
      <c r="BQ51" s="225">
        <v>45</v>
      </c>
      <c r="BR51" s="226"/>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5">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8"/>
      <c r="BP52" s="228"/>
      <c r="BQ52" s="225">
        <v>46</v>
      </c>
      <c r="BR52" s="226"/>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5">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8"/>
      <c r="BP53" s="228"/>
      <c r="BQ53" s="225">
        <v>47</v>
      </c>
      <c r="BR53" s="226"/>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5">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8"/>
      <c r="BP54" s="228"/>
      <c r="BQ54" s="225">
        <v>48</v>
      </c>
      <c r="BR54" s="226"/>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5">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8"/>
      <c r="BP55" s="228"/>
      <c r="BQ55" s="225">
        <v>49</v>
      </c>
      <c r="BR55" s="226"/>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5">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8"/>
      <c r="BP56" s="228"/>
      <c r="BQ56" s="225">
        <v>50</v>
      </c>
      <c r="BR56" s="226"/>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5">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8"/>
      <c r="BP57" s="228"/>
      <c r="BQ57" s="225">
        <v>51</v>
      </c>
      <c r="BR57" s="226"/>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5">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8"/>
      <c r="BP58" s="228"/>
      <c r="BQ58" s="225">
        <v>52</v>
      </c>
      <c r="BR58" s="226"/>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5">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8"/>
      <c r="BP59" s="228"/>
      <c r="BQ59" s="225">
        <v>53</v>
      </c>
      <c r="BR59" s="226"/>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5">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8"/>
      <c r="BP60" s="228"/>
      <c r="BQ60" s="225">
        <v>54</v>
      </c>
      <c r="BR60" s="226"/>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5">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8"/>
      <c r="BP61" s="228"/>
      <c r="BQ61" s="225">
        <v>55</v>
      </c>
      <c r="BR61" s="226"/>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5">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8"/>
      <c r="BP62" s="228"/>
      <c r="BQ62" s="225">
        <v>56</v>
      </c>
      <c r="BR62" s="226"/>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7" t="s">
        <v>374</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855</v>
      </c>
      <c r="AG63" s="959"/>
      <c r="AH63" s="959"/>
      <c r="AI63" s="959"/>
      <c r="AJ63" s="1022"/>
      <c r="AK63" s="1023"/>
      <c r="AL63" s="963"/>
      <c r="AM63" s="963"/>
      <c r="AN63" s="963"/>
      <c r="AO63" s="963"/>
      <c r="AP63" s="959">
        <v>8498</v>
      </c>
      <c r="AQ63" s="959"/>
      <c r="AR63" s="959"/>
      <c r="AS63" s="959"/>
      <c r="AT63" s="959"/>
      <c r="AU63" s="959">
        <v>3969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8"/>
      <c r="BP63" s="228"/>
      <c r="BQ63" s="225">
        <v>57</v>
      </c>
      <c r="BR63" s="226"/>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378</v>
      </c>
      <c r="R66" s="1002"/>
      <c r="S66" s="1002"/>
      <c r="T66" s="1002"/>
      <c r="U66" s="1003"/>
      <c r="V66" s="1001" t="s">
        <v>379</v>
      </c>
      <c r="W66" s="1002"/>
      <c r="X66" s="1002"/>
      <c r="Y66" s="1002"/>
      <c r="Z66" s="1003"/>
      <c r="AA66" s="1001" t="s">
        <v>380</v>
      </c>
      <c r="AB66" s="1002"/>
      <c r="AC66" s="1002"/>
      <c r="AD66" s="1002"/>
      <c r="AE66" s="1003"/>
      <c r="AF66" s="1007" t="s">
        <v>381</v>
      </c>
      <c r="AG66" s="1008"/>
      <c r="AH66" s="1008"/>
      <c r="AI66" s="1008"/>
      <c r="AJ66" s="1009"/>
      <c r="AK66" s="1001" t="s">
        <v>382</v>
      </c>
      <c r="AL66" s="996"/>
      <c r="AM66" s="996"/>
      <c r="AN66" s="996"/>
      <c r="AO66" s="997"/>
      <c r="AP66" s="1001" t="s">
        <v>383</v>
      </c>
      <c r="AQ66" s="1002"/>
      <c r="AR66" s="1002"/>
      <c r="AS66" s="1002"/>
      <c r="AT66" s="1003"/>
      <c r="AU66" s="1001" t="s">
        <v>398</v>
      </c>
      <c r="AV66" s="1002"/>
      <c r="AW66" s="1002"/>
      <c r="AX66" s="1002"/>
      <c r="AY66" s="1003"/>
      <c r="AZ66" s="1001" t="s">
        <v>362</v>
      </c>
      <c r="BA66" s="1002"/>
      <c r="BB66" s="1002"/>
      <c r="BC66" s="1002"/>
      <c r="BD66" s="1015"/>
      <c r="BE66" s="228"/>
      <c r="BF66" s="228"/>
      <c r="BG66" s="228"/>
      <c r="BH66" s="228"/>
      <c r="BI66" s="228"/>
      <c r="BJ66" s="228"/>
      <c r="BK66" s="228"/>
      <c r="BL66" s="228"/>
      <c r="BM66" s="228"/>
      <c r="BN66" s="228"/>
      <c r="BO66" s="228"/>
      <c r="BP66" s="228"/>
      <c r="BQ66" s="225">
        <v>60</v>
      </c>
      <c r="BR66" s="230"/>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8"/>
      <c r="BF67" s="228"/>
      <c r="BG67" s="228"/>
      <c r="BH67" s="228"/>
      <c r="BI67" s="228"/>
      <c r="BJ67" s="228"/>
      <c r="BK67" s="228"/>
      <c r="BL67" s="228"/>
      <c r="BM67" s="228"/>
      <c r="BN67" s="228"/>
      <c r="BO67" s="228"/>
      <c r="BP67" s="228"/>
      <c r="BQ67" s="225">
        <v>61</v>
      </c>
      <c r="BR67" s="230"/>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1</v>
      </c>
      <c r="R68" s="982"/>
      <c r="S68" s="982"/>
      <c r="T68" s="982"/>
      <c r="U68" s="982"/>
      <c r="V68" s="982">
        <v>1</v>
      </c>
      <c r="W68" s="982"/>
      <c r="X68" s="982"/>
      <c r="Y68" s="982"/>
      <c r="Z68" s="982"/>
      <c r="AA68" s="982">
        <v>0</v>
      </c>
      <c r="AB68" s="982"/>
      <c r="AC68" s="982"/>
      <c r="AD68" s="982"/>
      <c r="AE68" s="982"/>
      <c r="AF68" s="982">
        <v>0</v>
      </c>
      <c r="AG68" s="982"/>
      <c r="AH68" s="982"/>
      <c r="AI68" s="982"/>
      <c r="AJ68" s="982"/>
      <c r="AK68" s="982" t="s">
        <v>554</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8"/>
      <c r="BF68" s="228"/>
      <c r="BG68" s="228"/>
      <c r="BH68" s="228"/>
      <c r="BI68" s="228"/>
      <c r="BJ68" s="228"/>
      <c r="BK68" s="228"/>
      <c r="BL68" s="228"/>
      <c r="BM68" s="228"/>
      <c r="BN68" s="228"/>
      <c r="BO68" s="228"/>
      <c r="BP68" s="228"/>
      <c r="BQ68" s="225">
        <v>62</v>
      </c>
      <c r="BR68" s="230"/>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5">
        <v>2</v>
      </c>
      <c r="B69" s="974" t="s">
        <v>548</v>
      </c>
      <c r="C69" s="975"/>
      <c r="D69" s="975"/>
      <c r="E69" s="975"/>
      <c r="F69" s="975"/>
      <c r="G69" s="975"/>
      <c r="H69" s="975"/>
      <c r="I69" s="975"/>
      <c r="J69" s="975"/>
      <c r="K69" s="975"/>
      <c r="L69" s="975"/>
      <c r="M69" s="975"/>
      <c r="N69" s="975"/>
      <c r="O69" s="975"/>
      <c r="P69" s="976"/>
      <c r="Q69" s="977">
        <v>3353</v>
      </c>
      <c r="R69" s="971"/>
      <c r="S69" s="971"/>
      <c r="T69" s="971"/>
      <c r="U69" s="971"/>
      <c r="V69" s="971">
        <v>2783</v>
      </c>
      <c r="W69" s="971"/>
      <c r="X69" s="971"/>
      <c r="Y69" s="971"/>
      <c r="Z69" s="971"/>
      <c r="AA69" s="971">
        <v>570</v>
      </c>
      <c r="AB69" s="971"/>
      <c r="AC69" s="971"/>
      <c r="AD69" s="971"/>
      <c r="AE69" s="971"/>
      <c r="AF69" s="971">
        <v>570</v>
      </c>
      <c r="AG69" s="971"/>
      <c r="AH69" s="971"/>
      <c r="AI69" s="971"/>
      <c r="AJ69" s="971"/>
      <c r="AK69" s="971" t="s">
        <v>485</v>
      </c>
      <c r="AL69" s="971"/>
      <c r="AM69" s="971"/>
      <c r="AN69" s="971"/>
      <c r="AO69" s="971"/>
      <c r="AP69" s="971" t="s">
        <v>485</v>
      </c>
      <c r="AQ69" s="971"/>
      <c r="AR69" s="971"/>
      <c r="AS69" s="971"/>
      <c r="AT69" s="971"/>
      <c r="AU69" s="971" t="s">
        <v>485</v>
      </c>
      <c r="AV69" s="971"/>
      <c r="AW69" s="971"/>
      <c r="AX69" s="971"/>
      <c r="AY69" s="971"/>
      <c r="AZ69" s="972"/>
      <c r="BA69" s="972"/>
      <c r="BB69" s="972"/>
      <c r="BC69" s="972"/>
      <c r="BD69" s="973"/>
      <c r="BE69" s="228"/>
      <c r="BF69" s="228"/>
      <c r="BG69" s="228"/>
      <c r="BH69" s="228"/>
      <c r="BI69" s="228"/>
      <c r="BJ69" s="228"/>
      <c r="BK69" s="228"/>
      <c r="BL69" s="228"/>
      <c r="BM69" s="228"/>
      <c r="BN69" s="228"/>
      <c r="BO69" s="228"/>
      <c r="BP69" s="228"/>
      <c r="BQ69" s="225">
        <v>63</v>
      </c>
      <c r="BR69" s="230"/>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5">
        <v>3</v>
      </c>
      <c r="B70" s="974" t="s">
        <v>549</v>
      </c>
      <c r="C70" s="975"/>
      <c r="D70" s="975"/>
      <c r="E70" s="975"/>
      <c r="F70" s="975"/>
      <c r="G70" s="975"/>
      <c r="H70" s="975"/>
      <c r="I70" s="975"/>
      <c r="J70" s="975"/>
      <c r="K70" s="975"/>
      <c r="L70" s="975"/>
      <c r="M70" s="975"/>
      <c r="N70" s="975"/>
      <c r="O70" s="975"/>
      <c r="P70" s="976"/>
      <c r="Q70" s="977">
        <v>880</v>
      </c>
      <c r="R70" s="971"/>
      <c r="S70" s="971"/>
      <c r="T70" s="971"/>
      <c r="U70" s="971"/>
      <c r="V70" s="971">
        <v>857</v>
      </c>
      <c r="W70" s="971"/>
      <c r="X70" s="971"/>
      <c r="Y70" s="971"/>
      <c r="Z70" s="971"/>
      <c r="AA70" s="971">
        <v>23</v>
      </c>
      <c r="AB70" s="971"/>
      <c r="AC70" s="971"/>
      <c r="AD70" s="971"/>
      <c r="AE70" s="971"/>
      <c r="AF70" s="971">
        <v>23</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8"/>
      <c r="BF70" s="228"/>
      <c r="BG70" s="228"/>
      <c r="BH70" s="228"/>
      <c r="BI70" s="228"/>
      <c r="BJ70" s="228"/>
      <c r="BK70" s="228"/>
      <c r="BL70" s="228"/>
      <c r="BM70" s="228"/>
      <c r="BN70" s="228"/>
      <c r="BO70" s="228"/>
      <c r="BP70" s="228"/>
      <c r="BQ70" s="225">
        <v>64</v>
      </c>
      <c r="BR70" s="230"/>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5">
        <v>4</v>
      </c>
      <c r="B71" s="974" t="s">
        <v>550</v>
      </c>
      <c r="C71" s="975"/>
      <c r="D71" s="975"/>
      <c r="E71" s="975"/>
      <c r="F71" s="975"/>
      <c r="G71" s="975"/>
      <c r="H71" s="975"/>
      <c r="I71" s="975"/>
      <c r="J71" s="975"/>
      <c r="K71" s="975"/>
      <c r="L71" s="975"/>
      <c r="M71" s="975"/>
      <c r="N71" s="975"/>
      <c r="O71" s="975"/>
      <c r="P71" s="976"/>
      <c r="Q71" s="977">
        <v>184908</v>
      </c>
      <c r="R71" s="971"/>
      <c r="S71" s="971"/>
      <c r="T71" s="971"/>
      <c r="U71" s="971"/>
      <c r="V71" s="971">
        <v>182658</v>
      </c>
      <c r="W71" s="971"/>
      <c r="X71" s="971"/>
      <c r="Y71" s="971"/>
      <c r="Z71" s="971"/>
      <c r="AA71" s="971">
        <v>2250</v>
      </c>
      <c r="AB71" s="971"/>
      <c r="AC71" s="971"/>
      <c r="AD71" s="971"/>
      <c r="AE71" s="971"/>
      <c r="AF71" s="971">
        <v>2250</v>
      </c>
      <c r="AG71" s="971"/>
      <c r="AH71" s="971"/>
      <c r="AI71" s="971"/>
      <c r="AJ71" s="971"/>
      <c r="AK71" s="971">
        <v>669</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8"/>
      <c r="BF71" s="228"/>
      <c r="BG71" s="228"/>
      <c r="BH71" s="228"/>
      <c r="BI71" s="228"/>
      <c r="BJ71" s="228"/>
      <c r="BK71" s="228"/>
      <c r="BL71" s="228"/>
      <c r="BM71" s="228"/>
      <c r="BN71" s="228"/>
      <c r="BO71" s="228"/>
      <c r="BP71" s="228"/>
      <c r="BQ71" s="225">
        <v>65</v>
      </c>
      <c r="BR71" s="230"/>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5">
        <v>5</v>
      </c>
      <c r="B72" s="974" t="s">
        <v>551</v>
      </c>
      <c r="C72" s="975"/>
      <c r="D72" s="975"/>
      <c r="E72" s="975"/>
      <c r="F72" s="975"/>
      <c r="G72" s="975"/>
      <c r="H72" s="975"/>
      <c r="I72" s="975"/>
      <c r="J72" s="975"/>
      <c r="K72" s="975"/>
      <c r="L72" s="975"/>
      <c r="M72" s="975"/>
      <c r="N72" s="975"/>
      <c r="O72" s="975"/>
      <c r="P72" s="976"/>
      <c r="Q72" s="977">
        <v>1109</v>
      </c>
      <c r="R72" s="971"/>
      <c r="S72" s="971"/>
      <c r="T72" s="971"/>
      <c r="U72" s="971"/>
      <c r="V72" s="971">
        <v>1082</v>
      </c>
      <c r="W72" s="971"/>
      <c r="X72" s="971"/>
      <c r="Y72" s="971"/>
      <c r="Z72" s="971"/>
      <c r="AA72" s="971">
        <v>27</v>
      </c>
      <c r="AB72" s="971"/>
      <c r="AC72" s="971"/>
      <c r="AD72" s="971"/>
      <c r="AE72" s="971"/>
      <c r="AF72" s="971">
        <v>27</v>
      </c>
      <c r="AG72" s="971"/>
      <c r="AH72" s="971"/>
      <c r="AI72" s="971"/>
      <c r="AJ72" s="971"/>
      <c r="AK72" s="971" t="s">
        <v>554</v>
      </c>
      <c r="AL72" s="971"/>
      <c r="AM72" s="971"/>
      <c r="AN72" s="971"/>
      <c r="AO72" s="971"/>
      <c r="AP72" s="971">
        <v>4794</v>
      </c>
      <c r="AQ72" s="971"/>
      <c r="AR72" s="971"/>
      <c r="AS72" s="971"/>
      <c r="AT72" s="971"/>
      <c r="AU72" s="971">
        <v>1337</v>
      </c>
      <c r="AV72" s="971"/>
      <c r="AW72" s="971"/>
      <c r="AX72" s="971"/>
      <c r="AY72" s="971"/>
      <c r="AZ72" s="972"/>
      <c r="BA72" s="972"/>
      <c r="BB72" s="972"/>
      <c r="BC72" s="972"/>
      <c r="BD72" s="973"/>
      <c r="BE72" s="228"/>
      <c r="BF72" s="228"/>
      <c r="BG72" s="228"/>
      <c r="BH72" s="228"/>
      <c r="BI72" s="228"/>
      <c r="BJ72" s="228"/>
      <c r="BK72" s="228"/>
      <c r="BL72" s="228"/>
      <c r="BM72" s="228"/>
      <c r="BN72" s="228"/>
      <c r="BO72" s="228"/>
      <c r="BP72" s="228"/>
      <c r="BQ72" s="225">
        <v>66</v>
      </c>
      <c r="BR72" s="230"/>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5">
        <v>6</v>
      </c>
      <c r="B73" s="974" t="s">
        <v>552</v>
      </c>
      <c r="C73" s="975"/>
      <c r="D73" s="975"/>
      <c r="E73" s="975"/>
      <c r="F73" s="975"/>
      <c r="G73" s="975"/>
      <c r="H73" s="975"/>
      <c r="I73" s="975"/>
      <c r="J73" s="975"/>
      <c r="K73" s="975"/>
      <c r="L73" s="975"/>
      <c r="M73" s="975"/>
      <c r="N73" s="975"/>
      <c r="O73" s="975"/>
      <c r="P73" s="976"/>
      <c r="Q73" s="977">
        <v>172</v>
      </c>
      <c r="R73" s="971"/>
      <c r="S73" s="971"/>
      <c r="T73" s="971"/>
      <c r="U73" s="971"/>
      <c r="V73" s="971">
        <v>167</v>
      </c>
      <c r="W73" s="971"/>
      <c r="X73" s="971"/>
      <c r="Y73" s="971"/>
      <c r="Z73" s="971"/>
      <c r="AA73" s="971">
        <v>5</v>
      </c>
      <c r="AB73" s="971"/>
      <c r="AC73" s="971"/>
      <c r="AD73" s="971"/>
      <c r="AE73" s="971"/>
      <c r="AF73" s="971">
        <v>5</v>
      </c>
      <c r="AG73" s="971"/>
      <c r="AH73" s="971"/>
      <c r="AI73" s="971"/>
      <c r="AJ73" s="971"/>
      <c r="AK73" s="971" t="s">
        <v>485</v>
      </c>
      <c r="AL73" s="971"/>
      <c r="AM73" s="971"/>
      <c r="AN73" s="971"/>
      <c r="AO73" s="971"/>
      <c r="AP73" s="971" t="s">
        <v>485</v>
      </c>
      <c r="AQ73" s="971"/>
      <c r="AR73" s="971"/>
      <c r="AS73" s="971"/>
      <c r="AT73" s="971"/>
      <c r="AU73" s="971" t="s">
        <v>485</v>
      </c>
      <c r="AV73" s="971"/>
      <c r="AW73" s="971"/>
      <c r="AX73" s="971"/>
      <c r="AY73" s="971"/>
      <c r="AZ73" s="972"/>
      <c r="BA73" s="972"/>
      <c r="BB73" s="972"/>
      <c r="BC73" s="972"/>
      <c r="BD73" s="973"/>
      <c r="BE73" s="228"/>
      <c r="BF73" s="228"/>
      <c r="BG73" s="228"/>
      <c r="BH73" s="228"/>
      <c r="BI73" s="228"/>
      <c r="BJ73" s="228"/>
      <c r="BK73" s="228"/>
      <c r="BL73" s="228"/>
      <c r="BM73" s="228"/>
      <c r="BN73" s="228"/>
      <c r="BO73" s="228"/>
      <c r="BP73" s="228"/>
      <c r="BQ73" s="225">
        <v>67</v>
      </c>
      <c r="BR73" s="230"/>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5">
        <v>7</v>
      </c>
      <c r="B74" s="974" t="s">
        <v>553</v>
      </c>
      <c r="C74" s="975"/>
      <c r="D74" s="975"/>
      <c r="E74" s="975"/>
      <c r="F74" s="975"/>
      <c r="G74" s="975"/>
      <c r="H74" s="975"/>
      <c r="I74" s="975"/>
      <c r="J74" s="975"/>
      <c r="K74" s="975"/>
      <c r="L74" s="975"/>
      <c r="M74" s="975"/>
      <c r="N74" s="975"/>
      <c r="O74" s="975"/>
      <c r="P74" s="976"/>
      <c r="Q74" s="977">
        <v>8</v>
      </c>
      <c r="R74" s="971"/>
      <c r="S74" s="971"/>
      <c r="T74" s="971"/>
      <c r="U74" s="971"/>
      <c r="V74" s="971">
        <v>7</v>
      </c>
      <c r="W74" s="971"/>
      <c r="X74" s="971"/>
      <c r="Y74" s="971"/>
      <c r="Z74" s="971"/>
      <c r="AA74" s="971">
        <v>1</v>
      </c>
      <c r="AB74" s="971"/>
      <c r="AC74" s="971"/>
      <c r="AD74" s="971"/>
      <c r="AE74" s="971"/>
      <c r="AF74" s="971">
        <v>1</v>
      </c>
      <c r="AG74" s="971"/>
      <c r="AH74" s="971"/>
      <c r="AI74" s="971"/>
      <c r="AJ74" s="971"/>
      <c r="AK74" s="971" t="s">
        <v>485</v>
      </c>
      <c r="AL74" s="971"/>
      <c r="AM74" s="971"/>
      <c r="AN74" s="971"/>
      <c r="AO74" s="971"/>
      <c r="AP74" s="971" t="s">
        <v>485</v>
      </c>
      <c r="AQ74" s="971"/>
      <c r="AR74" s="971"/>
      <c r="AS74" s="971"/>
      <c r="AT74" s="971"/>
      <c r="AU74" s="971" t="s">
        <v>485</v>
      </c>
      <c r="AV74" s="971"/>
      <c r="AW74" s="971"/>
      <c r="AX74" s="971"/>
      <c r="AY74" s="971"/>
      <c r="AZ74" s="972"/>
      <c r="BA74" s="972"/>
      <c r="BB74" s="972"/>
      <c r="BC74" s="972"/>
      <c r="BD74" s="973"/>
      <c r="BE74" s="228"/>
      <c r="BF74" s="228"/>
      <c r="BG74" s="228"/>
      <c r="BH74" s="228"/>
      <c r="BI74" s="228"/>
      <c r="BJ74" s="228"/>
      <c r="BK74" s="228"/>
      <c r="BL74" s="228"/>
      <c r="BM74" s="228"/>
      <c r="BN74" s="228"/>
      <c r="BO74" s="228"/>
      <c r="BP74" s="228"/>
      <c r="BQ74" s="225">
        <v>68</v>
      </c>
      <c r="BR74" s="230"/>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5">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8"/>
      <c r="BF75" s="228"/>
      <c r="BG75" s="228"/>
      <c r="BH75" s="228"/>
      <c r="BI75" s="228"/>
      <c r="BJ75" s="228"/>
      <c r="BK75" s="228"/>
      <c r="BL75" s="228"/>
      <c r="BM75" s="228"/>
      <c r="BN75" s="228"/>
      <c r="BO75" s="228"/>
      <c r="BP75" s="228"/>
      <c r="BQ75" s="225">
        <v>69</v>
      </c>
      <c r="BR75" s="230"/>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5">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8"/>
      <c r="BF76" s="228"/>
      <c r="BG76" s="228"/>
      <c r="BH76" s="228"/>
      <c r="BI76" s="228"/>
      <c r="BJ76" s="228"/>
      <c r="BK76" s="228"/>
      <c r="BL76" s="228"/>
      <c r="BM76" s="228"/>
      <c r="BN76" s="228"/>
      <c r="BO76" s="228"/>
      <c r="BP76" s="228"/>
      <c r="BQ76" s="225">
        <v>70</v>
      </c>
      <c r="BR76" s="230"/>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5">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8"/>
      <c r="BF77" s="228"/>
      <c r="BG77" s="228"/>
      <c r="BH77" s="228"/>
      <c r="BI77" s="228"/>
      <c r="BJ77" s="228"/>
      <c r="BK77" s="228"/>
      <c r="BL77" s="228"/>
      <c r="BM77" s="228"/>
      <c r="BN77" s="228"/>
      <c r="BO77" s="228"/>
      <c r="BP77" s="228"/>
      <c r="BQ77" s="225">
        <v>71</v>
      </c>
      <c r="BR77" s="230"/>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5">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8"/>
      <c r="BF78" s="228"/>
      <c r="BG78" s="228"/>
      <c r="BH78" s="228"/>
      <c r="BI78" s="228"/>
      <c r="BJ78" s="218"/>
      <c r="BK78" s="218"/>
      <c r="BL78" s="218"/>
      <c r="BM78" s="218"/>
      <c r="BN78" s="218"/>
      <c r="BO78" s="228"/>
      <c r="BP78" s="228"/>
      <c r="BQ78" s="225">
        <v>72</v>
      </c>
      <c r="BR78" s="230"/>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5">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8"/>
      <c r="BF79" s="228"/>
      <c r="BG79" s="228"/>
      <c r="BH79" s="228"/>
      <c r="BI79" s="228"/>
      <c r="BJ79" s="218"/>
      <c r="BK79" s="218"/>
      <c r="BL79" s="218"/>
      <c r="BM79" s="218"/>
      <c r="BN79" s="218"/>
      <c r="BO79" s="228"/>
      <c r="BP79" s="228"/>
      <c r="BQ79" s="225">
        <v>73</v>
      </c>
      <c r="BR79" s="230"/>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5">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8"/>
      <c r="BF80" s="228"/>
      <c r="BG80" s="228"/>
      <c r="BH80" s="228"/>
      <c r="BI80" s="228"/>
      <c r="BJ80" s="228"/>
      <c r="BK80" s="228"/>
      <c r="BL80" s="228"/>
      <c r="BM80" s="228"/>
      <c r="BN80" s="228"/>
      <c r="BO80" s="228"/>
      <c r="BP80" s="228"/>
      <c r="BQ80" s="225">
        <v>74</v>
      </c>
      <c r="BR80" s="230"/>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5">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8"/>
      <c r="BF81" s="228"/>
      <c r="BG81" s="228"/>
      <c r="BH81" s="228"/>
      <c r="BI81" s="228"/>
      <c r="BJ81" s="228"/>
      <c r="BK81" s="228"/>
      <c r="BL81" s="228"/>
      <c r="BM81" s="228"/>
      <c r="BN81" s="228"/>
      <c r="BO81" s="228"/>
      <c r="BP81" s="228"/>
      <c r="BQ81" s="225">
        <v>75</v>
      </c>
      <c r="BR81" s="230"/>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5">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8"/>
      <c r="BF82" s="228"/>
      <c r="BG82" s="228"/>
      <c r="BH82" s="228"/>
      <c r="BI82" s="228"/>
      <c r="BJ82" s="228"/>
      <c r="BK82" s="228"/>
      <c r="BL82" s="228"/>
      <c r="BM82" s="228"/>
      <c r="BN82" s="228"/>
      <c r="BO82" s="228"/>
      <c r="BP82" s="228"/>
      <c r="BQ82" s="225">
        <v>76</v>
      </c>
      <c r="BR82" s="230"/>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5">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8"/>
      <c r="BF83" s="228"/>
      <c r="BG83" s="228"/>
      <c r="BH83" s="228"/>
      <c r="BI83" s="228"/>
      <c r="BJ83" s="228"/>
      <c r="BK83" s="228"/>
      <c r="BL83" s="228"/>
      <c r="BM83" s="228"/>
      <c r="BN83" s="228"/>
      <c r="BO83" s="228"/>
      <c r="BP83" s="228"/>
      <c r="BQ83" s="225">
        <v>77</v>
      </c>
      <c r="BR83" s="230"/>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5">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8"/>
      <c r="BF84" s="228"/>
      <c r="BG84" s="228"/>
      <c r="BH84" s="228"/>
      <c r="BI84" s="228"/>
      <c r="BJ84" s="228"/>
      <c r="BK84" s="228"/>
      <c r="BL84" s="228"/>
      <c r="BM84" s="228"/>
      <c r="BN84" s="228"/>
      <c r="BO84" s="228"/>
      <c r="BP84" s="228"/>
      <c r="BQ84" s="225">
        <v>78</v>
      </c>
      <c r="BR84" s="230"/>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5">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8"/>
      <c r="BF85" s="228"/>
      <c r="BG85" s="228"/>
      <c r="BH85" s="228"/>
      <c r="BI85" s="228"/>
      <c r="BJ85" s="228"/>
      <c r="BK85" s="228"/>
      <c r="BL85" s="228"/>
      <c r="BM85" s="228"/>
      <c r="BN85" s="228"/>
      <c r="BO85" s="228"/>
      <c r="BP85" s="228"/>
      <c r="BQ85" s="225">
        <v>79</v>
      </c>
      <c r="BR85" s="230"/>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5">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8"/>
      <c r="BF86" s="228"/>
      <c r="BG86" s="228"/>
      <c r="BH86" s="228"/>
      <c r="BI86" s="228"/>
      <c r="BJ86" s="228"/>
      <c r="BK86" s="228"/>
      <c r="BL86" s="228"/>
      <c r="BM86" s="228"/>
      <c r="BN86" s="228"/>
      <c r="BO86" s="228"/>
      <c r="BP86" s="228"/>
      <c r="BQ86" s="225">
        <v>80</v>
      </c>
      <c r="BR86" s="230"/>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1">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8"/>
      <c r="BF87" s="228"/>
      <c r="BG87" s="228"/>
      <c r="BH87" s="228"/>
      <c r="BI87" s="228"/>
      <c r="BJ87" s="228"/>
      <c r="BK87" s="228"/>
      <c r="BL87" s="228"/>
      <c r="BM87" s="228"/>
      <c r="BN87" s="228"/>
      <c r="BO87" s="228"/>
      <c r="BP87" s="228"/>
      <c r="BQ87" s="225">
        <v>81</v>
      </c>
      <c r="BR87" s="230"/>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7" t="s">
        <v>374</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2876</v>
      </c>
      <c r="AG88" s="959"/>
      <c r="AH88" s="959"/>
      <c r="AI88" s="959"/>
      <c r="AJ88" s="959"/>
      <c r="AK88" s="963"/>
      <c r="AL88" s="963"/>
      <c r="AM88" s="963"/>
      <c r="AN88" s="963"/>
      <c r="AO88" s="963"/>
      <c r="AP88" s="959">
        <v>4794</v>
      </c>
      <c r="AQ88" s="959"/>
      <c r="AR88" s="959"/>
      <c r="AS88" s="959"/>
      <c r="AT88" s="959"/>
      <c r="AU88" s="959">
        <v>1337</v>
      </c>
      <c r="AV88" s="959"/>
      <c r="AW88" s="959"/>
      <c r="AX88" s="959"/>
      <c r="AY88" s="959"/>
      <c r="AZ88" s="960"/>
      <c r="BA88" s="960"/>
      <c r="BB88" s="960"/>
      <c r="BC88" s="960"/>
      <c r="BD88" s="961"/>
      <c r="BE88" s="228"/>
      <c r="BF88" s="228"/>
      <c r="BG88" s="228"/>
      <c r="BH88" s="228"/>
      <c r="BI88" s="228"/>
      <c r="BJ88" s="228"/>
      <c r="BK88" s="228"/>
      <c r="BL88" s="228"/>
      <c r="BM88" s="228"/>
      <c r="BN88" s="228"/>
      <c r="BO88" s="228"/>
      <c r="BP88" s="228"/>
      <c r="BQ88" s="225">
        <v>82</v>
      </c>
      <c r="BR88" s="230"/>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374</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c r="CX102" s="953"/>
      <c r="CY102" s="953"/>
      <c r="CZ102" s="953"/>
      <c r="DA102" s="954"/>
      <c r="DB102" s="952"/>
      <c r="DC102" s="953"/>
      <c r="DD102" s="953"/>
      <c r="DE102" s="953"/>
      <c r="DF102" s="954"/>
      <c r="DG102" s="952">
        <v>478</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6" t="s">
        <v>403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404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1103688</v>
      </c>
      <c r="AB110" s="889"/>
      <c r="AC110" s="889"/>
      <c r="AD110" s="889"/>
      <c r="AE110" s="890"/>
      <c r="AF110" s="891">
        <v>1085714</v>
      </c>
      <c r="AG110" s="889"/>
      <c r="AH110" s="889"/>
      <c r="AI110" s="889"/>
      <c r="AJ110" s="890"/>
      <c r="AK110" s="891">
        <v>1078743</v>
      </c>
      <c r="AL110" s="889"/>
      <c r="AM110" s="889"/>
      <c r="AN110" s="889"/>
      <c r="AO110" s="890"/>
      <c r="AP110" s="892">
        <v>19.899999999999999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12540366</v>
      </c>
      <c r="BR110" s="842"/>
      <c r="BS110" s="842"/>
      <c r="BT110" s="842"/>
      <c r="BU110" s="842"/>
      <c r="BV110" s="842">
        <v>12202040</v>
      </c>
      <c r="BW110" s="842"/>
      <c r="BX110" s="842"/>
      <c r="BY110" s="842"/>
      <c r="BZ110" s="842"/>
      <c r="CA110" s="842">
        <v>12612931</v>
      </c>
      <c r="CB110" s="842"/>
      <c r="CC110" s="842"/>
      <c r="CD110" s="842"/>
      <c r="CE110" s="842"/>
      <c r="CF110" s="866">
        <v>233.2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288444</v>
      </c>
      <c r="BR111" s="817"/>
      <c r="BS111" s="817"/>
      <c r="BT111" s="817"/>
      <c r="BU111" s="817"/>
      <c r="BV111" s="817">
        <v>313344</v>
      </c>
      <c r="BW111" s="817"/>
      <c r="BX111" s="817"/>
      <c r="BY111" s="817"/>
      <c r="BZ111" s="817"/>
      <c r="CA111" s="817">
        <v>294154</v>
      </c>
      <c r="CB111" s="817"/>
      <c r="CC111" s="817"/>
      <c r="CD111" s="817"/>
      <c r="CE111" s="817"/>
      <c r="CF111" s="875">
        <v>5.4</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4535294</v>
      </c>
      <c r="BR112" s="817"/>
      <c r="BS112" s="817"/>
      <c r="BT112" s="817"/>
      <c r="BU112" s="817"/>
      <c r="BV112" s="817">
        <v>3548383</v>
      </c>
      <c r="BW112" s="817"/>
      <c r="BX112" s="817"/>
      <c r="BY112" s="817"/>
      <c r="BZ112" s="817"/>
      <c r="CA112" s="817">
        <v>3968985</v>
      </c>
      <c r="CB112" s="817"/>
      <c r="CC112" s="817"/>
      <c r="CD112" s="817"/>
      <c r="CE112" s="817"/>
      <c r="CF112" s="875">
        <v>73.400000000000006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427895</v>
      </c>
      <c r="AB113" s="919"/>
      <c r="AC113" s="919"/>
      <c r="AD113" s="919"/>
      <c r="AE113" s="920"/>
      <c r="AF113" s="921">
        <v>260158</v>
      </c>
      <c r="AG113" s="919"/>
      <c r="AH113" s="919"/>
      <c r="AI113" s="919"/>
      <c r="AJ113" s="920"/>
      <c r="AK113" s="921">
        <v>373173</v>
      </c>
      <c r="AL113" s="919"/>
      <c r="AM113" s="919"/>
      <c r="AN113" s="919"/>
      <c r="AO113" s="920"/>
      <c r="AP113" s="922">
        <v>6.9</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1426041</v>
      </c>
      <c r="BR113" s="817"/>
      <c r="BS113" s="817"/>
      <c r="BT113" s="817"/>
      <c r="BU113" s="817"/>
      <c r="BV113" s="817">
        <v>1345385</v>
      </c>
      <c r="BW113" s="817"/>
      <c r="BX113" s="817"/>
      <c r="BY113" s="817"/>
      <c r="BZ113" s="817"/>
      <c r="CA113" s="817">
        <v>1337042</v>
      </c>
      <c r="CB113" s="817"/>
      <c r="CC113" s="817"/>
      <c r="CD113" s="817"/>
      <c r="CE113" s="817"/>
      <c r="CF113" s="875">
        <v>24.7</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20475</v>
      </c>
      <c r="AB114" s="780"/>
      <c r="AC114" s="780"/>
      <c r="AD114" s="780"/>
      <c r="AE114" s="781"/>
      <c r="AF114" s="782">
        <v>10138</v>
      </c>
      <c r="AG114" s="780"/>
      <c r="AH114" s="780"/>
      <c r="AI114" s="780"/>
      <c r="AJ114" s="781"/>
      <c r="AK114" s="782">
        <v>15162</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584068</v>
      </c>
      <c r="BR114" s="817"/>
      <c r="BS114" s="817"/>
      <c r="BT114" s="817"/>
      <c r="BU114" s="817"/>
      <c r="BV114" s="817">
        <v>513191</v>
      </c>
      <c r="BW114" s="817"/>
      <c r="BX114" s="817"/>
      <c r="BY114" s="817"/>
      <c r="BZ114" s="817"/>
      <c r="CA114" s="817">
        <v>510062</v>
      </c>
      <c r="CB114" s="817"/>
      <c r="CC114" s="817"/>
      <c r="CD114" s="817"/>
      <c r="CE114" s="817"/>
      <c r="CF114" s="875">
        <v>9.4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5197</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286725</v>
      </c>
      <c r="DH115" s="780"/>
      <c r="DI115" s="780"/>
      <c r="DJ115" s="780"/>
      <c r="DK115" s="781"/>
      <c r="DL115" s="782">
        <v>313344</v>
      </c>
      <c r="DM115" s="780"/>
      <c r="DN115" s="780"/>
      <c r="DO115" s="780"/>
      <c r="DP115" s="781"/>
      <c r="DQ115" s="782">
        <v>294154</v>
      </c>
      <c r="DR115" s="780"/>
      <c r="DS115" s="780"/>
      <c r="DT115" s="780"/>
      <c r="DU115" s="781"/>
      <c r="DV115" s="824">
        <v>5.4</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122</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1719</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1557255</v>
      </c>
      <c r="AB117" s="903"/>
      <c r="AC117" s="903"/>
      <c r="AD117" s="903"/>
      <c r="AE117" s="904"/>
      <c r="AF117" s="905">
        <v>1356010</v>
      </c>
      <c r="AG117" s="903"/>
      <c r="AH117" s="903"/>
      <c r="AI117" s="903"/>
      <c r="AJ117" s="904"/>
      <c r="AK117" s="905">
        <v>1467200</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8" t="s">
        <v>176</v>
      </c>
      <c r="BA119" s="238"/>
      <c r="BB119" s="238"/>
      <c r="BC119" s="238"/>
      <c r="BD119" s="238"/>
      <c r="BE119" s="238"/>
      <c r="BF119" s="238"/>
      <c r="BG119" s="238"/>
      <c r="BH119" s="238"/>
      <c r="BI119" s="238"/>
      <c r="BJ119" s="238"/>
      <c r="BK119" s="238"/>
      <c r="BL119" s="238"/>
      <c r="BM119" s="238"/>
      <c r="BN119" s="238"/>
      <c r="BO119" s="877" t="s">
        <v>440</v>
      </c>
      <c r="BP119" s="878"/>
      <c r="BQ119" s="879">
        <v>19374213</v>
      </c>
      <c r="BR119" s="845"/>
      <c r="BS119" s="845"/>
      <c r="BT119" s="845"/>
      <c r="BU119" s="845"/>
      <c r="BV119" s="845">
        <v>17922343</v>
      </c>
      <c r="BW119" s="845"/>
      <c r="BX119" s="845"/>
      <c r="BY119" s="845"/>
      <c r="BZ119" s="845"/>
      <c r="CA119" s="845">
        <v>18723174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2081345</v>
      </c>
      <c r="BR120" s="842"/>
      <c r="BS120" s="842"/>
      <c r="BT120" s="842"/>
      <c r="BU120" s="842"/>
      <c r="BV120" s="842">
        <v>2971182</v>
      </c>
      <c r="BW120" s="842"/>
      <c r="BX120" s="842"/>
      <c r="BY120" s="842"/>
      <c r="BZ120" s="842"/>
      <c r="CA120" s="842">
        <v>2862182</v>
      </c>
      <c r="CB120" s="842"/>
      <c r="CC120" s="842"/>
      <c r="CD120" s="842"/>
      <c r="CE120" s="842"/>
      <c r="CF120" s="866">
        <v>52.9</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4526768</v>
      </c>
      <c r="DH120" s="842"/>
      <c r="DI120" s="842"/>
      <c r="DJ120" s="842"/>
      <c r="DK120" s="842"/>
      <c r="DL120" s="842">
        <v>3545665</v>
      </c>
      <c r="DM120" s="842"/>
      <c r="DN120" s="842"/>
      <c r="DO120" s="842"/>
      <c r="DP120" s="842"/>
      <c r="DQ120" s="842">
        <v>3966104</v>
      </c>
      <c r="DR120" s="842"/>
      <c r="DS120" s="842"/>
      <c r="DT120" s="842"/>
      <c r="DU120" s="842"/>
      <c r="DV120" s="843">
        <v>73.3</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1412811</v>
      </c>
      <c r="BR121" s="817"/>
      <c r="BS121" s="817"/>
      <c r="BT121" s="817"/>
      <c r="BU121" s="817"/>
      <c r="BV121" s="817">
        <v>1326189</v>
      </c>
      <c r="BW121" s="817"/>
      <c r="BX121" s="817"/>
      <c r="BY121" s="817"/>
      <c r="BZ121" s="817"/>
      <c r="CA121" s="817">
        <v>1375532</v>
      </c>
      <c r="CB121" s="817"/>
      <c r="CC121" s="817"/>
      <c r="CD121" s="817"/>
      <c r="CE121" s="817"/>
      <c r="CF121" s="875">
        <v>25.4</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2718</v>
      </c>
      <c r="DM121" s="817"/>
      <c r="DN121" s="817"/>
      <c r="DO121" s="817"/>
      <c r="DP121" s="817"/>
      <c r="DQ121" s="817">
        <v>2881</v>
      </c>
      <c r="DR121" s="817"/>
      <c r="DS121" s="817"/>
      <c r="DT121" s="817"/>
      <c r="DU121" s="817"/>
      <c r="DV121" s="794">
        <v>0.1</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11600366</v>
      </c>
      <c r="BR122" s="845"/>
      <c r="BS122" s="845"/>
      <c r="BT122" s="845"/>
      <c r="BU122" s="845"/>
      <c r="BV122" s="845">
        <v>11054776</v>
      </c>
      <c r="BW122" s="845"/>
      <c r="BX122" s="845"/>
      <c r="BY122" s="845"/>
      <c r="BZ122" s="845"/>
      <c r="CA122" s="845">
        <v>11393514</v>
      </c>
      <c r="CB122" s="845"/>
      <c r="CC122" s="845"/>
      <c r="CD122" s="845"/>
      <c r="CE122" s="845"/>
      <c r="CF122" s="846">
        <v>210.6</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5197</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8" t="s">
        <v>176</v>
      </c>
      <c r="BA123" s="238"/>
      <c r="BB123" s="238"/>
      <c r="BC123" s="238"/>
      <c r="BD123" s="238"/>
      <c r="BE123" s="238"/>
      <c r="BF123" s="238"/>
      <c r="BG123" s="238"/>
      <c r="BH123" s="238"/>
      <c r="BI123" s="238"/>
      <c r="BJ123" s="238"/>
      <c r="BK123" s="238"/>
      <c r="BL123" s="238"/>
      <c r="BM123" s="238"/>
      <c r="BN123" s="238"/>
      <c r="BO123" s="877" t="s">
        <v>448</v>
      </c>
      <c r="BP123" s="878"/>
      <c r="BQ123" s="832">
        <v>15094522</v>
      </c>
      <c r="BR123" s="833"/>
      <c r="BS123" s="833"/>
      <c r="BT123" s="833"/>
      <c r="BU123" s="833"/>
      <c r="BV123" s="833">
        <v>15352147</v>
      </c>
      <c r="BW123" s="833"/>
      <c r="BX123" s="833"/>
      <c r="BY123" s="833"/>
      <c r="BZ123" s="833"/>
      <c r="CA123" s="833">
        <v>15631228</v>
      </c>
      <c r="CB123" s="833"/>
      <c r="CC123" s="833"/>
      <c r="CD123" s="833"/>
      <c r="CE123" s="833"/>
      <c r="CF123" s="748"/>
      <c r="CG123" s="749"/>
      <c r="CH123" s="749"/>
      <c r="CI123" s="749"/>
      <c r="CJ123" s="834"/>
      <c r="CK123" s="869"/>
      <c r="CL123" s="855"/>
      <c r="CM123" s="855"/>
      <c r="CN123" s="855"/>
      <c r="CO123" s="856"/>
      <c r="CP123" s="835" t="s">
        <v>387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84.6</v>
      </c>
      <c r="BR124" s="831"/>
      <c r="BS124" s="831"/>
      <c r="BT124" s="831"/>
      <c r="BU124" s="831"/>
      <c r="BV124" s="831">
        <v>49.2</v>
      </c>
      <c r="BW124" s="831"/>
      <c r="BX124" s="831"/>
      <c r="BY124" s="831"/>
      <c r="BZ124" s="831"/>
      <c r="CA124" s="831">
        <v>57.1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8526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2"/>
      <c r="CE127" s="242"/>
      <c r="CF127" s="242"/>
      <c r="CG127" s="220"/>
      <c r="CH127" s="220"/>
      <c r="CI127" s="220"/>
      <c r="CJ127" s="241"/>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124406</v>
      </c>
      <c r="AB128" s="801"/>
      <c r="AC128" s="801"/>
      <c r="AD128" s="801"/>
      <c r="AE128" s="802"/>
      <c r="AF128" s="803">
        <v>59420</v>
      </c>
      <c r="AG128" s="801"/>
      <c r="AH128" s="801"/>
      <c r="AI128" s="801"/>
      <c r="AJ128" s="802"/>
      <c r="AK128" s="803">
        <v>109520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14.33</v>
      </c>
      <c r="BN128" s="787"/>
      <c r="BO128" s="787"/>
      <c r="BP128" s="787"/>
      <c r="BQ128" s="787"/>
      <c r="BR128" s="787"/>
      <c r="BS128" s="810"/>
      <c r="BT128" s="786">
        <v>20</v>
      </c>
      <c r="BU128" s="787"/>
      <c r="BV128" s="787"/>
      <c r="BW128" s="787"/>
      <c r="BX128" s="787"/>
      <c r="BY128" s="787"/>
      <c r="BZ128" s="788"/>
      <c r="CA128" s="242"/>
      <c r="CB128" s="242"/>
      <c r="CC128" s="242"/>
      <c r="CD128" s="242"/>
      <c r="CE128" s="242"/>
      <c r="CF128" s="242"/>
      <c r="CG128" s="220"/>
      <c r="CH128" s="220"/>
      <c r="CI128" s="220"/>
      <c r="CJ128" s="241"/>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5968228</v>
      </c>
      <c r="AB129" s="780"/>
      <c r="AC129" s="780"/>
      <c r="AD129" s="780"/>
      <c r="AE129" s="781"/>
      <c r="AF129" s="782">
        <v>6144209</v>
      </c>
      <c r="AG129" s="780"/>
      <c r="AH129" s="780"/>
      <c r="AI129" s="780"/>
      <c r="AJ129" s="781"/>
      <c r="AK129" s="782">
        <v>6253024</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19.329999999999998</v>
      </c>
      <c r="BN129" s="771"/>
      <c r="BO129" s="771"/>
      <c r="BP129" s="771"/>
      <c r="BQ129" s="771"/>
      <c r="BR129" s="771"/>
      <c r="BS129" s="772"/>
      <c r="BT129" s="770">
        <v>30</v>
      </c>
      <c r="BU129" s="771"/>
      <c r="BV129" s="771"/>
      <c r="BW129" s="771"/>
      <c r="BX129" s="771"/>
      <c r="BY129" s="771"/>
      <c r="BZ129" s="773"/>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911845</v>
      </c>
      <c r="AB130" s="780"/>
      <c r="AC130" s="780"/>
      <c r="AD130" s="780"/>
      <c r="AE130" s="781"/>
      <c r="AF130" s="782">
        <v>929868</v>
      </c>
      <c r="AG130" s="780"/>
      <c r="AH130" s="780"/>
      <c r="AI130" s="780"/>
      <c r="AJ130" s="781"/>
      <c r="AK130" s="782">
        <v>843848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5056383</v>
      </c>
      <c r="AB131" s="764"/>
      <c r="AC131" s="764"/>
      <c r="AD131" s="764"/>
      <c r="AE131" s="765"/>
      <c r="AF131" s="766">
        <v>5214341</v>
      </c>
      <c r="AG131" s="764"/>
      <c r="AH131" s="764"/>
      <c r="AI131" s="764"/>
      <c r="AJ131" s="765"/>
      <c r="AK131" s="766">
        <v>5409176</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57.1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10.303885510000001</v>
      </c>
      <c r="AB132" s="745"/>
      <c r="AC132" s="745"/>
      <c r="AD132" s="745"/>
      <c r="AE132" s="746"/>
      <c r="AF132" s="747">
        <v>7.0329465070000001</v>
      </c>
      <c r="AG132" s="745"/>
      <c r="AH132" s="745"/>
      <c r="AI132" s="745"/>
      <c r="AJ132" s="746"/>
      <c r="AK132" s="747">
        <v>9.4992650209999994</v>
      </c>
      <c r="AL132" s="745"/>
      <c r="AM132" s="745"/>
      <c r="AN132" s="745"/>
      <c r="AO132" s="746"/>
      <c r="AP132" s="748"/>
      <c r="AQ132" s="749"/>
      <c r="AR132" s="749"/>
      <c r="AS132" s="749"/>
      <c r="AT132" s="750"/>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8.9</v>
      </c>
      <c r="AB133" s="724"/>
      <c r="AC133" s="724"/>
      <c r="AD133" s="724"/>
      <c r="AE133" s="725"/>
      <c r="AF133" s="723">
        <v>8.5</v>
      </c>
      <c r="AG133" s="724"/>
      <c r="AH133" s="724"/>
      <c r="AI133" s="724"/>
      <c r="AJ133" s="725"/>
      <c r="AK133" s="723">
        <v>8.9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nOWvheOxMIBqLPOr0P/rM5J8qP1pqVRxhTTYqMbM6WXHrecxSAxOy/EyXFoUjGkUe7qDLgX7rvekt8EPNN0Niw==" saltValue="WwQhtby4du6B8QRlRga0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S7:CG7"/>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K69:AO69"/>
    <mergeCell ref="AP69:AT69"/>
    <mergeCell ref="AU69:AY69"/>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78740157480314965" bottom="0.19685039370078741"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119:120" x14ac:dyDescent="0.15">
      <c r="DP17" s="246"/>
    </row>
    <row r="18" spans="119:120" x14ac:dyDescent="0.15"/>
    <row r="19" spans="119:120" x14ac:dyDescent="0.15"/>
    <row r="20" spans="119:120" x14ac:dyDescent="0.15">
      <c r="DO20" s="246"/>
      <c r="DP20" s="246"/>
    </row>
    <row r="21" spans="119:120" x14ac:dyDescent="0.15">
      <c r="DP21" s="246"/>
    </row>
    <row r="22" spans="119:120" x14ac:dyDescent="0.15"/>
    <row r="23" spans="119:120" x14ac:dyDescent="0.15">
      <c r="DO23" s="246"/>
      <c r="DP23" s="246"/>
    </row>
    <row r="24" spans="119:120" x14ac:dyDescent="0.15">
      <c r="DP24" s="246"/>
    </row>
    <row r="25" spans="119:120" x14ac:dyDescent="0.15">
      <c r="DP25" s="246"/>
    </row>
    <row r="26" spans="119:120" x14ac:dyDescent="0.15">
      <c r="DO26" s="246"/>
      <c r="DP26" s="246"/>
    </row>
    <row r="27" spans="119:120" x14ac:dyDescent="0.15"/>
    <row r="28" spans="119:120" x14ac:dyDescent="0.15">
      <c r="DO28" s="246"/>
      <c r="DP28" s="246"/>
    </row>
    <row r="29" spans="119:120" x14ac:dyDescent="0.15">
      <c r="DP29" s="246"/>
    </row>
    <row r="30" spans="119:120" x14ac:dyDescent="0.15"/>
    <row r="31" spans="119:120" x14ac:dyDescent="0.15">
      <c r="DO31" s="246"/>
      <c r="DP31" s="246"/>
    </row>
    <row r="32" spans="119: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474</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sheetProtection algorithmName="SHA-512" hashValue="AO4Ze26oqc/kdMLiIG43BZSFcZZNuqcWLBLSB4SJC5c34V1IXFurcBtODitoTRPYWGGJpiB67VvczZavsiKtQQ==" saltValue="0E3zGEq6UfjrOK02Lwsq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td23XTE8cMmDaFk6eFl+oYZErjmfnFcoQyv05NiQE80rleVH6lpM4SGar+g/FDrcgfevWabV81tcBeOof+Frg==" saltValue="kh0erx8idAjg8t7OCFdq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475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476</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18" t="s">
        <v>477</v>
      </c>
      <c r="AP7" s="259"/>
      <c r="AQ7" s="260" t="s">
        <v>478</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19"/>
      <c r="AP8" s="265" t="s">
        <v>479</v>
      </c>
      <c r="AQ8" s="266" t="s">
        <v>480</v>
      </c>
      <c r="AR8" s="267" t="s">
        <v>481</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30" t="s">
        <v>482</v>
      </c>
      <c r="AL9" s="1131"/>
      <c r="AM9" s="1131"/>
      <c r="AN9" s="1132"/>
      <c r="AO9" s="268">
        <v>1999970</v>
      </c>
      <c r="AP9" s="268">
        <v>77935</v>
      </c>
      <c r="AQ9" s="269">
        <v>72090</v>
      </c>
      <c r="AR9" s="270">
        <v>8.1</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30" t="s">
        <v>483</v>
      </c>
      <c r="AL10" s="1131"/>
      <c r="AM10" s="1131"/>
      <c r="AN10" s="1132"/>
      <c r="AO10" s="271">
        <v>52959</v>
      </c>
      <c r="AP10" s="271">
        <v>2064</v>
      </c>
      <c r="AQ10" s="272">
        <v>9072</v>
      </c>
      <c r="AR10" s="273">
        <v>-77.2</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30" t="s">
        <v>484</v>
      </c>
      <c r="AL11" s="1131"/>
      <c r="AM11" s="1131"/>
      <c r="AN11" s="1132"/>
      <c r="AO11" s="271" t="s">
        <v>485</v>
      </c>
      <c r="AP11" s="271" t="s">
        <v>485</v>
      </c>
      <c r="AQ11" s="272">
        <v>383</v>
      </c>
      <c r="AR11" s="273" t="s">
        <v>485</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30" t="s">
        <v>486</v>
      </c>
      <c r="AL12" s="1131"/>
      <c r="AM12" s="1131"/>
      <c r="AN12" s="1132"/>
      <c r="AO12" s="271">
        <v>5060</v>
      </c>
      <c r="AP12" s="271">
        <v>197</v>
      </c>
      <c r="AQ12" s="272">
        <v>26</v>
      </c>
      <c r="AR12" s="273">
        <v>657.7</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30" t="s">
        <v>487</v>
      </c>
      <c r="AL13" s="1131"/>
      <c r="AM13" s="1131"/>
      <c r="AN13" s="1132"/>
      <c r="AO13" s="271">
        <v>75964</v>
      </c>
      <c r="AP13" s="271">
        <v>2960</v>
      </c>
      <c r="AQ13" s="272">
        <v>2732</v>
      </c>
      <c r="AR13" s="273">
        <v>8.3000000000000007</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30" t="s">
        <v>488</v>
      </c>
      <c r="AL14" s="1131"/>
      <c r="AM14" s="1131"/>
      <c r="AN14" s="1132"/>
      <c r="AO14" s="271" t="s">
        <v>485</v>
      </c>
      <c r="AP14" s="271" t="s">
        <v>485</v>
      </c>
      <c r="AQ14" s="272">
        <v>1315</v>
      </c>
      <c r="AR14" s="273" t="s">
        <v>485</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33" t="s">
        <v>489</v>
      </c>
      <c r="AL15" s="1134"/>
      <c r="AM15" s="1134"/>
      <c r="AN15" s="1135"/>
      <c r="AO15" s="271">
        <v>-107778</v>
      </c>
      <c r="AP15" s="271">
        <v>-4200</v>
      </c>
      <c r="AQ15" s="272">
        <v>-4107</v>
      </c>
      <c r="AR15" s="273">
        <v>2.2999999999999998</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33" t="s">
        <v>176</v>
      </c>
      <c r="AL16" s="1134"/>
      <c r="AM16" s="1134"/>
      <c r="AN16" s="1135"/>
      <c r="AO16" s="271">
        <v>2026175</v>
      </c>
      <c r="AP16" s="271">
        <v>78956</v>
      </c>
      <c r="AQ16" s="272">
        <v>81511</v>
      </c>
      <c r="AR16" s="273">
        <v>-3.1</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490</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491</v>
      </c>
      <c r="AP20" s="280" t="s">
        <v>492</v>
      </c>
      <c r="AQ20" s="281" t="s">
        <v>493</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36" t="s">
        <v>494</v>
      </c>
      <c r="AL21" s="1137"/>
      <c r="AM21" s="1137"/>
      <c r="AN21" s="1138"/>
      <c r="AO21" s="284">
        <v>7.44</v>
      </c>
      <c r="AP21" s="285">
        <v>6.74</v>
      </c>
      <c r="AQ21" s="286">
        <v>0.7</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36" t="s">
        <v>495</v>
      </c>
      <c r="AL22" s="1137"/>
      <c r="AM22" s="1137"/>
      <c r="AN22" s="1138"/>
      <c r="AO22" s="289">
        <v>93.1</v>
      </c>
      <c r="AP22" s="290">
        <v>97</v>
      </c>
      <c r="AQ22" s="291">
        <v>-3.9</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4"/>
    </row>
    <row r="27" spans="1:46" x14ac:dyDescent="0.15">
      <c r="A27" s="296"/>
      <c r="AO27" s="249"/>
      <c r="AP27" s="249"/>
      <c r="AQ27" s="249"/>
      <c r="AR27" s="249"/>
      <c r="AS27" s="249"/>
      <c r="AT27" s="249"/>
    </row>
    <row r="28" spans="1:46" ht="17.25" x14ac:dyDescent="0.15">
      <c r="A28" s="250" t="s">
        <v>497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498</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18" t="s">
        <v>477</v>
      </c>
      <c r="AP30" s="259"/>
      <c r="AQ30" s="260" t="s">
        <v>478</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19"/>
      <c r="AP31" s="265" t="s">
        <v>479</v>
      </c>
      <c r="AQ31" s="266" t="s">
        <v>480</v>
      </c>
      <c r="AR31" s="267" t="s">
        <v>481</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20" t="s">
        <v>499</v>
      </c>
      <c r="AL32" s="1121"/>
      <c r="AM32" s="1121"/>
      <c r="AN32" s="1122"/>
      <c r="AO32" s="299">
        <v>1078743</v>
      </c>
      <c r="AP32" s="299">
        <v>42037</v>
      </c>
      <c r="AQ32" s="300">
        <v>33695</v>
      </c>
      <c r="AR32" s="301">
        <v>24.8</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20" t="s">
        <v>500</v>
      </c>
      <c r="AL33" s="1121"/>
      <c r="AM33" s="1121"/>
      <c r="AN33" s="1122"/>
      <c r="AO33" s="299" t="s">
        <v>485</v>
      </c>
      <c r="AP33" s="299" t="s">
        <v>485</v>
      </c>
      <c r="AQ33" s="300" t="s">
        <v>485</v>
      </c>
      <c r="AR33" s="301" t="s">
        <v>485</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20" t="s">
        <v>501</v>
      </c>
      <c r="AL34" s="1121"/>
      <c r="AM34" s="1121"/>
      <c r="AN34" s="1122"/>
      <c r="AO34" s="299" t="s">
        <v>485</v>
      </c>
      <c r="AP34" s="299" t="s">
        <v>485</v>
      </c>
      <c r="AQ34" s="300" t="s">
        <v>485</v>
      </c>
      <c r="AR34" s="301" t="s">
        <v>485</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20" t="s">
        <v>502</v>
      </c>
      <c r="AL35" s="1121"/>
      <c r="AM35" s="1121"/>
      <c r="AN35" s="1122"/>
      <c r="AO35" s="299">
        <v>373173</v>
      </c>
      <c r="AP35" s="299">
        <v>14542</v>
      </c>
      <c r="AQ35" s="300">
        <v>8394</v>
      </c>
      <c r="AR35" s="301">
        <v>73.2</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20" t="s">
        <v>503</v>
      </c>
      <c r="AL36" s="1121"/>
      <c r="AM36" s="1121"/>
      <c r="AN36" s="1122"/>
      <c r="AO36" s="299">
        <v>15162</v>
      </c>
      <c r="AP36" s="299">
        <v>591</v>
      </c>
      <c r="AQ36" s="300">
        <v>1998</v>
      </c>
      <c r="AR36" s="301">
        <v>-70.400000000000006</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20" t="s">
        <v>504</v>
      </c>
      <c r="AL37" s="1121"/>
      <c r="AM37" s="1121"/>
      <c r="AN37" s="1122"/>
      <c r="AO37" s="299" t="s">
        <v>485</v>
      </c>
      <c r="AP37" s="299" t="s">
        <v>485</v>
      </c>
      <c r="AQ37" s="300">
        <v>1021</v>
      </c>
      <c r="AR37" s="301" t="s">
        <v>485</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23" t="s">
        <v>505</v>
      </c>
      <c r="AL38" s="1124"/>
      <c r="AM38" s="1124"/>
      <c r="AN38" s="1125"/>
      <c r="AO38" s="302">
        <v>122</v>
      </c>
      <c r="AP38" s="302">
        <v>5</v>
      </c>
      <c r="AQ38" s="303">
        <v>3</v>
      </c>
      <c r="AR38" s="291">
        <v>66.7</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23" t="s">
        <v>506</v>
      </c>
      <c r="AL39" s="1124"/>
      <c r="AM39" s="1124"/>
      <c r="AN39" s="1125"/>
      <c r="AO39" s="299">
        <v>-109520</v>
      </c>
      <c r="AP39" s="299">
        <v>-4268</v>
      </c>
      <c r="AQ39" s="300">
        <v>-3210</v>
      </c>
      <c r="AR39" s="301">
        <v>33</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20" t="s">
        <v>507</v>
      </c>
      <c r="AL40" s="1121"/>
      <c r="AM40" s="1121"/>
      <c r="AN40" s="1122"/>
      <c r="AO40" s="299">
        <v>-843848</v>
      </c>
      <c r="AP40" s="299">
        <v>-32883</v>
      </c>
      <c r="AQ40" s="300">
        <v>-26336</v>
      </c>
      <c r="AR40" s="301">
        <v>24.9</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26" t="s">
        <v>286</v>
      </c>
      <c r="AL41" s="1127"/>
      <c r="AM41" s="1127"/>
      <c r="AN41" s="1128"/>
      <c r="AO41" s="299">
        <v>513832</v>
      </c>
      <c r="AP41" s="299">
        <v>20023</v>
      </c>
      <c r="AQ41" s="300">
        <v>15565</v>
      </c>
      <c r="AR41" s="301">
        <v>28.6</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508</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509</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13" t="s">
        <v>477</v>
      </c>
      <c r="AN49" s="1115" t="s">
        <v>510</v>
      </c>
      <c r="AO49" s="1116"/>
      <c r="AP49" s="1116"/>
      <c r="AQ49" s="1116"/>
      <c r="AR49" s="1117"/>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14"/>
      <c r="AN50" s="315" t="s">
        <v>511</v>
      </c>
      <c r="AO50" s="316" t="s">
        <v>512</v>
      </c>
      <c r="AP50" s="317" t="s">
        <v>513</v>
      </c>
      <c r="AQ50" s="318" t="s">
        <v>514</v>
      </c>
      <c r="AR50" s="319" t="s">
        <v>515</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516</v>
      </c>
      <c r="AL51" s="312"/>
      <c r="AM51" s="320">
        <v>1636931</v>
      </c>
      <c r="AN51" s="321">
        <v>61909</v>
      </c>
      <c r="AO51" s="322">
        <v>-1.2</v>
      </c>
      <c r="AP51" s="323">
        <v>52068</v>
      </c>
      <c r="AQ51" s="324">
        <v>1.6</v>
      </c>
      <c r="AR51" s="325">
        <v>-2.8</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517</v>
      </c>
      <c r="AM52" s="328">
        <v>679062</v>
      </c>
      <c r="AN52" s="329">
        <v>25682</v>
      </c>
      <c r="AO52" s="330">
        <v>4.9000000000000004</v>
      </c>
      <c r="AP52" s="331">
        <v>26936</v>
      </c>
      <c r="AQ52" s="332">
        <v>3.4</v>
      </c>
      <c r="AR52" s="333">
        <v>1.5</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518</v>
      </c>
      <c r="AL53" s="312"/>
      <c r="AM53" s="320">
        <v>708237</v>
      </c>
      <c r="AN53" s="321">
        <v>26954</v>
      </c>
      <c r="AO53" s="322">
        <v>-56.5</v>
      </c>
      <c r="AP53" s="323">
        <v>47161</v>
      </c>
      <c r="AQ53" s="324">
        <v>-9.4</v>
      </c>
      <c r="AR53" s="325">
        <v>-47.1</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517</v>
      </c>
      <c r="AM54" s="328">
        <v>410370</v>
      </c>
      <c r="AN54" s="329">
        <v>15618</v>
      </c>
      <c r="AO54" s="330">
        <v>-39.200000000000003</v>
      </c>
      <c r="AP54" s="331">
        <v>24595</v>
      </c>
      <c r="AQ54" s="332">
        <v>-8.6999999999999993</v>
      </c>
      <c r="AR54" s="333">
        <v>-30.5</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519</v>
      </c>
      <c r="AL55" s="312"/>
      <c r="AM55" s="320">
        <v>952002</v>
      </c>
      <c r="AN55" s="321">
        <v>36400</v>
      </c>
      <c r="AO55" s="322">
        <v>35</v>
      </c>
      <c r="AP55" s="323">
        <v>43423</v>
      </c>
      <c r="AQ55" s="324">
        <v>-7.9</v>
      </c>
      <c r="AR55" s="325">
        <v>42.9</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517</v>
      </c>
      <c r="AM56" s="328">
        <v>407273</v>
      </c>
      <c r="AN56" s="329">
        <v>15572</v>
      </c>
      <c r="AO56" s="330">
        <v>-0.3</v>
      </c>
      <c r="AP56" s="331">
        <v>22207</v>
      </c>
      <c r="AQ56" s="332">
        <v>-9.6999999999999993</v>
      </c>
      <c r="AR56" s="333">
        <v>9.4</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520</v>
      </c>
      <c r="AL57" s="312"/>
      <c r="AM57" s="320">
        <v>983575</v>
      </c>
      <c r="AN57" s="321">
        <v>37786</v>
      </c>
      <c r="AO57" s="322">
        <v>3.8</v>
      </c>
      <c r="AP57" s="323">
        <v>45265</v>
      </c>
      <c r="AQ57" s="324">
        <v>4.2</v>
      </c>
      <c r="AR57" s="325">
        <v>-0.4</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517</v>
      </c>
      <c r="AM58" s="328">
        <v>512408</v>
      </c>
      <c r="AN58" s="329">
        <v>19685</v>
      </c>
      <c r="AO58" s="330">
        <v>26.4</v>
      </c>
      <c r="AP58" s="331">
        <v>22600</v>
      </c>
      <c r="AQ58" s="332">
        <v>1.8</v>
      </c>
      <c r="AR58" s="333">
        <v>24.6</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521</v>
      </c>
      <c r="AL59" s="312"/>
      <c r="AM59" s="320">
        <v>695375</v>
      </c>
      <c r="AN59" s="321">
        <v>27097</v>
      </c>
      <c r="AO59" s="322">
        <v>-28.3</v>
      </c>
      <c r="AP59" s="323">
        <v>54621</v>
      </c>
      <c r="AQ59" s="324">
        <v>20.7</v>
      </c>
      <c r="AR59" s="325">
        <v>-49</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517</v>
      </c>
      <c r="AM60" s="328">
        <v>451590</v>
      </c>
      <c r="AN60" s="329">
        <v>17598</v>
      </c>
      <c r="AO60" s="330">
        <v>-10.6</v>
      </c>
      <c r="AP60" s="331">
        <v>30892</v>
      </c>
      <c r="AQ60" s="332">
        <v>36.700000000000003</v>
      </c>
      <c r="AR60" s="333">
        <v>-47.3</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522</v>
      </c>
      <c r="AL61" s="334"/>
      <c r="AM61" s="335">
        <v>995224</v>
      </c>
      <c r="AN61" s="336">
        <v>38029</v>
      </c>
      <c r="AO61" s="337">
        <v>-9.4</v>
      </c>
      <c r="AP61" s="338">
        <v>48508</v>
      </c>
      <c r="AQ61" s="339">
        <v>1.8</v>
      </c>
      <c r="AR61" s="325">
        <v>-11.2</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517</v>
      </c>
      <c r="AM62" s="328">
        <v>492141</v>
      </c>
      <c r="AN62" s="329">
        <v>18831</v>
      </c>
      <c r="AO62" s="330">
        <v>-3.8</v>
      </c>
      <c r="AP62" s="331">
        <v>25446</v>
      </c>
      <c r="AQ62" s="332">
        <v>4.7</v>
      </c>
      <c r="AR62" s="333">
        <v>-8.5</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SbT3qFU+gh7FesVthbVDdQUMFKk5d5dHvR7KN+dSxmxOBltxm4S8yVnR4sHs4vofKCSK4Vp0It2117tPH9rnyg==" saltValue="EEzlBAPmC9fVDDtX4Vr9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474</v>
      </c>
    </row>
    <row r="121" spans="125:125" ht="13.5" hidden="1" customHeight="1" x14ac:dyDescent="0.15">
      <c r="DU121" s="246"/>
    </row>
  </sheetData>
  <sheetProtection algorithmName="SHA-512" hashValue="4pSzB71K2AJ2Y2Dl6veld9e/Rr8rlCRcIDrIwaLF3omHsQPgLCiq5BW2ln+cvT+iAFqrPUAknGxYJg57mW3ROw==" saltValue="Iucnt13EAqTwV3yND32q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sheetData>
  <sheetProtection algorithmName="SHA-512" hashValue="7LC06EjrzG7uUNlAeBEOdWrnHfT+5DuwOy6JFDHbP8kWJbiW+OYshRTpOF2egRNMz9444pI2h5C5IUSJAab7hw==" saltValue="8tJnqhJXuOFcqkerVUFM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13.54</v>
      </c>
      <c r="G47" s="12">
        <v>17.16</v>
      </c>
      <c r="H47" s="12">
        <v>17.61</v>
      </c>
      <c r="I47" s="12">
        <v>30.36</v>
      </c>
      <c r="J47" s="13">
        <v>23.62</v>
      </c>
    </row>
    <row r="48" spans="2:10" ht="57.75" customHeight="1" x14ac:dyDescent="0.15">
      <c r="B48" s="14"/>
      <c r="C48" s="1141" t="s">
        <v>4</v>
      </c>
      <c r="D48" s="1141"/>
      <c r="E48" s="1142"/>
      <c r="F48" s="15">
        <v>1.29</v>
      </c>
      <c r="G48" s="16">
        <v>2.29</v>
      </c>
      <c r="H48" s="16">
        <v>2.04</v>
      </c>
      <c r="I48" s="16">
        <v>2.08</v>
      </c>
      <c r="J48" s="17">
        <v>2.91</v>
      </c>
    </row>
    <row r="49" spans="2:10" ht="57.75" customHeight="1" thickBot="1" x14ac:dyDescent="0.2">
      <c r="B49" s="18"/>
      <c r="C49" s="1143" t="s">
        <v>5</v>
      </c>
      <c r="D49" s="1143"/>
      <c r="E49" s="1144"/>
      <c r="F49" s="19">
        <v>2.54</v>
      </c>
      <c r="G49" s="20">
        <v>4.62</v>
      </c>
      <c r="H49" s="20" t="s">
        <v>529</v>
      </c>
      <c r="I49" s="20">
        <v>12.37</v>
      </c>
      <c r="J49" s="21" t="s">
        <v>530</v>
      </c>
    </row>
    <row r="50" spans="2:10" x14ac:dyDescent="0.15"/>
  </sheetData>
  <sheetProtection algorithmName="SHA-512" hashValue="ZAUsHFQEDX9Olp4/PXs8XIy21bsWgrJzAwkYSrVfx/vGgnNicuUfTt6LDMQdqH4mfSNyNVQwQKR8Pn+CS2AzRA==" saltValue="rV9qsWxBxOG3hqgcvzx9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2026-03-06T01:19:21Z</cp:lastPrinted>
  <dcterms:created xsi:type="dcterms:W3CDTF">2026-02-26T09:42:58Z</dcterms:created>
  <dcterms:modified xsi:type="dcterms:W3CDTF">2026-03-17T08:30:02Z</dcterms:modified>
  <cp:category/>
</cp:coreProperties>
</file>