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CF0E9D01-9202-457F-B4C8-A09E6763120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<sst xmlns="http://schemas.openxmlformats.org/spreadsheetml/2006/main" count="1037" uniqueCount="554">
  <si>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</si>
  <si>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</si>
  <si>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</si>
  <si>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</si>
  <si>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</si>
  <si>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</si>
  <si>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</si>
  <si>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</si>
  <si>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</si>
  <si>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</si>
  <si>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</si>
  <si>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</si>
  <si>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</si>
  <si>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</si>
  <si>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</si>
  <si>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</si>
  <si>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</si>
  <si>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</si>
  <si>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</si>
  <si>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</si>
  <si>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</si>
  <si>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</si>
  <si>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</si>
  <si>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</si>
  <si>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</si>
  <si>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</si>
  <si>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</si>
  <si>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</si>
  <si>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</si>
  <si>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</si>
  <si>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</si>
  <si>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</si>
  <si>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</si>
  <si>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</si>
  <si>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</si>
  <si>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</si>
  <si>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</si>
  <si>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</si>
  <si>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</si>
  <si>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</si>
  <si>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</si>
  <si>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</si>
  <si>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</si>
  <si>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</si>
  <si>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</si>
  <si>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</si>
  <si>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</si>
  <si>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</si>
  <si>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</si>
  <si>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</si>
  <si>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</si>
  <si>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</si>
  <si>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</si>
  <si>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</si>
  <si>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</si>
  <si>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</si>
  <si>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</si>
  <si>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</si>
  <si>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</si>
  <si>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</si>
  <si>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</si>
  <si>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</si>
  <si>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</si>
  <si>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</si>
  <si>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</si>
  <si>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</si>
  <si>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</si>
  <si>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</si>
  <si>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</si>
  <si>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</si>
  <si>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</si>
  <si>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</si>
  <si>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</si>
  <si>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</si>
  <si>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</si>
  <si>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</si>
  <si>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</si>
  <si>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</si>
  <si>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</si>
  <si>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</si>
  <si>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</si>
  <si>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</si>
  <si>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</si>
  <si>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</si>
  <si>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</si>
  <si>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</si>
  <si>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</si>
  <si>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</si>
  <si>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</si>
  <si>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</si>
  <si>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</si>
  <si>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</si>
  <si>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</si>
  <si>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</si>
  <si>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</si>
  <si>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</si>
  <si>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</si>
  <si>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</si>
  <si>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</si>
  <si>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</si>
  <si>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</si>
  <si>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</si>
  <si>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</si>
  <si>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</si>
  <si>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</si>
  <si>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</si>
  <si>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</si>
  <si>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</si>
  <si>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</si>
  <si>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</si>
  <si>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</si>
  <si>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</si>
  <si>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</si>
  <si>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</si>
  <si>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</si>
  <si>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</si>
  <si>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</si>
  <si>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</si>
  <si>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</si>
  <si>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</si>
  <si>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</si>
  <si>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</si>
  <si>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</si>
  <si>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</si>
  <si>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</si>
  <si>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</si>
  <si>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</si>
  <si>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</si>
  <si>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</si>
  <si>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</si>
  <si>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</si>
  <si>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</si>
  <si>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</si>
  <si>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</si>
  <si>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</si>
  <si>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</si>
  <si>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</si>
  <si>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</si>
  <si>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</si>
  <si>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</si>
  <si>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</si>
  <si>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</si>
  <si>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</si>
  <si>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</si>
  <si>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</si>
  <si>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</si>
  <si>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</si>
  <si>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</si>
  <si>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</si>
  <si>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</si>
  <si>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</si>
  <si>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</si>
  <si>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</si>
  <si>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</si>
  <si>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</si>
  <si>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</si>
  <si>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</si>
  <si>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</si>
  <si>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</si>
  <si>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</si>
  <si>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</si>
  <si>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</si>
  <si>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</si>
  <si>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</si>
  <si>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</si>
  <si>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</si>
  <si>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</si>
  <si>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</si>
  <si>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</si>
  <si>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</si>
  <si>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</si>
  <si>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</si>
  <si>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</si>
  <si>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</si>
  <si>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</si>
  <si>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</si>
  <si>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</si>
  <si>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</si>
  <si>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</si>
  <si>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</si>
  <si>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</si>
  <si>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</si>
  <si>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</si>
  <si>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</si>
  <si>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</si>
  <si>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</si>
  <si>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</si>
  <si>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</si>
  <si>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</si>
  <si>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</si>
  <si>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</si>
  <si>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</si>
  <si>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</si>
  <si>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</si>
  <si>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</si>
  <si>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</si>
  <si>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</si>
  <si>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</si>
  <si>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</si>
  <si>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</si>
  <si>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</si>
  <si>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</si>
  <si>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</si>
  <si>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石川県内灘町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</si>
  <si>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</si>
  <si>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</si>
  <si>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</si>
  <si>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</si>
  <si>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</si>
  <si>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</si>
  <si>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</si>
  <si>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</si>
  <si>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</si>
  <si>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</si>
  <si>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</si>
  <si>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</si>
  <si>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</si>
  <si>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</si>
  <si>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</si>
  <si>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</si>
  <si>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</si>
  <si>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</si>
  <si>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</si>
  <si>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</si>
  <si>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</si>
  <si>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</si>
  <si>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</si>
  <si>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</si>
  <si>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</si>
  <si>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</si>
  <si>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</si>
  <si>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</si>
  <si>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</si>
  <si>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</si>
  <si>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</si>
  <si>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</si>
  <si>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</si>
  <si>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</si>
  <si>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</si>
  <si>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</si>
  <si>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</si>
  <si>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</si>
  <si>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</si>
  <si>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</si>
  <si>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</si>
  <si>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</si>
  <si>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</si>
  <si>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</si>
  <si>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</si>
  <si>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</si>
  <si>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</si>
  <si>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</si>
  <si>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</si>
  <si>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</si>
  <si>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</si>
  <si>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</si>
  <si>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</si>
  <si>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</si>
  <si>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</si>
  <si>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</si>
  <si>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</si>
  <si>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</si>
  <si>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</si>
  <si>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</si>
  <si>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</si>
  <si>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</si>
  <si>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</si>
  <si>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</si>
  <si>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</si>
  <si>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</si>
  <si>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</si>
  <si>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</si>
  <si>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</si>
  <si>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</si>
  <si>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</si>
  <si>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</si>
  <si>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</si>
  <si>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</si>
  <si>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</si>
  <si>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</si>
  <si>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</si>
  <si>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</si>
  <si>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</si>
  <si>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</si>
  <si>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</si>
  <si>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</si>
  <si>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</si>
  <si>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</si>
  <si>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</si>
  <si>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</si>
  <si>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</si>
  <si>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</si>
  <si>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</si>
  <si>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</si>
  <si>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</si>
  <si>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</si>
  <si>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</si>
  <si>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</si>
  <si>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</si>
  <si>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</si>
  <si>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</si>
  <si>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</si>
  <si>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</si>
  <si>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</si>
  <si>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</si>
  <si>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</si>
  <si>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</si>
  <si>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</si>
  <si>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</si>
  <si>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</si>
  <si>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</si>
  <si>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</si>
  <si>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</si>
  <si>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</si>
  <si>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</si>
  <si>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</si>
  <si>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</si>
  <si>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</si>
  <si>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</si>
  <si>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</si>
  <si>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</si>
  <si>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</si>
  <si>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</si>
  <si>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</si>
  <si>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</si>
  <si>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</si>
  <si>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</si>
  <si>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</si>
  <si>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</si>
  <si>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</si>
  <si>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</si>
  <si>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</si>
  <si>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</si>
  <si>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</si>
  <si>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</si>
  <si>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</si>
  <si>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</si>
  <si>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</si>
  <si>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</si>
  <si>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</si>
  <si>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</si>
  <si>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</si>
  <si>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</si>
  <si>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</si>
  <si>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</si>
  <si>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</si>
  <si>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</si>
  <si>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</si>
  <si>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</si>
  <si>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</si>
  <si>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</si>
  <si>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</si>
  <si>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</si>
  <si>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石川県内灘町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</si>
  <si>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</si>
  <si>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</si>
  <si>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</si>
  <si>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</si>
  <si>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</si>
  <si>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</si>
  <si>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</si>
  <si>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</si>
  <si>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</si>
  <si>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</si>
  <si>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</si>
  <si>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</si>
  <si>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</si>
  <si>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</si>
  <si>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</si>
  <si>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</si>
  <si>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</si>
  <si>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</si>
  <si>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</si>
  <si>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</si>
  <si>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</si>
  <si>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</si>
  <si>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</si>
  <si>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</si>
  <si>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</si>
  <si>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</si>
  <si>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</si>
  <si>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</si>
  <si>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</si>
  <si>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</si>
  <si>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</si>
  <si>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</si>
  <si>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</si>
  <si>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</si>
  <si>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</si>
  <si>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</si>
  <si>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</si>
  <si>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</si>
  <si>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内灘町下水道事業会計</t>
    <phoneticPr fontId="5"/>
  </si>
  <si>
    <t>内灘町新エネルギー事業特別会計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</si>
  <si>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</si>
  <si>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</si>
  <si>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</si>
  <si>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</si>
  <si>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</si>
  <si>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</si>
  <si>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</si>
  <si>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</si>
  <si>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</si>
  <si>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</si>
  <si>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</si>
  <si>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</si>
  <si>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</si>
  <si>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</si>
  <si>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</si>
  <si>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</si>
  <si>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</si>
  <si>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</si>
  <si>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</si>
  <si>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</si>
  <si>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</si>
  <si>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</si>
  <si>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</si>
  <si>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</si>
  <si>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</si>
  <si>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</si>
  <si>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</si>
  <si>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</si>
  <si>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</si>
  <si>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</si>
  <si>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</si>
  <si>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</si>
  <si>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</si>
  <si>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</si>
  <si>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</si>
  <si>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</si>
  <si>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</si>
  <si>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</si>
  <si>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</si>
  <si>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</si>
  <si>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</si>
  <si>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</si>
  <si>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</si>
  <si>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</si>
  <si>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</si>
  <si>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</si>
  <si>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</si>
  <si>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</si>
  <si>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</si>
  <si>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</si>
  <si>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</si>
  <si>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</si>
  <si>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</si>
  <si>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</si>
  <si>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</si>
  <si>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</si>
  <si>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</si>
  <si>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</si>
  <si>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</si>
  <si>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</si>
  <si>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</si>
  <si>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</si>
  <si>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</si>
  <si>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</si>
  <si>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</si>
  <si>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</si>
  <si>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</si>
  <si>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</si>
  <si>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</si>
  <si>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</si>
  <si>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</si>
  <si>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</si>
  <si>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</si>
  <si>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</si>
  <si>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</si>
  <si>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</si>
  <si>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</si>
  <si>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</si>
  <si>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</si>
  <si>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</si>
  <si>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</si>
  <si>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</si>
  <si>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</si>
  <si>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</si>
  <si>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</si>
  <si>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</si>
  <si>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</si>
  <si>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</si>
  <si>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</si>
  <si>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</si>
  <si>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</si>
  <si>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</si>
  <si>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</si>
  <si>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</si>
  <si>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</si>
  <si>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</si>
  <si>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</si>
  <si>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</si>
  <si>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</si>
  <si>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</si>
  <si>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</si>
  <si>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</si>
  <si>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</si>
  <si>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</si>
  <si>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</si>
  <si>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</si>
  <si>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</si>
  <si>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</si>
  <si>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</si>
  <si>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</si>
  <si>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</si>
  <si>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</si>
  <si>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</si>
  <si>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</si>
  <si>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</si>
  <si>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</si>
  <si>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</si>
  <si>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</si>
  <si>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</si>
  <si>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</si>
  <si>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</si>
  <si>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</si>
  <si>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</si>
  <si>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</si>
  <si>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</si>
  <si>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</si>
  <si>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</si>
  <si>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</si>
  <si>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</si>
  <si>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</si>
  <si>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</si>
  <si>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</si>
  <si>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</si>
  <si>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</si>
  <si>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</si>
  <si>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</si>
  <si>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0.92</t>
  </si>
  <si>
    <t>▲ 1.51</t>
  </si>
  <si>
    <t>内灘町水道事業会計</t>
  </si>
  <si>
    <t>内灘町下水道事業会計</t>
  </si>
  <si>
    <t>一般会計</t>
  </si>
  <si>
    <t>内灘町介護保険特別会計</t>
  </si>
  <si>
    <t>内灘町国民健康保険特別会計</t>
  </si>
  <si>
    <t>▲ 1.87</t>
  </si>
  <si>
    <t>▲ 1.18</t>
  </si>
  <si>
    <t>▲ 0.18</t>
  </si>
  <si>
    <t>内灘町後期高齢者医療特別会計</t>
  </si>
  <si>
    <t>内灘町新エネルギー事業特別会計</t>
  </si>
  <si>
    <t>その他会計（赤字）</t>
  </si>
  <si>
    <t>その他会計（黒字）</t>
  </si>
  <si>
    <t>R01</t>
    <phoneticPr fontId="5"/>
  </si>
  <si>
    <t>R02</t>
    <phoneticPr fontId="5"/>
  </si>
  <si>
    <t>R03</t>
    <phoneticPr fontId="5"/>
  </si>
  <si>
    <t>R04</t>
    <phoneticPr fontId="5"/>
  </si>
  <si>
    <t>R05</t>
    <phoneticPr fontId="5"/>
  </si>
  <si>
    <t>公用、公共用施設整備基金</t>
  </si>
  <si>
    <t>霊園基金</t>
  </si>
  <si>
    <t>海と砂丘文学顕彰事業基金</t>
  </si>
  <si>
    <t>義務教育施設整備基金</t>
  </si>
  <si>
    <t>災害等対策基金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</si>
</sst>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9252-443B-BBAA-B4AA96D7C6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62679</c:v>
                </c:pt>
                <c:pt idx="1">
                  <c:v>61909</c:v>
                </c:pt>
                <c:pt idx="2">
                  <c:v>26954</c:v>
                </c:pt>
                <c:pt idx="3">
                  <c:v>36400</c:v>
                </c:pt>
                <c:pt idx="4">
                  <c:v>37786</c:v>
                </c:pt>
              </c:numCache>
            </c:numRef>
          </c:val>
          <c:smooth val="0"/>
          <c:extLst>
            <c:ext xmlns:c16="http://schemas.microsoft.com/office/drawing/2014/chart" uri="{C3380CC4-5D6E-409C-BE32-E72D297353CC}">
              <c16:uniqueId val="{00000001-9252-443B-BBAA-B4AA96D7C6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c:v>
                </c:pt>
                <c:pt idx="1">
                  <c:v>1.29</c:v>
                </c:pt>
                <c:pt idx="2">
                  <c:v>2.29</c:v>
                </c:pt>
                <c:pt idx="3">
                  <c:v>2.04</c:v>
                </c:pt>
                <c:pt idx="4">
                  <c:v>2.08</c:v>
                </c:pt>
              </c:numCache>
            </c:numRef>
          </c:val>
          <c:extLst>
            <c:ext xmlns:c16="http://schemas.microsoft.com/office/drawing/2014/chart" uri="{C3380CC4-5D6E-409C-BE32-E72D297353CC}">
              <c16:uniqueId val="{00000000-E6C0-4E37-84E7-F57E40953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11.31</c:v>
                </c:pt>
                <c:pt idx="1">
                  <c:v>13.54</c:v>
                </c:pt>
                <c:pt idx="2">
                  <c:v>17.16</c:v>
                </c:pt>
                <c:pt idx="3">
                  <c:v>17.61</c:v>
                </c:pt>
                <c:pt idx="4">
                  <c:v>30.36</c:v>
                </c:pt>
              </c:numCache>
            </c:numRef>
          </c:val>
          <c:extLst>
            <c:ext xmlns:c16="http://schemas.microsoft.com/office/drawing/2014/chart" uri="{C3380CC4-5D6E-409C-BE32-E72D297353CC}">
              <c16:uniqueId val="{00000001-E6C0-4E37-84E7-F57E40953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2.54</c:v>
                </c:pt>
                <c:pt idx="2">
                  <c:v>4.62</c:v>
                </c:pt>
                <c:pt idx="3">
                  <c:v>-1.51</c:v>
                </c:pt>
                <c:pt idx="4">
                  <c:v>12.37</c:v>
                </c:pt>
              </c:numCache>
            </c:numRef>
          </c:val>
          <c:smooth val="0"/>
          <c:extLst>
            <c:ext xmlns:c16="http://schemas.microsoft.com/office/drawing/2014/chart" uri="{C3380CC4-5D6E-409C-BE32-E72D297353CC}">
              <c16:uniqueId val="{00000002-E6C0-4E37-84E7-F57E40953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DB-4F23-A7B9-764235F855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DB-4F23-A7B9-764235F855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DB-4F23-A7B9-764235F855EC}"/>
            </c:ext>
          </c:extLst>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DB-4F23-A7B9-764235F855EC}"/>
            </c:ext>
          </c:extLst>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6DB-4F23-A7B9-764235F855EC}"/>
            </c:ext>
          </c:extLst>
        </c:ser>
        <c:ser>
          <c:idx val="5"/>
          <c:order val="5"/>
          <c:tx>
            <c:strRef>
              <c:f>データシート!$A$32</c:f>
              <c:strCache>
                <c:ptCount val="1"/>
                <c:pt idx="0">
                  <c:v>内灘町国民健康保険特別会計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1.87</c:v>
                </c:pt>
                <c:pt idx="1">
                  <c:v>#N/A</c:v>
                </c:pt>
                <c:pt idx="2">
                  <c:v>1.18</c:v>
                </c:pt>
                <c:pt idx="3">
                  <c:v>#N/A</c:v>
                </c:pt>
                <c:pt idx="4">
                  <c:v>0.18</c:v>
                </c:pt>
                <c:pt idx="5">
                  <c:v>#N/A</c:v>
                </c:pt>
                <c:pt idx="6">
                  <c:v>#N/A</c:v>
                </c:pt>
                <c:pt idx="7">
                  <c:v>0.25</c:v>
                </c:pt>
                <c:pt idx="8">
                  <c:v>#N/A</c:v>
                </c:pt>
                <c:pt idx="9">
                  <c:v>0.26</c:v>
                </c:pt>
              </c:numCache>
            </c:numRef>
          </c:val>
          <c:extLst>
            <c:ext xmlns:c16="http://schemas.microsoft.com/office/drawing/2014/chart" uri="{C3380CC4-5D6E-409C-BE32-E72D297353CC}">
              <c16:uniqueId val="{00000005-36DB-4F23-A7B9-764235F855EC}"/>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0.24</c:v>
                </c:pt>
                <c:pt idx="4">
                  <c:v>#N/A</c:v>
                </c:pt>
                <c:pt idx="5">
                  <c:v>0.47</c:v>
                </c:pt>
                <c:pt idx="6">
                  <c:v>#N/A</c:v>
                </c:pt>
                <c:pt idx="7">
                  <c:v>1.37</c:v>
                </c:pt>
                <c:pt idx="8">
                  <c:v>#N/A</c:v>
                </c:pt>
                <c:pt idx="9">
                  <c:v>0.62</c:v>
                </c:pt>
              </c:numCache>
            </c:numRef>
          </c:val>
          <c:extLst>
            <c:ext xmlns:c16="http://schemas.microsoft.com/office/drawing/2014/chart" uri="{C3380CC4-5D6E-409C-BE32-E72D297353CC}">
              <c16:uniqueId val="{00000006-36DB-4F23-A7B9-764235F855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1.06</c:v>
                </c:pt>
                <c:pt idx="2">
                  <c:v>#N/A</c:v>
                </c:pt>
                <c:pt idx="3">
                  <c:v>1.28</c:v>
                </c:pt>
                <c:pt idx="4">
                  <c:v>#N/A</c:v>
                </c:pt>
                <c:pt idx="5">
                  <c:v>2.29</c:v>
                </c:pt>
                <c:pt idx="6">
                  <c:v>#N/A</c:v>
                </c:pt>
                <c:pt idx="7">
                  <c:v>2.0299999999999998</c:v>
                </c:pt>
                <c:pt idx="8">
                  <c:v>#N/A</c:v>
                </c:pt>
                <c:pt idx="9">
                  <c:v>2.08</c:v>
                </c:pt>
              </c:numCache>
            </c:numRef>
          </c:val>
          <c:extLst>
            <c:ext xmlns:c16="http://schemas.microsoft.com/office/drawing/2014/chart" uri="{C3380CC4-5D6E-409C-BE32-E72D297353CC}">
              <c16:uniqueId val="{00000007-36DB-4F23-A7B9-764235F855EC}"/>
            </c:ext>
          </c:extLst>
        </c:ser>
        <c:ser>
          <c:idx val="8"/>
          <c:order val="8"/>
          <c:tx>
            <c:strRef>
              <c:f>データシート!$A$35</c:f>
              <c:strCache>
                <c:ptCount val="1"/>
                <c:pt idx="0">
                  <c:v>内灘町下水道事業会計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2.48</c:v>
                </c:pt>
                <c:pt idx="4">
                  <c:v>#N/A</c:v>
                </c:pt>
                <c:pt idx="5">
                  <c:v>2.97</c:v>
                </c:pt>
                <c:pt idx="6">
                  <c:v>#N/A</c:v>
                </c:pt>
                <c:pt idx="7">
                  <c:v>4.6900000000000004</c:v>
                </c:pt>
                <c:pt idx="8">
                  <c:v>#N/A</c:v>
                </c:pt>
                <c:pt idx="9">
                  <c:v>3.79</c:v>
                </c:pt>
              </c:numCache>
            </c:numRef>
          </c:val>
          <c:extLst>
            <c:ext xmlns:c16="http://schemas.microsoft.com/office/drawing/2014/chart" uri="{C3380CC4-5D6E-409C-BE32-E72D297353CC}">
              <c16:uniqueId val="{00000008-36DB-4F23-A7B9-764235F855EC}"/>
            </c:ext>
          </c:extLst>
        </c:ser>
        <c:ser>
          <c:idx val="9"/>
          <c:order val="9"/>
          <c:tx>
            <c:strRef>
              <c:f>データシート!$A$36</c:f>
              <c:strCache>
                <c:ptCount val="1"/>
                <c:pt idx="0">
                  <c:v>内灘町水道事業会計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9.1199999999999992</c:v>
                </c:pt>
                <c:pt idx="2">
                  <c:v>#N/A</c:v>
                </c:pt>
                <c:pt idx="3">
                  <c:v>6.98</c:v>
                </c:pt>
                <c:pt idx="4">
                  <c:v>#N/A</c:v>
                </c:pt>
                <c:pt idx="5">
                  <c:v>7.66</c:v>
                </c:pt>
                <c:pt idx="6">
                  <c:v>#N/A</c:v>
                </c:pt>
                <c:pt idx="7">
                  <c:v>8.14</c:v>
                </c:pt>
                <c:pt idx="8">
                  <c:v>#N/A</c:v>
                </c:pt>
                <c:pt idx="9">
                  <c:v>8.23</c:v>
                </c:pt>
              </c:numCache>
            </c:numRef>
          </c:val>
          <c:extLst>
            <c:ext xmlns:c16="http://schemas.microsoft.com/office/drawing/2014/chart" uri="{C3380CC4-5D6E-409C-BE32-E72D297353CC}">
              <c16:uniqueId val="{00000009-36DB-4F23-A7B9-764235F855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c:v>
                </c:pt>
                <c:pt idx="5">
                  <c:v>1092</c:v>
                </c:pt>
                <c:pt idx="8">
                  <c:v>1092</c:v>
                </c:pt>
                <c:pt idx="11">
                  <c:v>1037</c:v>
                </c:pt>
                <c:pt idx="14">
                  <c:v>989</c:v>
                </c:pt>
              </c:numCache>
            </c:numRef>
          </c:val>
          <c:extLst>
            <c:ext xmlns:c16="http://schemas.microsoft.com/office/drawing/2014/chart" uri="{C3380CC4-5D6E-409C-BE32-E72D297353CC}">
              <c16:uniqueId val="{00000000-2FBB-4B8C-B5F2-1B45805B05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BB-4B8C-B5F2-1B45805B05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20</c:v>
                </c:pt>
                <c:pt idx="6">
                  <c:v>5</c:v>
                </c:pt>
                <c:pt idx="9">
                  <c:v>5</c:v>
                </c:pt>
                <c:pt idx="12">
                  <c:v>0</c:v>
                </c:pt>
              </c:numCache>
            </c:numRef>
          </c:val>
          <c:extLst>
            <c:ext xmlns:c16="http://schemas.microsoft.com/office/drawing/2014/chart" uri="{C3380CC4-5D6E-409C-BE32-E72D297353CC}">
              <c16:uniqueId val="{00000002-2FBB-4B8C-B5F2-1B45805B05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51</c:v>
                </c:pt>
                <c:pt idx="3">
                  <c:v>42</c:v>
                </c:pt>
                <c:pt idx="6">
                  <c:v>20</c:v>
                </c:pt>
                <c:pt idx="9">
                  <c:v>20</c:v>
                </c:pt>
                <c:pt idx="12">
                  <c:v>10</c:v>
                </c:pt>
              </c:numCache>
            </c:numRef>
          </c:val>
          <c:extLst>
            <c:ext xmlns:c16="http://schemas.microsoft.com/office/drawing/2014/chart" uri="{C3380CC4-5D6E-409C-BE32-E72D297353CC}">
              <c16:uniqueId val="{00000003-2FBB-4B8C-B5F2-1B45805B05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397</c:v>
                </c:pt>
                <c:pt idx="3">
                  <c:v>430</c:v>
                </c:pt>
                <c:pt idx="6">
                  <c:v>320</c:v>
                </c:pt>
                <c:pt idx="9">
                  <c:v>428</c:v>
                </c:pt>
                <c:pt idx="12">
                  <c:v>260</c:v>
                </c:pt>
              </c:numCache>
            </c:numRef>
          </c:val>
          <c:extLst>
            <c:ext xmlns:c16="http://schemas.microsoft.com/office/drawing/2014/chart" uri="{C3380CC4-5D6E-409C-BE32-E72D297353CC}">
              <c16:uniqueId val="{00000004-2FBB-4B8C-B5F2-1B45805B05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B-4B8C-B5F2-1B45805B05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B-4B8C-B5F2-1B45805B05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924</c:v>
                </c:pt>
                <c:pt idx="3">
                  <c:v>1008</c:v>
                </c:pt>
                <c:pt idx="6">
                  <c:v>1180</c:v>
                </c:pt>
                <c:pt idx="9">
                  <c:v>1104</c:v>
                </c:pt>
                <c:pt idx="12">
                  <c:v>1086</c:v>
                </c:pt>
              </c:numCache>
            </c:numRef>
          </c:val>
          <c:extLst>
            <c:ext xmlns:c16="http://schemas.microsoft.com/office/drawing/2014/chart" uri="{C3380CC4-5D6E-409C-BE32-E72D297353CC}">
              <c16:uniqueId val="{00000007-2FBB-4B8C-B5F2-1B45805B05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364</c:v>
                </c:pt>
                <c:pt idx="2">
                  <c:v>#N/A</c:v>
                </c:pt>
                <c:pt idx="3">
                  <c:v>#N/A</c:v>
                </c:pt>
                <c:pt idx="4">
                  <c:v>408</c:v>
                </c:pt>
                <c:pt idx="5">
                  <c:v>#N/A</c:v>
                </c:pt>
                <c:pt idx="6">
                  <c:v>#N/A</c:v>
                </c:pt>
                <c:pt idx="7">
                  <c:v>433</c:v>
                </c:pt>
                <c:pt idx="8">
                  <c:v>#N/A</c:v>
                </c:pt>
                <c:pt idx="9">
                  <c:v>#N/A</c:v>
                </c:pt>
                <c:pt idx="10">
                  <c:v>520</c:v>
                </c:pt>
                <c:pt idx="11">
                  <c:v>#N/A</c:v>
                </c:pt>
                <c:pt idx="12">
                  <c:v>#N/A</c:v>
                </c:pt>
                <c:pt idx="13">
                  <c:v>367</c:v>
                </c:pt>
                <c:pt idx="14">
                  <c:v>#N/A</c:v>
                </c:pt>
              </c:numCache>
            </c:numRef>
          </c:val>
          <c:smooth val="0"/>
          <c:extLst>
            <c:ext xmlns:c16="http://schemas.microsoft.com/office/drawing/2014/chart" uri="{C3380CC4-5D6E-409C-BE32-E72D297353CC}">
              <c16:uniqueId val="{00000008-2FBB-4B8C-B5F2-1B45805B05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12083</c:v>
                </c:pt>
                <c:pt idx="5">
                  <c:v>11853</c:v>
                </c:pt>
                <c:pt idx="8">
                  <c:v>11649</c:v>
                </c:pt>
                <c:pt idx="11">
                  <c:v>11600</c:v>
                </c:pt>
                <c:pt idx="14">
                  <c:v>11055</c:v>
                </c:pt>
              </c:numCache>
            </c:numRef>
          </c:val>
          <c:extLst>
            <c:ext xmlns:c16="http://schemas.microsoft.com/office/drawing/2014/chart" uri="{C3380CC4-5D6E-409C-BE32-E72D297353CC}">
              <c16:uniqueId val="{00000000-A5A3-4C1C-A784-5CC3A6F340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1530</c:v>
                </c:pt>
                <c:pt idx="5">
                  <c:v>1601</c:v>
                </c:pt>
                <c:pt idx="8">
                  <c:v>1450</c:v>
                </c:pt>
                <c:pt idx="11">
                  <c:v>1413</c:v>
                </c:pt>
                <c:pt idx="14">
                  <c:v>1326</c:v>
                </c:pt>
              </c:numCache>
            </c:numRef>
          </c:val>
          <c:extLst>
            <c:ext xmlns:c16="http://schemas.microsoft.com/office/drawing/2014/chart" uri="{C3380CC4-5D6E-409C-BE32-E72D297353CC}">
              <c16:uniqueId val="{00000001-A5A3-4C1C-A784-5CC3A6F340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1387</c:v>
                </c:pt>
                <c:pt idx="5">
                  <c:v>1605</c:v>
                </c:pt>
                <c:pt idx="8">
                  <c:v>2048</c:v>
                </c:pt>
                <c:pt idx="11">
                  <c:v>2081</c:v>
                </c:pt>
                <c:pt idx="14">
                  <c:v>2971</c:v>
                </c:pt>
              </c:numCache>
            </c:numRef>
          </c:val>
          <c:extLst>
            <c:ext xmlns:c16="http://schemas.microsoft.com/office/drawing/2014/chart" uri="{C3380CC4-5D6E-409C-BE32-E72D297353CC}">
              <c16:uniqueId val="{00000002-A5A3-4C1C-A784-5CC3A6F340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A3-4C1C-A784-5CC3A6F340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A3-4C1C-A784-5CC3A6F340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A3-4C1C-A784-5CC3A6F340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741</c:v>
                </c:pt>
                <c:pt idx="3">
                  <c:v>714</c:v>
                </c:pt>
                <c:pt idx="6">
                  <c:v>652</c:v>
                </c:pt>
                <c:pt idx="9">
                  <c:v>584</c:v>
                </c:pt>
                <c:pt idx="12">
                  <c:v>513</c:v>
                </c:pt>
              </c:numCache>
            </c:numRef>
          </c:val>
          <c:extLst>
            <c:ext xmlns:c16="http://schemas.microsoft.com/office/drawing/2014/chart" uri="{C3380CC4-5D6E-409C-BE32-E72D297353CC}">
              <c16:uniqueId val="{00000006-A5A3-4C1C-A784-5CC3A6F340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c:v>
                </c:pt>
                <c:pt idx="3">
                  <c:v>110</c:v>
                </c:pt>
                <c:pt idx="6">
                  <c:v>565</c:v>
                </c:pt>
                <c:pt idx="9">
                  <c:v>1426</c:v>
                </c:pt>
                <c:pt idx="12">
                  <c:v>1345</c:v>
                </c:pt>
              </c:numCache>
            </c:numRef>
          </c:val>
          <c:extLst>
            <c:ext xmlns:c16="http://schemas.microsoft.com/office/drawing/2014/chart" uri="{C3380CC4-5D6E-409C-BE32-E72D297353CC}">
              <c16:uniqueId val="{00000007-A5A3-4C1C-A784-5CC3A6F340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5003</c:v>
                </c:pt>
                <c:pt idx="3">
                  <c:v>5062</c:v>
                </c:pt>
                <c:pt idx="6">
                  <c:v>4621</c:v>
                </c:pt>
                <c:pt idx="9">
                  <c:v>4535</c:v>
                </c:pt>
                <c:pt idx="12">
                  <c:v>3548</c:v>
                </c:pt>
              </c:numCache>
            </c:numRef>
          </c:val>
          <c:extLst>
            <c:ext xmlns:c16="http://schemas.microsoft.com/office/drawing/2014/chart" uri="{C3380CC4-5D6E-409C-BE32-E72D297353CC}">
              <c16:uniqueId val="{00000008-A5A3-4C1C-A784-5CC3A6F340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317</c:v>
                </c:pt>
                <c:pt idx="3">
                  <c:v>299</c:v>
                </c:pt>
                <c:pt idx="6">
                  <c:v>294</c:v>
                </c:pt>
                <c:pt idx="9">
                  <c:v>288</c:v>
                </c:pt>
                <c:pt idx="12">
                  <c:v>313</c:v>
                </c:pt>
              </c:numCache>
            </c:numRef>
          </c:val>
          <c:extLst>
            <c:ext xmlns:c16="http://schemas.microsoft.com/office/drawing/2014/chart" uri="{C3380CC4-5D6E-409C-BE32-E72D297353CC}">
              <c16:uniqueId val="{00000009-A5A3-4C1C-A784-5CC3A6F340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12799</c:v>
                </c:pt>
                <c:pt idx="3">
                  <c:v>13040</c:v>
                </c:pt>
                <c:pt idx="6">
                  <c:v>12808</c:v>
                </c:pt>
                <c:pt idx="9">
                  <c:v>12540</c:v>
                </c:pt>
                <c:pt idx="12">
                  <c:v>12202</c:v>
                </c:pt>
              </c:numCache>
            </c:numRef>
          </c:val>
          <c:extLst>
            <c:ext xmlns:c16="http://schemas.microsoft.com/office/drawing/2014/chart" uri="{C3380CC4-5D6E-409C-BE32-E72D297353CC}">
              <c16:uniqueId val="{0000000A-A5A3-4C1C-A784-5CC3A6F340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3968</c:v>
                </c:pt>
                <c:pt idx="2">
                  <c:v>#N/A</c:v>
                </c:pt>
                <c:pt idx="3">
                  <c:v>#N/A</c:v>
                </c:pt>
                <c:pt idx="4">
                  <c:v>4165</c:v>
                </c:pt>
                <c:pt idx="5">
                  <c:v>#N/A</c:v>
                </c:pt>
                <c:pt idx="6">
                  <c:v>#N/A</c:v>
                </c:pt>
                <c:pt idx="7">
                  <c:v>3792</c:v>
                </c:pt>
                <c:pt idx="8">
                  <c:v>#N/A</c:v>
                </c:pt>
                <c:pt idx="9">
                  <c:v>#N/A</c:v>
                </c:pt>
                <c:pt idx="10">
                  <c:v>4280</c:v>
                </c:pt>
                <c:pt idx="11">
                  <c:v>#N/A</c:v>
                </c:pt>
                <c:pt idx="12">
                  <c:v>#N/A</c:v>
                </c:pt>
                <c:pt idx="13">
                  <c:v>2570</c:v>
                </c:pt>
                <c:pt idx="14">
                  <c:v>#N/A</c:v>
                </c:pt>
              </c:numCache>
            </c:numRef>
          </c:val>
          <c:smooth val="0"/>
          <c:extLst>
            <c:ext xmlns:c16="http://schemas.microsoft.com/office/drawing/2014/chart" uri="{C3380CC4-5D6E-409C-BE32-E72D297353CC}">
              <c16:uniqueId val="{0000000B-A5A3-4C1C-A784-5CC3A6F340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1052</c:v>
                </c:pt>
                <c:pt idx="1">
                  <c:v>1051</c:v>
                </c:pt>
                <c:pt idx="2">
                  <c:v>1865</c:v>
                </c:pt>
              </c:numCache>
            </c:numRef>
          </c:val>
          <c:extLst>
            <c:ext xmlns:c16="http://schemas.microsoft.com/office/drawing/2014/chart" uri="{C3380CC4-5D6E-409C-BE32-E72D297353CC}">
              <c16:uniqueId val="{00000000-9E61-48DE-B9DE-3A9B30C108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107</c:v>
                </c:pt>
                <c:pt idx="2">
                  <c:v>158</c:v>
                </c:pt>
              </c:numCache>
            </c:numRef>
          </c:val>
          <c:extLst>
            <c:ext xmlns:c16="http://schemas.microsoft.com/office/drawing/2014/chart" uri="{C3380CC4-5D6E-409C-BE32-E72D297353CC}">
              <c16:uniqueId val="{00000001-9E61-48DE-B9DE-3A9B30C108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466</c:v>
                </c:pt>
                <c:pt idx="1">
                  <c:v>464</c:v>
                </c:pt>
                <c:pt idx="2">
                  <c:v>480</c:v>
                </c:pt>
              </c:numCache>
            </c:numRef>
          </c:val>
          <c:extLst>
            <c:ext xmlns:c16="http://schemas.microsoft.com/office/drawing/2014/chart" uri="{C3380CC4-5D6E-409C-BE32-E72D297353CC}">
              <c16:uniqueId val="{00000002-9E61-48DE-B9DE-3A9B30C108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26,030
25,646
20.33
12,284,414
12,089,076
128,096
6,144,209
12,202,040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町内に中心となる産業がないことなどから、類似団体平均よりも低い水準で推移している。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歳入では、税収における個人住民税の割合が高い。法人関係税等の影響が少なく、景気に左右されにくい反面、景気上昇の局面でも税収の伸びが抑制される傾向がある。税収については、県央地区滞納整理機構に加入するなど、徴収の強化を図っている。今後も企業誘致や定住促進等で新たな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年度は、歳入面において、町税や普通交付税の増があったものの、歳出面において、公債費をのぞくすべての経常経費が増加したため、経常収支比率は微増した。</a:t>
          </a:r>
        </a:p>
        <a:p>
          <a:r>
            <a:rPr kumimoji="1" lang="ja-JP" altLang="en-US" sz="1300">
              <a:latin typeface="ＭＳ Ｐゴシック" panose="020B0600070205080204" pitchFamily="50" charset="-128"/>
              <a:ea typeface="ＭＳ Ｐゴシック" panose="020B0600070205080204" pitchFamily="50" charset="-128"/>
            </a:rPr>
            <a:t>　特に、歳出面における社会保障経費や公共下水道事業への繰出は依然として増加傾向にあり、また、今回は減少した公債費も、災害復旧事業や大規模事業等に係る償還により、今後増加することが見込まれる。このため、下水道料金や事務事業等の見直しを進めるなど、経常経費の削減に務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6228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103822</xdr:rowOff>
    </xdr:from>
    <xdr:to>
      <xdr:col>19</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9082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90822"/>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78105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70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53022</xdr:rowOff>
    </xdr:from>
    <xdr:to>
      <xdr:col>15</xdr:col>
      <xdr:colOff>133350</xdr:colOff>
      <xdr:row>60</xdr:row>
      <xdr:rowOff>154622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164799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人件費の削減や行財政改革の推進により、例年は類似団体平均に比べて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％弱低い傾向にあったが、令和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年度は災害対応のための人件費の増加や災害廃棄物処理等の物件費の増加があったことから、類似団体平均と同水準になった。</a:t>
          </a:r>
        </a:p>
        <a:p>
          <a:r>
            <a:rPr kumimoji="1" lang="ja-JP" altLang="en-US" sz="1300">
              <a:latin typeface="ＭＳ Ｐゴシック" panose="020B0600070205080204" pitchFamily="50" charset="-128"/>
              <a:ea typeface="ＭＳ Ｐゴシック" panose="020B0600070205080204" pitchFamily="50" charset="-128"/>
            </a:rPr>
            <a:t>　今後もこの傾向は続く見込みであるが、適正な定員管理や物件費の抑制等により、数値の改善に努める必要がある。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127958</xdr:rowOff>
    </xdr:from>
    <xdr:to>
      <xdr:col>23</xdr:col>
      <xdr:colOff>133350</xdr:colOff>
      <xdr:row>82</xdr:row>
      <xdr:rowOff>13005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15408"/>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104653</xdr:rowOff>
    </xdr:from>
    <xdr:to>
      <xdr:col>19</xdr:col>
      <xdr:colOff>133350</xdr:colOff>
      <xdr:row>81</xdr:row>
      <xdr:rowOff>127958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2103"/>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80045</xdr:rowOff>
    </xdr:from>
    <xdr:to>
      <xdr:col>15</xdr:col>
      <xdr:colOff>82550</xdr:colOff>
      <xdr:row>81</xdr:row>
      <xdr:rowOff>104653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67495"/>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25676</xdr:rowOff>
    </xdr:from>
    <xdr:to>
      <xdr:col>11</xdr:col>
      <xdr:colOff>31750</xdr:colOff>
      <xdr:row>81</xdr:row>
      <xdr:rowOff>80045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13126"/>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133655</xdr:rowOff>
    </xdr:from>
    <xdr:to>
      <xdr:col>23</xdr:col>
      <xdr:colOff>184150</xdr:colOff>
      <xdr:row>82</xdr:row>
      <xdr:rowOff>63805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150182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77158</xdr:rowOff>
    </xdr:from>
    <xdr:to>
      <xdr:col>19</xdr:col>
      <xdr:colOff>184150</xdr:colOff>
      <xdr:row>82</xdr:row>
      <xdr:rowOff>7308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17485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3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53853</xdr:rowOff>
    </xdr:from>
    <xdr:to>
      <xdr:col>15</xdr:col>
      <xdr:colOff>133350</xdr:colOff>
      <xdr:row>81</xdr:row>
      <xdr:rowOff>155453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165630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29245</xdr:rowOff>
    </xdr:from>
    <xdr:to>
      <xdr:col>11</xdr:col>
      <xdr:colOff>82550</xdr:colOff>
      <xdr:row>81</xdr:row>
      <xdr:rowOff>130845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146326</xdr:rowOff>
    </xdr:from>
    <xdr:to>
      <xdr:col>7</xdr:col>
      <xdr:colOff>31750</xdr:colOff>
      <xdr:row>81</xdr:row>
      <xdr:rowOff>76476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級制であるため、類似団体平均より低い数値で推移している。</a:t>
          </a:r>
        </a:p>
        <a:p>
          <a:r>
            <a:rPr kumimoji="1" lang="ja-JP" altLang="en-US" sz="1300">
              <a:latin typeface="ＭＳ Ｐゴシック" panose="020B0600070205080204" pitchFamily="50" charset="-128"/>
              <a:ea typeface="ＭＳ Ｐゴシック" panose="020B0600070205080204" pitchFamily="50" charset="-128"/>
            </a:rPr>
            <a:t>　また、年齢階層の変化等により、令和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年度以降連続で減少し続けている。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66322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430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84</xdr:row>
      <xdr:rowOff>2116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28928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今後しばらくは、定年の延長により、退職者の減少が見込まれているが、勤務体系・配置体系の総合的な見直しを行うなど、職員定数管理計画に基づき適正な人員配置を行う必要がある。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161562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960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142603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75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123644</xdr:rowOff>
    </xdr:from>
    <xdr:to>
      <xdr:col>72</xdr:col>
      <xdr:colOff>203200</xdr:colOff>
      <xdr:row>60</xdr:row>
      <xdr:rowOff>130538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06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123644</xdr:rowOff>
    </xdr:from>
    <xdr:to>
      <xdr:col>68</xdr:col>
      <xdr:colOff>152400</xdr:colOff>
      <xdr:row>60</xdr:row>
      <xdr:rowOff>123644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110762</xdr:rowOff>
    </xdr:from>
    <xdr:to>
      <xdr:col>81</xdr:col>
      <xdr:colOff>95250</xdr:colOff>
      <xdr:row>61</xdr:row>
      <xdr:rowOff>40912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82839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166115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72844</xdr:rowOff>
    </xdr:from>
    <xdr:to>
      <xdr:col>68</xdr:col>
      <xdr:colOff>203200</xdr:colOff>
      <xdr:row>61</xdr:row>
      <xdr:rowOff>2994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159221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72844</xdr:rowOff>
    </xdr:from>
    <xdr:to>
      <xdr:col>64</xdr:col>
      <xdr:colOff>152400</xdr:colOff>
      <xdr:row>61</xdr:row>
      <xdr:rowOff>2994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159221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年度は、下水道事業会計に対する繰出金等が減少したことから、単年度においては前年度比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今後、大型建設事業や災害復旧関連事業の償還開始が控えており、元利償還金がさらに増加することが見込まれるため、令和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年度以降の数値悪化が懸念される。投資的事業の見直し等を行い、地方債の新規発行の抑制を図る必要がある。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60643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8945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12382</xdr:rowOff>
    </xdr:from>
    <xdr:to>
      <xdr:col>77</xdr:col>
      <xdr:colOff>44450</xdr:colOff>
      <xdr:row>40</xdr:row>
      <xdr:rowOff>60643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703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12382</xdr:rowOff>
    </xdr:from>
    <xdr:to>
      <xdr:col>72</xdr:col>
      <xdr:colOff>203200</xdr:colOff>
      <xdr:row>40</xdr:row>
      <xdr:rowOff>18415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18415</xdr:rowOff>
    </xdr:from>
    <xdr:to>
      <xdr:col>68</xdr:col>
      <xdr:colOff>152400</xdr:colOff>
      <xdr:row>40</xdr:row>
      <xdr:rowOff>36513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7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9843</xdr:rowOff>
    </xdr:from>
    <xdr:to>
      <xdr:col>77</xdr:col>
      <xdr:colOff>95250</xdr:colOff>
      <xdr:row>40</xdr:row>
      <xdr:rowOff>111443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96220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133032</xdr:rowOff>
    </xdr:from>
    <xdr:to>
      <xdr:col>73</xdr:col>
      <xdr:colOff>44450</xdr:colOff>
      <xdr:row>40</xdr:row>
      <xdr:rowOff>63182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139065</xdr:rowOff>
    </xdr:from>
    <xdr:to>
      <xdr:col>68</xdr:col>
      <xdr:colOff>203200</xdr:colOff>
      <xdr:row>40</xdr:row>
      <xdr:rowOff>69215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53992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72090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年度は、能登半島地震の発生に伴う特別交付税の大幅増などにより、基金残高が増加したため、前年度比で</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自主財源が増加したわけではないため、一過性の事象であると考えられる。また、依然として類似団体平均よりも高い水準で推移しているため、今後更なる事業実施の適正化を図り、財政の健全化に努める必要があ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135346</xdr:rowOff>
    </xdr:from>
    <xdr:to>
      <xdr:col>81</xdr:col>
      <xdr:colOff>44450</xdr:colOff>
      <xdr:row>19</xdr:row>
      <xdr:rowOff>27758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78546"/>
          <a:ext cx="838200" cy="40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65919</xdr:rowOff>
    </xdr:from>
    <xdr:to>
      <xdr:col>77</xdr:col>
      <xdr:colOff>44450</xdr:colOff>
      <xdr:row>19</xdr:row>
      <xdr:rowOff>27758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152019"/>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65919</xdr:rowOff>
    </xdr:from>
    <xdr:to>
      <xdr:col>72</xdr:col>
      <xdr:colOff>203200</xdr:colOff>
      <xdr:row>19</xdr:row>
      <xdr:rowOff>33504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15201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30057</xdr:rowOff>
    </xdr:from>
    <xdr:to>
      <xdr:col>68</xdr:col>
      <xdr:colOff>152400</xdr:colOff>
      <xdr:row>19</xdr:row>
      <xdr:rowOff>33504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2876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84546</xdr:rowOff>
    </xdr:from>
    <xdr:to>
      <xdr:col>81</xdr:col>
      <xdr:colOff>95250</xdr:colOff>
      <xdr:row>17</xdr:row>
      <xdr:rowOff>14696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56623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148409</xdr:rowOff>
    </xdr:from>
    <xdr:to>
      <xdr:col>77</xdr:col>
      <xdr:colOff>95250</xdr:colOff>
      <xdr:row>19</xdr:row>
      <xdr:rowOff>78559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63335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2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15119</xdr:rowOff>
    </xdr:from>
    <xdr:to>
      <xdr:col>73</xdr:col>
      <xdr:colOff>44450</xdr:colOff>
      <xdr:row>18</xdr:row>
      <xdr:rowOff>116719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101496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154154</xdr:rowOff>
    </xdr:from>
    <xdr:to>
      <xdr:col>68</xdr:col>
      <xdr:colOff>203200</xdr:colOff>
      <xdr:row>19</xdr:row>
      <xdr:rowOff>84304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69081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26,030
25,646
20.33
12,284,414
12,089,076
128,096
6,144,209
12,202,040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年続けて、人事院勧告に基づく基本給・賞与の増額により人件費が増加した。当町では、消防業務の単独実施や町立保育所の運営等を行っていることもあり、令和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今後も定年延長による人件費の増等が想定されるため、適正な定員管理や人員配置等により、人件費の抑制に努める。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年度は、光熱水費の高騰などにより、前年度比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ポイント微増している。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2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14</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54610</xdr:rowOff>
    </xdr:from>
    <xdr:to>
      <xdr:col>73</xdr:col>
      <xdr:colOff>180975</xdr:colOff>
      <xdr:row>13</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8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9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例年、類似団体平均よりやや高い数値で推移していたが、令和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年連続で類似団体平均を下回った。</a:t>
          </a:r>
        </a:p>
        <a:p>
          <a:r>
            <a:rPr kumimoji="1" lang="ja-JP" altLang="en-US" sz="1300">
              <a:latin typeface="ＭＳ Ｐゴシック" panose="020B0600070205080204" pitchFamily="50" charset="-128"/>
              <a:ea typeface="ＭＳ Ｐゴシック" panose="020B0600070205080204" pitchFamily="50" charset="-128"/>
            </a:rPr>
            <a:t>　少子高齢化や障害者給付の充実等に伴い社会保障に関する経費は年々増加傾向にあるため、今後は制度の見直しを行うなど、抑制を図りたい。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154215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年度は、その他の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％のうち、特別会計等への繰出金に係る比率が</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％弱を占めている。</a:t>
          </a:r>
        </a:p>
        <a:p>
          <a:r>
            <a:rPr kumimoji="1" lang="ja-JP" altLang="en-US" sz="1300">
              <a:latin typeface="ＭＳ Ｐゴシック" panose="020B0600070205080204" pitchFamily="50" charset="-128"/>
              <a:ea typeface="ＭＳ Ｐゴシック" panose="020B0600070205080204" pitchFamily="50" charset="-128"/>
            </a:rPr>
            <a:t>　後期高齢者医療、介護保険の各会計への繰出額は医療費等の増加に伴い上昇傾向が続いており、下水道事業でも老朽設備更新に係る繰出金が増加している。今後、各事業について料金等の改定や業務の効率化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58</xdr:row>
      <xdr:rowOff>116115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02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私立保育園の施設建設に係る準公債費が、償還完了に伴い減少していることから、近年は改善傾向にある。令和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年度は一部事務組合への負担金が減少したため、前年度比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ポイント微減した。</a:t>
          </a:r>
        </a:p>
        <a:p>
          <a:r>
            <a:rPr kumimoji="1" lang="ja-JP" altLang="en-US" sz="1300">
              <a:latin typeface="ＭＳ Ｐゴシック" panose="020B0600070205080204" pitchFamily="50" charset="-128"/>
              <a:ea typeface="ＭＳ Ｐゴシック" panose="020B0600070205080204" pitchFamily="50" charset="-128"/>
            </a:rPr>
            <a:t>　しかしながら、今後は一部事務組合の新クリーンセンター建設事業の償還開始などにより、補助費等は増加していく見込みである。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34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過去に実施してきた普通建設事業に伴う借入により、類似団体平均より高い数値で推移している。近年は大型事業に係る町債の償還が順次開始となり、微増し続けている。</a:t>
          </a:r>
        </a:p>
        <a:p>
          <a:r>
            <a:rPr kumimoji="1" lang="ja-JP" altLang="en-US" sz="1300">
              <a:latin typeface="ＭＳ Ｐゴシック" panose="020B0600070205080204" pitchFamily="50" charset="-128"/>
              <a:ea typeface="ＭＳ Ｐゴシック" panose="020B0600070205080204" pitchFamily="50" charset="-128"/>
            </a:rPr>
            <a:t>　今後更に災害復旧債の償還開始も控えており、経常収支に占める公債費の割合の増加が見込まれるため、行財政改革等により経常的な支出の抑制に努める。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44704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81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90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以前はほぼ類似団体平均と近似していたが、令和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年度以降は減少傾向にある。</a:t>
          </a:r>
        </a:p>
        <a:p>
          <a:r>
            <a:rPr kumimoji="1" lang="ja-JP" altLang="en-US" sz="1300">
              <a:latin typeface="ＭＳ Ｐゴシック" panose="020B0600070205080204" pitchFamily="50" charset="-128"/>
              <a:ea typeface="ＭＳ Ｐゴシック" panose="020B0600070205080204" pitchFamily="50" charset="-128"/>
            </a:rPr>
            <a:t>　しかしながら繰出金の割合は継続して高いため、今後も下水道事業については事務事業の見直しや料金改正を行い、国民健康保険事業についても各種健康施策の推進により健康寿命の延伸及び医療費の抑制を図り、繰出金増加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46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46304"/>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463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44952</xdr:rowOff>
    </xdr:from>
    <xdr:to>
      <xdr:col>29</xdr:col>
      <xdr:colOff>127000</xdr:colOff>
      <xdr:row>18</xdr:row>
      <xdr:rowOff>147507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8677"/>
          <a:ext cx="647700" cy="10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147507</xdr:rowOff>
    </xdr:from>
    <xdr:to>
      <xdr:col>26</xdr:col>
      <xdr:colOff>50800</xdr:colOff>
      <xdr:row>19</xdr:row>
      <xdr:rowOff>4932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1232"/>
          <a:ext cx="698500" cy="2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153137</xdr:rowOff>
    </xdr:from>
    <xdr:to>
      <xdr:col>22</xdr:col>
      <xdr:colOff>114300</xdr:colOff>
      <xdr:row>19</xdr:row>
      <xdr:rowOff>4932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86862"/>
          <a:ext cx="698500" cy="2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153137</xdr:rowOff>
    </xdr:from>
    <xdr:to>
      <xdr:col>18</xdr:col>
      <xdr:colOff>177800</xdr:colOff>
      <xdr:row>19</xdr:row>
      <xdr:rowOff>30593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6862"/>
          <a:ext cx="698500" cy="4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165602</xdr:rowOff>
    </xdr:from>
    <xdr:to>
      <xdr:col>29</xdr:col>
      <xdr:colOff>177800</xdr:colOff>
      <xdr:row>18</xdr:row>
      <xdr:rowOff>95752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137679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96707</xdr:rowOff>
    </xdr:from>
    <xdr:to>
      <xdr:col>26</xdr:col>
      <xdr:colOff>101600</xdr:colOff>
      <xdr:row>19</xdr:row>
      <xdr:rowOff>26857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11634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125582</xdr:rowOff>
    </xdr:from>
    <xdr:to>
      <xdr:col>22</xdr:col>
      <xdr:colOff>165100</xdr:colOff>
      <xdr:row>19</xdr:row>
      <xdr:rowOff>55732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40509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4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102337</xdr:rowOff>
    </xdr:from>
    <xdr:to>
      <xdr:col>19</xdr:col>
      <xdr:colOff>38100</xdr:colOff>
      <xdr:row>19</xdr:row>
      <xdr:rowOff>32486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151243</xdr:rowOff>
    </xdr:from>
    <xdr:to>
      <xdr:col>15</xdr:col>
      <xdr:colOff>101600</xdr:colOff>
      <xdr:row>19</xdr:row>
      <xdr:rowOff>81393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66170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185655</xdr:rowOff>
    </xdr:from>
    <xdr:to>
      <xdr:col>29</xdr:col>
      <xdr:colOff>127000</xdr:colOff>
      <xdr:row>35</xdr:row>
      <xdr:rowOff>296773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96005"/>
          <a:ext cx="647700" cy="11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185655</xdr:rowOff>
    </xdr:from>
    <xdr:to>
      <xdr:col>26</xdr:col>
      <xdr:colOff>50800</xdr:colOff>
      <xdr:row>35</xdr:row>
      <xdr:rowOff>251454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96005"/>
          <a:ext cx="698500" cy="6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251454</xdr:rowOff>
    </xdr:from>
    <xdr:to>
      <xdr:col>22</xdr:col>
      <xdr:colOff>114300</xdr:colOff>
      <xdr:row>35</xdr:row>
      <xdr:rowOff>271761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1804"/>
          <a:ext cx="698500" cy="2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271761</xdr:rowOff>
    </xdr:from>
    <xdr:to>
      <xdr:col>18</xdr:col>
      <xdr:colOff>177800</xdr:colOff>
      <xdr:row>35</xdr:row>
      <xdr:rowOff>305003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2111"/>
          <a:ext cx="698500" cy="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245973</xdr:rowOff>
    </xdr:from>
    <xdr:to>
      <xdr:col>29</xdr:col>
      <xdr:colOff>177800</xdr:colOff>
      <xdr:row>36</xdr:row>
      <xdr:rowOff>4673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218050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134855</xdr:rowOff>
    </xdr:from>
    <xdr:to>
      <xdr:col>26</xdr:col>
      <xdr:colOff>101600</xdr:colOff>
      <xdr:row>35</xdr:row>
      <xdr:rowOff>236455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246632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200654</xdr:rowOff>
    </xdr:from>
    <xdr:to>
      <xdr:col>22</xdr:col>
      <xdr:colOff>165100</xdr:colOff>
      <xdr:row>35</xdr:row>
      <xdr:rowOff>302254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220961</xdr:rowOff>
    </xdr:from>
    <xdr:to>
      <xdr:col>19</xdr:col>
      <xdr:colOff>38100</xdr:colOff>
      <xdr:row>35</xdr:row>
      <xdr:rowOff>322561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332738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254203</xdr:rowOff>
    </xdr:from>
    <xdr:to>
      <xdr:col>15</xdr:col>
      <xdr:colOff>101600</xdr:colOff>
      <xdr:row>36</xdr:row>
      <xdr:rowOff>12903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23080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26,030
25,646
20.33
12,284,414
12,089,076
128,096
6,144,209
12,202,040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81538</xdr:rowOff>
    </xdr:from>
    <xdr:to>
      <xdr:col>24</xdr:col>
      <xdr:colOff>63500</xdr:colOff>
      <xdr:row>37</xdr:row>
      <xdr:rowOff>597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3738"/>
          <a:ext cx="838200" cy="9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597</xdr:rowOff>
    </xdr:from>
    <xdr:to>
      <xdr:col>19</xdr:col>
      <xdr:colOff>177800</xdr:colOff>
      <xdr:row>37</xdr:row>
      <xdr:rowOff>37369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4247"/>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37369</xdr:rowOff>
    </xdr:from>
    <xdr:to>
      <xdr:col>15</xdr:col>
      <xdr:colOff>50800</xdr:colOff>
      <xdr:row>37</xdr:row>
      <xdr:rowOff>40096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101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40096</xdr:rowOff>
    </xdr:from>
    <xdr:to>
      <xdr:col>10</xdr:col>
      <xdr:colOff>114300</xdr:colOff>
      <xdr:row>38</xdr:row>
      <xdr:rowOff>108104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3746"/>
          <a:ext cx="889000" cy="2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30738</xdr:rowOff>
    </xdr:from>
    <xdr:to>
      <xdr:col>24</xdr:col>
      <xdr:colOff>114300</xdr:colOff>
      <xdr:row>36</xdr:row>
      <xdr:rowOff>132338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121247</xdr:rowOff>
    </xdr:from>
    <xdr:to>
      <xdr:col>20</xdr:col>
      <xdr:colOff>38100</xdr:colOff>
      <xdr:row>37</xdr:row>
      <xdr:rowOff>51397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67924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158019</xdr:rowOff>
    </xdr:from>
    <xdr:to>
      <xdr:col>15</xdr:col>
      <xdr:colOff>101600</xdr:colOff>
      <xdr:row>37</xdr:row>
      <xdr:rowOff>88169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160746</xdr:rowOff>
    </xdr:from>
    <xdr:to>
      <xdr:col>10</xdr:col>
      <xdr:colOff>165100</xdr:colOff>
      <xdr:row>37</xdr:row>
      <xdr:rowOff>90896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57304</xdr:rowOff>
    </xdr:from>
    <xdr:to>
      <xdr:col>6</xdr:col>
      <xdr:colOff>38100</xdr:colOff>
      <xdr:row>38</xdr:row>
      <xdr:rowOff>158904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150031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2627</xdr:rowOff>
    </xdr:from>
    <xdr:to>
      <xdr:col>24</xdr:col>
      <xdr:colOff>63500</xdr:colOff>
      <xdr:row>57</xdr:row>
      <xdr:rowOff>38801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5277"/>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38801</xdr:rowOff>
    </xdr:from>
    <xdr:to>
      <xdr:col>19</xdr:col>
      <xdr:colOff>177800</xdr:colOff>
      <xdr:row>57</xdr:row>
      <xdr:rowOff>45613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145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45613</xdr:rowOff>
    </xdr:from>
    <xdr:to>
      <xdr:col>15</xdr:col>
      <xdr:colOff>50800</xdr:colOff>
      <xdr:row>57</xdr:row>
      <xdr:rowOff>72263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8263"/>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51529</xdr:rowOff>
    </xdr:from>
    <xdr:to>
      <xdr:col>10</xdr:col>
      <xdr:colOff>114300</xdr:colOff>
      <xdr:row>57</xdr:row>
      <xdr:rowOff>72263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24179"/>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123277</xdr:rowOff>
    </xdr:from>
    <xdr:to>
      <xdr:col>24</xdr:col>
      <xdr:colOff>114300</xdr:colOff>
      <xdr:row>57</xdr:row>
      <xdr:rowOff>53427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159451</xdr:rowOff>
    </xdr:from>
    <xdr:to>
      <xdr:col>20</xdr:col>
      <xdr:colOff>38100</xdr:colOff>
      <xdr:row>57</xdr:row>
      <xdr:rowOff>89601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80728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166263</xdr:rowOff>
    </xdr:from>
    <xdr:to>
      <xdr:col>15</xdr:col>
      <xdr:colOff>101600</xdr:colOff>
      <xdr:row>57</xdr:row>
      <xdr:rowOff>96413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21463</xdr:rowOff>
    </xdr:from>
    <xdr:to>
      <xdr:col>10</xdr:col>
      <xdr:colOff>165100</xdr:colOff>
      <xdr:row>57</xdr:row>
      <xdr:rowOff>123063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114190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xdr:rowOff>
    </xdr:from>
    <xdr:to>
      <xdr:col>6</xdr:col>
      <xdr:colOff>38100</xdr:colOff>
      <xdr:row>57</xdr:row>
      <xdr:rowOff>102329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93456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50409</xdr:rowOff>
    </xdr:from>
    <xdr:to>
      <xdr:col>24</xdr:col>
      <xdr:colOff>63500</xdr:colOff>
      <xdr:row>77</xdr:row>
      <xdr:rowOff>118577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52059"/>
          <a:ext cx="8382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50409</xdr:rowOff>
    </xdr:from>
    <xdr:to>
      <xdr:col>19</xdr:col>
      <xdr:colOff>177800</xdr:colOff>
      <xdr:row>77</xdr:row>
      <xdr:rowOff>104907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52059"/>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81316</xdr:rowOff>
    </xdr:from>
    <xdr:to>
      <xdr:col>15</xdr:col>
      <xdr:colOff>50800</xdr:colOff>
      <xdr:row>77</xdr:row>
      <xdr:rowOff>104907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82966"/>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81316</xdr:rowOff>
    </xdr:from>
    <xdr:to>
      <xdr:col>10</xdr:col>
      <xdr:colOff>114300</xdr:colOff>
      <xdr:row>77</xdr:row>
      <xdr:rowOff>153645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82966"/>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67777</xdr:rowOff>
    </xdr:from>
    <xdr:to>
      <xdr:col>24</xdr:col>
      <xdr:colOff>114300</xdr:colOff>
      <xdr:row>77</xdr:row>
      <xdr:rowOff>169377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46204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171059</xdr:rowOff>
    </xdr:from>
    <xdr:to>
      <xdr:col>20</xdr:col>
      <xdr:colOff>38100</xdr:colOff>
      <xdr:row>77</xdr:row>
      <xdr:rowOff>101209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117736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54107</xdr:rowOff>
    </xdr:from>
    <xdr:to>
      <xdr:col>15</xdr:col>
      <xdr:colOff>101600</xdr:colOff>
      <xdr:row>77</xdr:row>
      <xdr:rowOff>155707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30516</xdr:rowOff>
    </xdr:from>
    <xdr:to>
      <xdr:col>10</xdr:col>
      <xdr:colOff>165100</xdr:colOff>
      <xdr:row>77</xdr:row>
      <xdr:rowOff>132116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148643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0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102845</xdr:rowOff>
    </xdr:from>
    <xdr:to>
      <xdr:col>6</xdr:col>
      <xdr:colOff>38100</xdr:colOff>
      <xdr:row>78</xdr:row>
      <xdr:rowOff>32995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24122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100152</xdr:rowOff>
    </xdr:from>
    <xdr:to>
      <xdr:col>24</xdr:col>
      <xdr:colOff>63500</xdr:colOff>
      <xdr:row>96</xdr:row>
      <xdr:rowOff>63157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7902"/>
          <a:ext cx="8382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14833</xdr:rowOff>
    </xdr:from>
    <xdr:to>
      <xdr:col>19</xdr:col>
      <xdr:colOff>177800</xdr:colOff>
      <xdr:row>96</xdr:row>
      <xdr:rowOff>63157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02583"/>
          <a:ext cx="889000" cy="2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14833</xdr:rowOff>
    </xdr:from>
    <xdr:to>
      <xdr:col>15</xdr:col>
      <xdr:colOff>50800</xdr:colOff>
      <xdr:row>97</xdr:row>
      <xdr:rowOff>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02583"/>
          <a:ext cx="889000" cy="3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xdr:rowOff>
    </xdr:from>
    <xdr:to>
      <xdr:col>10</xdr:col>
      <xdr:colOff>114300</xdr:colOff>
      <xdr:row>97</xdr:row>
      <xdr:rowOff>38836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0714"/>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49352</xdr:rowOff>
    </xdr:from>
    <xdr:to>
      <xdr:col>24</xdr:col>
      <xdr:colOff>114300</xdr:colOff>
      <xdr:row>95</xdr:row>
      <xdr:rowOff>150952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72229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12357</xdr:rowOff>
    </xdr:from>
    <xdr:to>
      <xdr:col>20</xdr:col>
      <xdr:colOff>38100</xdr:colOff>
      <xdr:row>96</xdr:row>
      <xdr:rowOff>113957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130484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135483</xdr:rowOff>
    </xdr:from>
    <xdr:to>
      <xdr:col>15</xdr:col>
      <xdr:colOff>101600</xdr:colOff>
      <xdr:row>95</xdr:row>
      <xdr:rowOff>65633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82160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120714</xdr:rowOff>
    </xdr:from>
    <xdr:to>
      <xdr:col>10</xdr:col>
      <xdr:colOff>165100</xdr:colOff>
      <xdr:row>97</xdr:row>
      <xdr:rowOff>50864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67391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159486</xdr:rowOff>
    </xdr:from>
    <xdr:to>
      <xdr:col>6</xdr:col>
      <xdr:colOff>38100</xdr:colOff>
      <xdr:row>97</xdr:row>
      <xdr:rowOff>89636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106163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90823</xdr:rowOff>
    </xdr:from>
    <xdr:to>
      <xdr:col>55</xdr:col>
      <xdr:colOff>0</xdr:colOff>
      <xdr:row>38</xdr:row>
      <xdr:rowOff>135379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05923"/>
          <a:ext cx="838200" cy="4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96451</xdr:rowOff>
    </xdr:from>
    <xdr:to>
      <xdr:col>50</xdr:col>
      <xdr:colOff>114300</xdr:colOff>
      <xdr:row>38</xdr:row>
      <xdr:rowOff>135379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11551"/>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161983</xdr:rowOff>
    </xdr:from>
    <xdr:to>
      <xdr:col>45</xdr:col>
      <xdr:colOff>177800</xdr:colOff>
      <xdr:row>38</xdr:row>
      <xdr:rowOff>96451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76933"/>
          <a:ext cx="889000" cy="11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161983</xdr:rowOff>
    </xdr:from>
    <xdr:to>
      <xdr:col>41</xdr:col>
      <xdr:colOff>50800</xdr:colOff>
      <xdr:row>39</xdr:row>
      <xdr:rowOff>80678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76933"/>
          <a:ext cx="889000" cy="129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40023</xdr:rowOff>
    </xdr:from>
    <xdr:to>
      <xdr:col>55</xdr:col>
      <xdr:colOff>50800</xdr:colOff>
      <xdr:row>38</xdr:row>
      <xdr:rowOff>141623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18450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84579</xdr:rowOff>
    </xdr:from>
    <xdr:to>
      <xdr:col>50</xdr:col>
      <xdr:colOff>165100</xdr:colOff>
      <xdr:row>39</xdr:row>
      <xdr:rowOff>14729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5856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9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45651</xdr:rowOff>
    </xdr:from>
    <xdr:to>
      <xdr:col>46</xdr:col>
      <xdr:colOff>38100</xdr:colOff>
      <xdr:row>38</xdr:row>
      <xdr:rowOff>147251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138378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111183</xdr:rowOff>
    </xdr:from>
    <xdr:to>
      <xdr:col>41</xdr:col>
      <xdr:colOff>101600</xdr:colOff>
      <xdr:row>32</xdr:row>
      <xdr:rowOff>41333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32460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1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29878</xdr:rowOff>
    </xdr:from>
    <xdr:to>
      <xdr:col>36</xdr:col>
      <xdr:colOff>165100</xdr:colOff>
      <xdr:row>39</xdr:row>
      <xdr:rowOff>131478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122605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99421</xdr:rowOff>
    </xdr:from>
    <xdr:to>
      <xdr:col>55</xdr:col>
      <xdr:colOff>0</xdr:colOff>
      <xdr:row>57</xdr:row>
      <xdr:rowOff>109982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72071"/>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109982</xdr:rowOff>
    </xdr:from>
    <xdr:to>
      <xdr:col>50</xdr:col>
      <xdr:colOff>114300</xdr:colOff>
      <xdr:row>58</xdr:row>
      <xdr:rowOff>10510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2632"/>
          <a:ext cx="889000" cy="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87054</xdr:rowOff>
    </xdr:from>
    <xdr:to>
      <xdr:col>45</xdr:col>
      <xdr:colOff>177800</xdr:colOff>
      <xdr:row>58</xdr:row>
      <xdr:rowOff>10510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8254"/>
          <a:ext cx="889000" cy="2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81186</xdr:rowOff>
    </xdr:from>
    <xdr:to>
      <xdr:col>41</xdr:col>
      <xdr:colOff>50800</xdr:colOff>
      <xdr:row>56</xdr:row>
      <xdr:rowOff>87054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8238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48621</xdr:rowOff>
    </xdr:from>
    <xdr:to>
      <xdr:col>55</xdr:col>
      <xdr:colOff>50800</xdr:colOff>
      <xdr:row>57</xdr:row>
      <xdr:rowOff>150221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27048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59182</xdr:rowOff>
    </xdr:from>
    <xdr:to>
      <xdr:col>50</xdr:col>
      <xdr:colOff>165100</xdr:colOff>
      <xdr:row>57</xdr:row>
      <xdr:rowOff>160782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151909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131160</xdr:rowOff>
    </xdr:from>
    <xdr:to>
      <xdr:col>46</xdr:col>
      <xdr:colOff>38100</xdr:colOff>
      <xdr:row>58</xdr:row>
      <xdr:rowOff>61310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52437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36254</xdr:rowOff>
    </xdr:from>
    <xdr:to>
      <xdr:col>41</xdr:col>
      <xdr:colOff>101600</xdr:colOff>
      <xdr:row>56</xdr:row>
      <xdr:rowOff>137854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30386</xdr:rowOff>
    </xdr:from>
    <xdr:to>
      <xdr:col>36</xdr:col>
      <xdr:colOff>165100</xdr:colOff>
      <xdr:row>56</xdr:row>
      <xdr:rowOff>131986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148513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48165</xdr:rowOff>
    </xdr:from>
    <xdr:to>
      <xdr:col>55</xdr:col>
      <xdr:colOff>0</xdr:colOff>
      <xdr:row>78</xdr:row>
      <xdr:rowOff>146977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21265"/>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48165</xdr:rowOff>
    </xdr:from>
    <xdr:to>
      <xdr:col>50</xdr:col>
      <xdr:colOff>114300</xdr:colOff>
      <xdr:row>79</xdr:row>
      <xdr:rowOff>39802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21265"/>
          <a:ext cx="889000" cy="1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47326</xdr:rowOff>
    </xdr:from>
    <xdr:to>
      <xdr:col>45</xdr:col>
      <xdr:colOff>177800</xdr:colOff>
      <xdr:row>79</xdr:row>
      <xdr:rowOff>39802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77526"/>
          <a:ext cx="889000" cy="5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47326</xdr:rowOff>
    </xdr:from>
    <xdr:to>
      <xdr:col>41</xdr:col>
      <xdr:colOff>50800</xdr:colOff>
      <xdr:row>76</xdr:row>
      <xdr:rowOff>96571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77526"/>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96177</xdr:rowOff>
    </xdr:from>
    <xdr:to>
      <xdr:col>55</xdr:col>
      <xdr:colOff>50800</xdr:colOff>
      <xdr:row>79</xdr:row>
      <xdr:rowOff>26327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11104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168815</xdr:rowOff>
    </xdr:from>
    <xdr:to>
      <xdr:col>50</xdr:col>
      <xdr:colOff>165100</xdr:colOff>
      <xdr:row>78</xdr:row>
      <xdr:rowOff>98965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160452</xdr:rowOff>
    </xdr:from>
    <xdr:to>
      <xdr:col>46</xdr:col>
      <xdr:colOff>38100</xdr:colOff>
      <xdr:row>79</xdr:row>
      <xdr:rowOff>90602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81729</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167976</xdr:rowOff>
    </xdr:from>
    <xdr:to>
      <xdr:col>41</xdr:col>
      <xdr:colOff>101600</xdr:colOff>
      <xdr:row>76</xdr:row>
      <xdr:rowOff>98126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114654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45771</xdr:rowOff>
    </xdr:from>
    <xdr:to>
      <xdr:col>36</xdr:col>
      <xdr:colOff>165100</xdr:colOff>
      <xdr:row>76</xdr:row>
      <xdr:rowOff>147371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163898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78163</xdr:rowOff>
    </xdr:from>
    <xdr:to>
      <xdr:col>55</xdr:col>
      <xdr:colOff>0</xdr:colOff>
      <xdr:row>97</xdr:row>
      <xdr:rowOff>143270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08813"/>
          <a:ext cx="8382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143270</xdr:rowOff>
    </xdr:from>
    <xdr:to>
      <xdr:col>50</xdr:col>
      <xdr:colOff>114300</xdr:colOff>
      <xdr:row>97</xdr:row>
      <xdr:rowOff>152088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7392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152088</xdr:rowOff>
    </xdr:from>
    <xdr:to>
      <xdr:col>45</xdr:col>
      <xdr:colOff>177800</xdr:colOff>
      <xdr:row>97</xdr:row>
      <xdr:rowOff>170462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82738"/>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101895</xdr:rowOff>
    </xdr:from>
    <xdr:to>
      <xdr:col>41</xdr:col>
      <xdr:colOff>50800</xdr:colOff>
      <xdr:row>97</xdr:row>
      <xdr:rowOff>170462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32545"/>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27363</xdr:rowOff>
    </xdr:from>
    <xdr:to>
      <xdr:col>55</xdr:col>
      <xdr:colOff>50800</xdr:colOff>
      <xdr:row>97</xdr:row>
      <xdr:rowOff>128963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50240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92470</xdr:rowOff>
    </xdr:from>
    <xdr:to>
      <xdr:col>50</xdr:col>
      <xdr:colOff>165100</xdr:colOff>
      <xdr:row>98</xdr:row>
      <xdr:rowOff>22620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39147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101288</xdr:rowOff>
    </xdr:from>
    <xdr:to>
      <xdr:col>46</xdr:col>
      <xdr:colOff>38100</xdr:colOff>
      <xdr:row>98</xdr:row>
      <xdr:rowOff>31438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47965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119662</xdr:rowOff>
    </xdr:from>
    <xdr:to>
      <xdr:col>41</xdr:col>
      <xdr:colOff>101600</xdr:colOff>
      <xdr:row>98</xdr:row>
      <xdr:rowOff>49812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51095</xdr:rowOff>
    </xdr:from>
    <xdr:to>
      <xdr:col>36</xdr:col>
      <xdr:colOff>165100</xdr:colOff>
      <xdr:row>97</xdr:row>
      <xdr:rowOff>152695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169222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49305</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5855"/>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169955</xdr:rowOff>
    </xdr:from>
    <xdr:to>
      <xdr:col>85</xdr:col>
      <xdr:colOff>177800</xdr:colOff>
      <xdr:row>39</xdr:row>
      <xdr:rowOff>100105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129332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7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95613</xdr:rowOff>
    </xdr:from>
    <xdr:to>
      <xdr:col>85</xdr:col>
      <xdr:colOff>127000</xdr:colOff>
      <xdr:row>75</xdr:row>
      <xdr:rowOff>103614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5436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51346</xdr:rowOff>
    </xdr:from>
    <xdr:to>
      <xdr:col>81</xdr:col>
      <xdr:colOff>50800</xdr:colOff>
      <xdr:row>75</xdr:row>
      <xdr:rowOff>95613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1009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51346</xdr:rowOff>
    </xdr:from>
    <xdr:to>
      <xdr:col>76</xdr:col>
      <xdr:colOff>114300</xdr:colOff>
      <xdr:row>75</xdr:row>
      <xdr:rowOff>161956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0096"/>
          <a:ext cx="8890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161956</xdr:rowOff>
    </xdr:from>
    <xdr:to>
      <xdr:col>71</xdr:col>
      <xdr:colOff>177800</xdr:colOff>
      <xdr:row>76</xdr:row>
      <xdr:rowOff>45614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20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52814</xdr:rowOff>
    </xdr:from>
    <xdr:to>
      <xdr:col>85</xdr:col>
      <xdr:colOff>177800</xdr:colOff>
      <xdr:row>75</xdr:row>
      <xdr:rowOff>154414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75691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44813</xdr:rowOff>
    </xdr:from>
    <xdr:to>
      <xdr:col>81</xdr:col>
      <xdr:colOff>101600</xdr:colOff>
      <xdr:row>75</xdr:row>
      <xdr:rowOff>146413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162940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546</xdr:rowOff>
    </xdr:from>
    <xdr:to>
      <xdr:col>76</xdr:col>
      <xdr:colOff>165100</xdr:colOff>
      <xdr:row>75</xdr:row>
      <xdr:rowOff>102146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118673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111156</xdr:rowOff>
    </xdr:from>
    <xdr:to>
      <xdr:col>72</xdr:col>
      <xdr:colOff>38100</xdr:colOff>
      <xdr:row>76</xdr:row>
      <xdr:rowOff>41306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57833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166264</xdr:rowOff>
    </xdr:from>
    <xdr:to>
      <xdr:col>67</xdr:col>
      <xdr:colOff>101600</xdr:colOff>
      <xdr:row>76</xdr:row>
      <xdr:rowOff>96414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112942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152767</xdr:rowOff>
    </xdr:from>
    <xdr:to>
      <xdr:col>85</xdr:col>
      <xdr:colOff>127000</xdr:colOff>
      <xdr:row>98</xdr:row>
      <xdr:rowOff>126698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83417"/>
          <a:ext cx="838200" cy="1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68070</xdr:rowOff>
    </xdr:from>
    <xdr:to>
      <xdr:col>81</xdr:col>
      <xdr:colOff>50800</xdr:colOff>
      <xdr:row>98</xdr:row>
      <xdr:rowOff>126698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0170"/>
          <a:ext cx="8890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68070</xdr:rowOff>
    </xdr:from>
    <xdr:to>
      <xdr:col>76</xdr:col>
      <xdr:colOff>114300</xdr:colOff>
      <xdr:row>98</xdr:row>
      <xdr:rowOff>103722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0170"/>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103722</xdr:rowOff>
    </xdr:from>
    <xdr:to>
      <xdr:col>71</xdr:col>
      <xdr:colOff>177800</xdr:colOff>
      <xdr:row>98</xdr:row>
      <xdr:rowOff>124599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5822"/>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101967</xdr:rowOff>
    </xdr:from>
    <xdr:to>
      <xdr:col>85</xdr:col>
      <xdr:colOff>177800</xdr:colOff>
      <xdr:row>98</xdr:row>
      <xdr:rowOff>32117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124844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75898</xdr:rowOff>
    </xdr:from>
    <xdr:to>
      <xdr:col>81</xdr:col>
      <xdr:colOff>101600</xdr:colOff>
      <xdr:row>99</xdr:row>
      <xdr:rowOff>6048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168625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7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17270</xdr:rowOff>
    </xdr:from>
    <xdr:to>
      <xdr:col>76</xdr:col>
      <xdr:colOff>165100</xdr:colOff>
      <xdr:row>98</xdr:row>
      <xdr:rowOff>118870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52922</xdr:rowOff>
    </xdr:from>
    <xdr:to>
      <xdr:col>72</xdr:col>
      <xdr:colOff>38100</xdr:colOff>
      <xdr:row>98</xdr:row>
      <xdr:rowOff>154522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145649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73799</xdr:rowOff>
    </xdr:from>
    <xdr:to>
      <xdr:col>67</xdr:col>
      <xdr:colOff>101600</xdr:colOff>
      <xdr:row>99</xdr:row>
      <xdr:rowOff>3949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166526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128453</xdr:rowOff>
    </xdr:from>
    <xdr:to>
      <xdr:col>116</xdr:col>
      <xdr:colOff>63500</xdr:colOff>
      <xdr:row>32</xdr:row>
      <xdr:rowOff>122967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443403"/>
          <a:ext cx="8382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128453</xdr:rowOff>
    </xdr:from>
    <xdr:to>
      <xdr:col>111</xdr:col>
      <xdr:colOff>177800</xdr:colOff>
      <xdr:row>34</xdr:row>
      <xdr:rowOff>84653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443403"/>
          <a:ext cx="889000" cy="47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84653</xdr:rowOff>
    </xdr:from>
    <xdr:to>
      <xdr:col>107</xdr:col>
      <xdr:colOff>50800</xdr:colOff>
      <xdr:row>34</xdr:row>
      <xdr:rowOff>161463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13953"/>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161463</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90763"/>
          <a:ext cx="889000" cy="66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72167</xdr:rowOff>
    </xdr:from>
    <xdr:to>
      <xdr:col>116</xdr:col>
      <xdr:colOff>114300</xdr:colOff>
      <xdr:row>33</xdr:row>
      <xdr:rowOff>2317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5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95044</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77653</xdr:rowOff>
    </xdr:from>
    <xdr:to>
      <xdr:col>112</xdr:col>
      <xdr:colOff>38100</xdr:colOff>
      <xdr:row>32</xdr:row>
      <xdr:rowOff>7803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24330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1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33853</xdr:rowOff>
    </xdr:from>
    <xdr:to>
      <xdr:col>107</xdr:col>
      <xdr:colOff>101600</xdr:colOff>
      <xdr:row>34</xdr:row>
      <xdr:rowOff>135453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151980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110663</xdr:rowOff>
    </xdr:from>
    <xdr:to>
      <xdr:col>102</xdr:col>
      <xdr:colOff>165100</xdr:colOff>
      <xdr:row>35</xdr:row>
      <xdr:rowOff>40813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57340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50180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22830"/>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50180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22830"/>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170830</xdr:rowOff>
    </xdr:from>
    <xdr:to>
      <xdr:col>107</xdr:col>
      <xdr:colOff>101600</xdr:colOff>
      <xdr:row>57</xdr:row>
      <xdr:rowOff>100980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117507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63900</xdr:rowOff>
    </xdr:from>
    <xdr:to>
      <xdr:col>116</xdr:col>
      <xdr:colOff>63500</xdr:colOff>
      <xdr:row>77</xdr:row>
      <xdr:rowOff>78417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65550"/>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78417</xdr:rowOff>
    </xdr:from>
    <xdr:to>
      <xdr:col>111</xdr:col>
      <xdr:colOff>177800</xdr:colOff>
      <xdr:row>77</xdr:row>
      <xdr:rowOff>108916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80067"/>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108916</xdr:rowOff>
    </xdr:from>
    <xdr:to>
      <xdr:col>107</xdr:col>
      <xdr:colOff>50800</xdr:colOff>
      <xdr:row>77</xdr:row>
      <xdr:rowOff>142081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10566"/>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34316</xdr:rowOff>
    </xdr:from>
    <xdr:to>
      <xdr:col>102</xdr:col>
      <xdr:colOff>114300</xdr:colOff>
      <xdr:row>77</xdr:row>
      <xdr:rowOff>142081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64516"/>
          <a:ext cx="889000" cy="2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13100</xdr:rowOff>
    </xdr:from>
    <xdr:to>
      <xdr:col>116</xdr:col>
      <xdr:colOff>114300</xdr:colOff>
      <xdr:row>77</xdr:row>
      <xdr:rowOff>114700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162977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27617</xdr:rowOff>
    </xdr:from>
    <xdr:to>
      <xdr:col>112</xdr:col>
      <xdr:colOff>38100</xdr:colOff>
      <xdr:row>77</xdr:row>
      <xdr:rowOff>129217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120344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58116</xdr:rowOff>
    </xdr:from>
    <xdr:to>
      <xdr:col>107</xdr:col>
      <xdr:colOff>101600</xdr:colOff>
      <xdr:row>77</xdr:row>
      <xdr:rowOff>159716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150843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91281</xdr:rowOff>
    </xdr:from>
    <xdr:to>
      <xdr:col>102</xdr:col>
      <xdr:colOff>165100</xdr:colOff>
      <xdr:row>78</xdr:row>
      <xdr:rowOff>21431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12558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154966</xdr:rowOff>
    </xdr:from>
    <xdr:to>
      <xdr:col>98</xdr:col>
      <xdr:colOff>38100</xdr:colOff>
      <xdr:row>76</xdr:row>
      <xdr:rowOff>85116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101643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464,429</a:t>
          </a:r>
          <a:r>
            <a:rPr kumimoji="1" lang="ja-JP" altLang="en-US" sz="1300">
              <a:latin typeface="ＭＳ Ｐゴシック" panose="020B0600070205080204" pitchFamily="50" charset="-128"/>
              <a:ea typeface="ＭＳ Ｐゴシック" panose="020B0600070205080204" pitchFamily="50" charset="-128"/>
            </a:rPr>
            <a:t>円となっている。近年の傾向として、物件費や補助費等は類似団体を下回っているが、扶助費（</a:t>
          </a:r>
          <a:r>
            <a:rPr kumimoji="1" lang="en-US" altLang="ja-JP" sz="1300">
              <a:latin typeface="ＭＳ Ｐゴシック" panose="020B0600070205080204" pitchFamily="50" charset="-128"/>
              <a:ea typeface="ＭＳ Ｐゴシック" panose="020B0600070205080204" pitchFamily="50" charset="-128"/>
            </a:rPr>
            <a:t>109,614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人）、投資及び出資金（</a:t>
          </a:r>
          <a:r>
            <a:rPr kumimoji="1" lang="en-US" altLang="ja-JP" sz="1300">
              <a:latin typeface="ＭＳ Ｐゴシック" panose="020B0600070205080204" pitchFamily="50" charset="-128"/>
              <a:ea typeface="ＭＳ Ｐゴシック" panose="020B0600070205080204" pitchFamily="50" charset="-128"/>
            </a:rPr>
            <a:t>11,433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扶助費については、夜間保育や病児保育などの特別保育事業にかかる経費が多大であることや、子ども医療費助成を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歳以下まで拡充していること、ひとり親家庭への医療費や奨学金の支給を行っていることなど、子育て環境の充実に重点的に取り組んできたためである。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年度以降、下水道事業への繰出金の一部を、補助金ではなく出資金として支出しているためである。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26,030
25,646
20.33
12,284,414
12,089,076
128,096
6,144,209
12,202,040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99314</xdr:rowOff>
    </xdr:from>
    <xdr:to>
      <xdr:col>24</xdr:col>
      <xdr:colOff>63500</xdr:colOff>
      <xdr:row>34</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71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28448</xdr:rowOff>
    </xdr:from>
    <xdr:to>
      <xdr:col>19</xdr:col>
      <xdr:colOff>177800</xdr:colOff>
      <xdr:row>34</xdr:row>
      <xdr:rowOff>47879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774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41783</xdr:rowOff>
    </xdr:from>
    <xdr:to>
      <xdr:col>15</xdr:col>
      <xdr:colOff>50800</xdr:colOff>
      <xdr:row>34</xdr:row>
      <xdr:rowOff>47879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10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34163</xdr:rowOff>
    </xdr:from>
    <xdr:to>
      <xdr:col>10</xdr:col>
      <xdr:colOff>114300</xdr:colOff>
      <xdr:row>34</xdr:row>
      <xdr:rowOff>41783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34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48514</xdr:rowOff>
    </xdr:from>
    <xdr:to>
      <xdr:col>24</xdr:col>
      <xdr:colOff>114300</xdr:colOff>
      <xdr:row>33</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149098</xdr:rowOff>
    </xdr:from>
    <xdr:to>
      <xdr:col>20</xdr:col>
      <xdr:colOff>38100</xdr:colOff>
      <xdr:row>34</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168529</xdr:rowOff>
    </xdr:from>
    <xdr:to>
      <xdr:col>15</xdr:col>
      <xdr:colOff>101600</xdr:colOff>
      <xdr:row>34</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162433</xdr:rowOff>
    </xdr:from>
    <xdr:to>
      <xdr:col>10</xdr:col>
      <xdr:colOff>165100</xdr:colOff>
      <xdr:row>34</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109110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154813</xdr:rowOff>
    </xdr:from>
    <xdr:to>
      <xdr:col>6</xdr:col>
      <xdr:colOff>38100</xdr:colOff>
      <xdr:row>34</xdr:row>
      <xdr:rowOff>84963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101490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19496</xdr:rowOff>
    </xdr:from>
    <xdr:to>
      <xdr:col>24</xdr:col>
      <xdr:colOff>63500</xdr:colOff>
      <xdr:row>58</xdr:row>
      <xdr:rowOff>133430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3596"/>
          <a:ext cx="8382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84020</xdr:rowOff>
    </xdr:from>
    <xdr:to>
      <xdr:col>19</xdr:col>
      <xdr:colOff>177800</xdr:colOff>
      <xdr:row>58</xdr:row>
      <xdr:rowOff>133430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8120"/>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143084</xdr:rowOff>
    </xdr:from>
    <xdr:to>
      <xdr:col>15</xdr:col>
      <xdr:colOff>50800</xdr:colOff>
      <xdr:row>58</xdr:row>
      <xdr:rowOff>84020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4284"/>
          <a:ext cx="889000" cy="2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143084</xdr:rowOff>
    </xdr:from>
    <xdr:to>
      <xdr:col>10</xdr:col>
      <xdr:colOff>114300</xdr:colOff>
      <xdr:row>58</xdr:row>
      <xdr:rowOff>150437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4284"/>
          <a:ext cx="889000" cy="3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140146</xdr:rowOff>
    </xdr:from>
    <xdr:to>
      <xdr:col>24</xdr:col>
      <xdr:colOff>114300</xdr:colOff>
      <xdr:row>58</xdr:row>
      <xdr:rowOff>70296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163023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82630</xdr:rowOff>
    </xdr:from>
    <xdr:to>
      <xdr:col>20</xdr:col>
      <xdr:colOff>38100</xdr:colOff>
      <xdr:row>59</xdr:row>
      <xdr:rowOff>12780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33220</xdr:rowOff>
    </xdr:from>
    <xdr:to>
      <xdr:col>15</xdr:col>
      <xdr:colOff>101600</xdr:colOff>
      <xdr:row>58</xdr:row>
      <xdr:rowOff>134820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125947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92284</xdr:rowOff>
    </xdr:from>
    <xdr:to>
      <xdr:col>10</xdr:col>
      <xdr:colOff>165100</xdr:colOff>
      <xdr:row>57</xdr:row>
      <xdr:rowOff>22434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99637</xdr:rowOff>
    </xdr:from>
    <xdr:to>
      <xdr:col>6</xdr:col>
      <xdr:colOff>38100</xdr:colOff>
      <xdr:row>59</xdr:row>
      <xdr:rowOff>29787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20914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34345</xdr:rowOff>
    </xdr:from>
    <xdr:to>
      <xdr:col>24</xdr:col>
      <xdr:colOff>63500</xdr:colOff>
      <xdr:row>76</xdr:row>
      <xdr:rowOff>135562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4545"/>
          <a:ext cx="838200" cy="10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36046</xdr:rowOff>
    </xdr:from>
    <xdr:to>
      <xdr:col>19</xdr:col>
      <xdr:colOff>177800</xdr:colOff>
      <xdr:row>76</xdr:row>
      <xdr:rowOff>135562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6246"/>
          <a:ext cx="8890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36046</xdr:rowOff>
    </xdr:from>
    <xdr:to>
      <xdr:col>15</xdr:col>
      <xdr:colOff>50800</xdr:colOff>
      <xdr:row>77</xdr:row>
      <xdr:rowOff>53570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6246"/>
          <a:ext cx="889000" cy="18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53570</xdr:rowOff>
    </xdr:from>
    <xdr:to>
      <xdr:col>10</xdr:col>
      <xdr:colOff>114300</xdr:colOff>
      <xdr:row>77</xdr:row>
      <xdr:rowOff>107406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522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154995</xdr:rowOff>
    </xdr:from>
    <xdr:to>
      <xdr:col>24</xdr:col>
      <xdr:colOff>114300</xdr:colOff>
      <xdr:row>76</xdr:row>
      <xdr:rowOff>85145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6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84762</xdr:rowOff>
    </xdr:from>
    <xdr:to>
      <xdr:col>20</xdr:col>
      <xdr:colOff>38100</xdr:colOff>
      <xdr:row>77</xdr:row>
      <xdr:rowOff>14912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9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156696</xdr:rowOff>
    </xdr:from>
    <xdr:to>
      <xdr:col>15</xdr:col>
      <xdr:colOff>101600</xdr:colOff>
      <xdr:row>76</xdr:row>
      <xdr:rowOff>86846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2770</xdr:rowOff>
    </xdr:from>
    <xdr:to>
      <xdr:col>10</xdr:col>
      <xdr:colOff>165100</xdr:colOff>
      <xdr:row>77</xdr:row>
      <xdr:rowOff>104370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56606</xdr:rowOff>
    </xdr:from>
    <xdr:to>
      <xdr:col>6</xdr:col>
      <xdr:colOff>38100</xdr:colOff>
      <xdr:row>77</xdr:row>
      <xdr:rowOff>158206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73471</xdr:rowOff>
    </xdr:from>
    <xdr:to>
      <xdr:col>24</xdr:col>
      <xdr:colOff>63500</xdr:colOff>
      <xdr:row>98</xdr:row>
      <xdr:rowOff>96445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75571"/>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70417</xdr:rowOff>
    </xdr:from>
    <xdr:to>
      <xdr:col>19</xdr:col>
      <xdr:colOff>177800</xdr:colOff>
      <xdr:row>98</xdr:row>
      <xdr:rowOff>96445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7251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70417</xdr:rowOff>
    </xdr:from>
    <xdr:to>
      <xdr:col>15</xdr:col>
      <xdr:colOff>50800</xdr:colOff>
      <xdr:row>98</xdr:row>
      <xdr:rowOff>114277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2517"/>
          <a:ext cx="889000" cy="4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114277</xdr:rowOff>
    </xdr:from>
    <xdr:to>
      <xdr:col>10</xdr:col>
      <xdr:colOff>114300</xdr:colOff>
      <xdr:row>98</xdr:row>
      <xdr:rowOff>155572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16377"/>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22671</xdr:rowOff>
    </xdr:from>
    <xdr:to>
      <xdr:col>24</xdr:col>
      <xdr:colOff>114300</xdr:colOff>
      <xdr:row>98</xdr:row>
      <xdr:rowOff>124271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109048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45645</xdr:rowOff>
    </xdr:from>
    <xdr:to>
      <xdr:col>20</xdr:col>
      <xdr:colOff>38100</xdr:colOff>
      <xdr:row>98</xdr:row>
      <xdr:rowOff>147245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138372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19617</xdr:rowOff>
    </xdr:from>
    <xdr:to>
      <xdr:col>15</xdr:col>
      <xdr:colOff>101600</xdr:colOff>
      <xdr:row>98</xdr:row>
      <xdr:rowOff>121217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112344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63477</xdr:rowOff>
    </xdr:from>
    <xdr:to>
      <xdr:col>10</xdr:col>
      <xdr:colOff>165100</xdr:colOff>
      <xdr:row>98</xdr:row>
      <xdr:rowOff>165077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156204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104772</xdr:rowOff>
    </xdr:from>
    <xdr:to>
      <xdr:col>6</xdr:col>
      <xdr:colOff>38100</xdr:colOff>
      <xdr:row>99</xdr:row>
      <xdr:rowOff>34922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26049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136081</xdr:rowOff>
    </xdr:from>
    <xdr:to>
      <xdr:col>55</xdr:col>
      <xdr:colOff>0</xdr:colOff>
      <xdr:row>38</xdr:row>
      <xdr:rowOff>137985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118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136081</xdr:rowOff>
    </xdr:from>
    <xdr:to>
      <xdr:col>50</xdr:col>
      <xdr:colOff>114300</xdr:colOff>
      <xdr:row>38</xdr:row>
      <xdr:rowOff>137795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11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137795</xdr:rowOff>
    </xdr:from>
    <xdr:to>
      <xdr:col>45</xdr:col>
      <xdr:colOff>177800</xdr:colOff>
      <xdr:row>38</xdr:row>
      <xdr:rowOff>139129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5289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125794</xdr:rowOff>
    </xdr:from>
    <xdr:to>
      <xdr:col>41</xdr:col>
      <xdr:colOff>50800</xdr:colOff>
      <xdr:row>38</xdr:row>
      <xdr:rowOff>139129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4089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87185</xdr:rowOff>
    </xdr:from>
    <xdr:to>
      <xdr:col>55</xdr:col>
      <xdr:colOff>50800</xdr:colOff>
      <xdr:row>39</xdr:row>
      <xdr:rowOff>17335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85281</xdr:rowOff>
    </xdr:from>
    <xdr:to>
      <xdr:col>50</xdr:col>
      <xdr:colOff>165100</xdr:colOff>
      <xdr:row>39</xdr:row>
      <xdr:rowOff>15431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31957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86995</xdr:rowOff>
    </xdr:from>
    <xdr:to>
      <xdr:col>46</xdr:col>
      <xdr:colOff>38100</xdr:colOff>
      <xdr:row>39</xdr:row>
      <xdr:rowOff>17145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33672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88329</xdr:rowOff>
    </xdr:from>
    <xdr:to>
      <xdr:col>41</xdr:col>
      <xdr:colOff>101600</xdr:colOff>
      <xdr:row>39</xdr:row>
      <xdr:rowOff>18479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35005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7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74994</xdr:rowOff>
    </xdr:from>
    <xdr:to>
      <xdr:col>36</xdr:col>
      <xdr:colOff>165100</xdr:colOff>
      <xdr:row>39</xdr:row>
      <xdr:rowOff>5144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21670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166535</xdr:rowOff>
    </xdr:from>
    <xdr:to>
      <xdr:col>55</xdr:col>
      <xdr:colOff>0</xdr:colOff>
      <xdr:row>59</xdr:row>
      <xdr:rowOff>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0635"/>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160807</xdr:rowOff>
    </xdr:from>
    <xdr:to>
      <xdr:col>50</xdr:col>
      <xdr:colOff>114300</xdr:colOff>
      <xdr:row>59</xdr:row>
      <xdr:rowOff>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490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65634</xdr:rowOff>
    </xdr:from>
    <xdr:to>
      <xdr:col>45</xdr:col>
      <xdr:colOff>177800</xdr:colOff>
      <xdr:row>58</xdr:row>
      <xdr:rowOff>160807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09734"/>
          <a:ext cx="889000" cy="9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65634</xdr:rowOff>
    </xdr:from>
    <xdr:to>
      <xdr:col>41</xdr:col>
      <xdr:colOff>50800</xdr:colOff>
      <xdr:row>58</xdr:row>
      <xdr:rowOff>90894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0973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115735</xdr:rowOff>
    </xdr:from>
    <xdr:to>
      <xdr:col>55</xdr:col>
      <xdr:colOff>50800</xdr:colOff>
      <xdr:row>59</xdr:row>
      <xdr:rowOff>45885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120777</xdr:rowOff>
    </xdr:from>
    <xdr:to>
      <xdr:col>50</xdr:col>
      <xdr:colOff>165100</xdr:colOff>
      <xdr:row>59</xdr:row>
      <xdr:rowOff>50927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42054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110007</xdr:rowOff>
    </xdr:from>
    <xdr:to>
      <xdr:col>46</xdr:col>
      <xdr:colOff>38100</xdr:colOff>
      <xdr:row>59</xdr:row>
      <xdr:rowOff>40157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31284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14834</xdr:rowOff>
    </xdr:from>
    <xdr:to>
      <xdr:col>41</xdr:col>
      <xdr:colOff>101600</xdr:colOff>
      <xdr:row>58</xdr:row>
      <xdr:rowOff>116434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132961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40094</xdr:rowOff>
    </xdr:from>
    <xdr:to>
      <xdr:col>36</xdr:col>
      <xdr:colOff>165100</xdr:colOff>
      <xdr:row>58</xdr:row>
      <xdr:rowOff>141694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132821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7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163437</xdr:rowOff>
    </xdr:from>
    <xdr:to>
      <xdr:col>55</xdr:col>
      <xdr:colOff>0</xdr:colOff>
      <xdr:row>77</xdr:row>
      <xdr:rowOff>37858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3637"/>
          <a:ext cx="8382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163437</xdr:rowOff>
    </xdr:from>
    <xdr:to>
      <xdr:col>50</xdr:col>
      <xdr:colOff>114300</xdr:colOff>
      <xdr:row>77</xdr:row>
      <xdr:rowOff>41439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3637"/>
          <a:ext cx="889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41439</xdr:rowOff>
    </xdr:from>
    <xdr:to>
      <xdr:col>45</xdr:col>
      <xdr:colOff>177800</xdr:colOff>
      <xdr:row>77</xdr:row>
      <xdr:rowOff>130594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4308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166142</xdr:rowOff>
    </xdr:from>
    <xdr:to>
      <xdr:col>41</xdr:col>
      <xdr:colOff>50800</xdr:colOff>
      <xdr:row>77</xdr:row>
      <xdr:rowOff>130594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24892"/>
          <a:ext cx="889000" cy="30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158508</xdr:rowOff>
    </xdr:from>
    <xdr:to>
      <xdr:col>55</xdr:col>
      <xdr:colOff>50800</xdr:colOff>
      <xdr:row>77</xdr:row>
      <xdr:rowOff>88658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9935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112637</xdr:rowOff>
    </xdr:from>
    <xdr:to>
      <xdr:col>50</xdr:col>
      <xdr:colOff>165100</xdr:colOff>
      <xdr:row>77</xdr:row>
      <xdr:rowOff>42787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59314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162089</xdr:rowOff>
    </xdr:from>
    <xdr:to>
      <xdr:col>46</xdr:col>
      <xdr:colOff>38100</xdr:colOff>
      <xdr:row>77</xdr:row>
      <xdr:rowOff>92239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79794</xdr:rowOff>
    </xdr:from>
    <xdr:to>
      <xdr:col>41</xdr:col>
      <xdr:colOff>101600</xdr:colOff>
      <xdr:row>78</xdr:row>
      <xdr:rowOff>9944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115341</xdr:rowOff>
    </xdr:from>
    <xdr:to>
      <xdr:col>36</xdr:col>
      <xdr:colOff>165100</xdr:colOff>
      <xdr:row>76</xdr:row>
      <xdr:rowOff>45492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74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62018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xdr:rowOff>
    </xdr:from>
    <xdr:to>
      <xdr:col>55</xdr:col>
      <xdr:colOff>0</xdr:colOff>
      <xdr:row>95</xdr:row>
      <xdr:rowOff>44399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87852"/>
          <a:ext cx="8382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xdr:rowOff>
    </xdr:from>
    <xdr:to>
      <xdr:col>50</xdr:col>
      <xdr:colOff>114300</xdr:colOff>
      <xdr:row>96</xdr:row>
      <xdr:rowOff>35280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87852"/>
          <a:ext cx="889000" cy="2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96405</xdr:rowOff>
    </xdr:from>
    <xdr:to>
      <xdr:col>45</xdr:col>
      <xdr:colOff>177800</xdr:colOff>
      <xdr:row>96</xdr:row>
      <xdr:rowOff>35280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12705"/>
          <a:ext cx="889000" cy="2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96405</xdr:rowOff>
    </xdr:from>
    <xdr:to>
      <xdr:col>41</xdr:col>
      <xdr:colOff>50800</xdr:colOff>
      <xdr:row>95</xdr:row>
      <xdr:rowOff>112192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12705"/>
          <a:ext cx="889000" cy="18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165049</xdr:rowOff>
    </xdr:from>
    <xdr:to>
      <xdr:col>55</xdr:col>
      <xdr:colOff>50800</xdr:colOff>
      <xdr:row>95</xdr:row>
      <xdr:rowOff>95199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16476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120752</xdr:rowOff>
    </xdr:from>
    <xdr:to>
      <xdr:col>50</xdr:col>
      <xdr:colOff>165100</xdr:colOff>
      <xdr:row>95</xdr:row>
      <xdr:rowOff>50902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67429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155930</xdr:rowOff>
    </xdr:from>
    <xdr:to>
      <xdr:col>46</xdr:col>
      <xdr:colOff>38100</xdr:colOff>
      <xdr:row>96</xdr:row>
      <xdr:rowOff>86080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102607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45605</xdr:rowOff>
    </xdr:from>
    <xdr:to>
      <xdr:col>41</xdr:col>
      <xdr:colOff>101600</xdr:colOff>
      <xdr:row>94</xdr:row>
      <xdr:rowOff>147205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163732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61392</xdr:rowOff>
    </xdr:from>
    <xdr:to>
      <xdr:col>36</xdr:col>
      <xdr:colOff>165100</xdr:colOff>
      <xdr:row>95</xdr:row>
      <xdr:rowOff>162992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157111</xdr:rowOff>
    </xdr:from>
    <xdr:to>
      <xdr:col>85</xdr:col>
      <xdr:colOff>127000</xdr:colOff>
      <xdr:row>39</xdr:row>
      <xdr:rowOff>17361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2211"/>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11912</xdr:rowOff>
    </xdr:from>
    <xdr:to>
      <xdr:col>81</xdr:col>
      <xdr:colOff>50800</xdr:colOff>
      <xdr:row>39</xdr:row>
      <xdr:rowOff>17361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98462"/>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11912</xdr:rowOff>
    </xdr:from>
    <xdr:to>
      <xdr:col>76</xdr:col>
      <xdr:colOff>114300</xdr:colOff>
      <xdr:row>39</xdr:row>
      <xdr:rowOff>48031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9846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15456</xdr:rowOff>
    </xdr:from>
    <xdr:to>
      <xdr:col>71</xdr:col>
      <xdr:colOff>177800</xdr:colOff>
      <xdr:row>39</xdr:row>
      <xdr:rowOff>48031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0200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106311</xdr:rowOff>
    </xdr:from>
    <xdr:to>
      <xdr:col>85</xdr:col>
      <xdr:colOff>177800</xdr:colOff>
      <xdr:row>39</xdr:row>
      <xdr:rowOff>36461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138011</xdr:rowOff>
    </xdr:from>
    <xdr:to>
      <xdr:col>81</xdr:col>
      <xdr:colOff>101600</xdr:colOff>
      <xdr:row>39</xdr:row>
      <xdr:rowOff>68161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59288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132562</xdr:rowOff>
    </xdr:from>
    <xdr:to>
      <xdr:col>76</xdr:col>
      <xdr:colOff>165100</xdr:colOff>
      <xdr:row>39</xdr:row>
      <xdr:rowOff>62712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53839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168681</xdr:rowOff>
    </xdr:from>
    <xdr:to>
      <xdr:col>72</xdr:col>
      <xdr:colOff>38100</xdr:colOff>
      <xdr:row>39</xdr:row>
      <xdr:rowOff>98831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89958</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136106</xdr:rowOff>
    </xdr:from>
    <xdr:to>
      <xdr:col>67</xdr:col>
      <xdr:colOff>101600</xdr:colOff>
      <xdr:row>39</xdr:row>
      <xdr:rowOff>66256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57383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106965</xdr:rowOff>
    </xdr:from>
    <xdr:to>
      <xdr:col>85</xdr:col>
      <xdr:colOff>127000</xdr:colOff>
      <xdr:row>57</xdr:row>
      <xdr:rowOff>30886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08165"/>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12423</xdr:rowOff>
    </xdr:from>
    <xdr:to>
      <xdr:col>81</xdr:col>
      <xdr:colOff>50800</xdr:colOff>
      <xdr:row>57</xdr:row>
      <xdr:rowOff>30886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85073"/>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116939</xdr:rowOff>
    </xdr:from>
    <xdr:to>
      <xdr:col>76</xdr:col>
      <xdr:colOff>114300</xdr:colOff>
      <xdr:row>57</xdr:row>
      <xdr:rowOff>12423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18139"/>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116939</xdr:rowOff>
    </xdr:from>
    <xdr:to>
      <xdr:col>71</xdr:col>
      <xdr:colOff>177800</xdr:colOff>
      <xdr:row>56</xdr:row>
      <xdr:rowOff>154909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8139"/>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56165</xdr:rowOff>
    </xdr:from>
    <xdr:to>
      <xdr:col>85</xdr:col>
      <xdr:colOff>177800</xdr:colOff>
      <xdr:row>56</xdr:row>
      <xdr:rowOff>157765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79042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151536</xdr:rowOff>
    </xdr:from>
    <xdr:to>
      <xdr:col>81</xdr:col>
      <xdr:colOff>101600</xdr:colOff>
      <xdr:row>57</xdr:row>
      <xdr:rowOff>81686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72813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133073</xdr:rowOff>
    </xdr:from>
    <xdr:to>
      <xdr:col>76</xdr:col>
      <xdr:colOff>165100</xdr:colOff>
      <xdr:row>57</xdr:row>
      <xdr:rowOff>63223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66139</xdr:rowOff>
    </xdr:from>
    <xdr:to>
      <xdr:col>72</xdr:col>
      <xdr:colOff>38100</xdr:colOff>
      <xdr:row>56</xdr:row>
      <xdr:rowOff>167739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104109</xdr:rowOff>
    </xdr:from>
    <xdr:to>
      <xdr:col>67</xdr:col>
      <xdr:colOff>101600</xdr:colOff>
      <xdr:row>57</xdr:row>
      <xdr:rowOff>34259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50786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49306</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93856"/>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169956</xdr:rowOff>
    </xdr:from>
    <xdr:to>
      <xdr:col>85</xdr:col>
      <xdr:colOff>177800</xdr:colOff>
      <xdr:row>79</xdr:row>
      <xdr:rowOff>100106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129333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95613</xdr:rowOff>
    </xdr:from>
    <xdr:to>
      <xdr:col>85</xdr:col>
      <xdr:colOff>127000</xdr:colOff>
      <xdr:row>95</xdr:row>
      <xdr:rowOff>103614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8336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51346</xdr:rowOff>
    </xdr:from>
    <xdr:to>
      <xdr:col>81</xdr:col>
      <xdr:colOff>50800</xdr:colOff>
      <xdr:row>95</xdr:row>
      <xdr:rowOff>95613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3909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51346</xdr:rowOff>
    </xdr:from>
    <xdr:to>
      <xdr:col>76</xdr:col>
      <xdr:colOff>114300</xdr:colOff>
      <xdr:row>95</xdr:row>
      <xdr:rowOff>161956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39096"/>
          <a:ext cx="8890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161956</xdr:rowOff>
    </xdr:from>
    <xdr:to>
      <xdr:col>71</xdr:col>
      <xdr:colOff>177800</xdr:colOff>
      <xdr:row>96</xdr:row>
      <xdr:rowOff>45614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49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52814</xdr:rowOff>
    </xdr:from>
    <xdr:to>
      <xdr:col>85</xdr:col>
      <xdr:colOff>177800</xdr:colOff>
      <xdr:row>95</xdr:row>
      <xdr:rowOff>154414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75691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44813</xdr:rowOff>
    </xdr:from>
    <xdr:to>
      <xdr:col>81</xdr:col>
      <xdr:colOff>101600</xdr:colOff>
      <xdr:row>95</xdr:row>
      <xdr:rowOff>146413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162940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546</xdr:rowOff>
    </xdr:from>
    <xdr:to>
      <xdr:col>76</xdr:col>
      <xdr:colOff>165100</xdr:colOff>
      <xdr:row>95</xdr:row>
      <xdr:rowOff>102146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118673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111156</xdr:rowOff>
    </xdr:from>
    <xdr:to>
      <xdr:col>72</xdr:col>
      <xdr:colOff>38100</xdr:colOff>
      <xdr:row>96</xdr:row>
      <xdr:rowOff>41306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57833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166264</xdr:rowOff>
    </xdr:from>
    <xdr:to>
      <xdr:col>67</xdr:col>
      <xdr:colOff>101600</xdr:colOff>
      <xdr:row>96</xdr:row>
      <xdr:rowOff>96414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112941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72753</xdr:rowOff>
    </xdr:from>
    <xdr:to>
      <xdr:col>116</xdr:col>
      <xdr:colOff>63500</xdr:colOff>
      <xdr:row>33</xdr:row>
      <xdr:rowOff>79284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559153"/>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677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72753</xdr:rowOff>
    </xdr:from>
    <xdr:to>
      <xdr:col>111</xdr:col>
      <xdr:colOff>177800</xdr:colOff>
      <xdr:row>33</xdr:row>
      <xdr:rowOff>129903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55915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132642</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90714</xdr:rowOff>
    </xdr:from>
    <xdr:to>
      <xdr:col>107</xdr:col>
      <xdr:colOff>50800</xdr:colOff>
      <xdr:row>33</xdr:row>
      <xdr:rowOff>129903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7485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90714</xdr:rowOff>
    </xdr:from>
    <xdr:to>
      <xdr:col>102</xdr:col>
      <xdr:colOff>114300</xdr:colOff>
      <xdr:row>34</xdr:row>
      <xdr:rowOff>167458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74856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80390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766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69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28484</xdr:rowOff>
    </xdr:from>
    <xdr:to>
      <xdr:col>116</xdr:col>
      <xdr:colOff>114300</xdr:colOff>
      <xdr:row>33</xdr:row>
      <xdr:rowOff>130084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6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51361</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53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21953</xdr:rowOff>
    </xdr:from>
    <xdr:to>
      <xdr:col>112</xdr:col>
      <xdr:colOff>38100</xdr:colOff>
      <xdr:row>32</xdr:row>
      <xdr:rowOff>123553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140080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528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79103</xdr:rowOff>
    </xdr:from>
    <xdr:to>
      <xdr:col>107</xdr:col>
      <xdr:colOff>101600</xdr:colOff>
      <xdr:row>34</xdr:row>
      <xdr:rowOff>9253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25780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551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39914</xdr:rowOff>
    </xdr:from>
    <xdr:to>
      <xdr:col>102</xdr:col>
      <xdr:colOff>165100</xdr:colOff>
      <xdr:row>33</xdr:row>
      <xdr:rowOff>141514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158041</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547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116658</xdr:rowOff>
    </xdr:from>
    <xdr:to>
      <xdr:col>98</xdr:col>
      <xdr:colOff>38100</xdr:colOff>
      <xdr:row>35</xdr:row>
      <xdr:rowOff>46808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63335</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572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議会費は、類似団体より高い数値ではあるが、平成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年度に議員定数を削減する等議会改革を行っており、以降は減少傾向にある。令和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年度は、友好都市の開村</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周年記念式典があり、出席のため臨時の支出が増えたことから、高くなっている。</a:t>
          </a:r>
        </a:p>
        <a:p>
          <a:r>
            <a:rPr kumimoji="1" lang="ja-JP" altLang="en-US" sz="1300">
              <a:latin typeface="ＭＳ Ｐゴシック" panose="020B0600070205080204" pitchFamily="50" charset="-128"/>
              <a:ea typeface="ＭＳ Ｐゴシック" panose="020B0600070205080204" pitchFamily="50" charset="-128"/>
            </a:rPr>
            <a:t>民生費は、保育事業や医療費助成等、子育て環境の充実に重点的に取り組んでいることから類似団体を上回っていると考えられる。</a:t>
          </a:r>
        </a:p>
        <a:p>
          <a:r>
            <a:rPr kumimoji="1" lang="ja-JP" altLang="en-US" sz="1300">
              <a:latin typeface="ＭＳ Ｐゴシック" panose="020B0600070205080204" pitchFamily="50" charset="-128"/>
              <a:ea typeface="ＭＳ Ｐゴシック" panose="020B0600070205080204" pitchFamily="50" charset="-128"/>
            </a:rPr>
            <a:t>土木費は、町営住宅の整備事業があった令和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年度で突出して高くなっている。</a:t>
          </a:r>
        </a:p>
        <a:p>
          <a:r>
            <a:rPr kumimoji="1" lang="ja-JP" altLang="en-US" sz="1300">
              <a:latin typeface="ＭＳ Ｐゴシック" panose="020B0600070205080204" pitchFamily="50" charset="-128"/>
              <a:ea typeface="ＭＳ Ｐゴシック" panose="020B0600070205080204" pitchFamily="50" charset="-128"/>
            </a:rPr>
            <a:t>公債費は、これまで実施してきたハード事業の償還開始により、類似団体より高い数値となっており、今後も増加していく見込みである。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諸支出金は、令和元年度以降、新エネルギー事業特別会計へ繰出しを行っているため高くなっている。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年能登半島地震の発生に伴い、特別交付税、災害救助費負担金等の県支出金、災害支援のため寄附金が増加したことから、財政調整基金の積立額が大幅に増加し、実質単年度収支は黒字に転じた。</a:t>
          </a:r>
        </a:p>
        <a:p>
          <a:r>
            <a:rPr kumimoji="1" lang="ja-JP" altLang="en-US" sz="1400">
              <a:latin typeface="ＭＳ ゴシック" pitchFamily="49" charset="-128"/>
              <a:ea typeface="ＭＳ ゴシック" pitchFamily="49" charset="-128"/>
            </a:rPr>
            <a:t>　しかしながらこれは一過性の事象であり、復旧・復興のためには多額の経費が掛かることが見込まれるため、今後、基金の取り崩しは避けられないものと考えている。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国民健康保険特別会計において、長年の累積赤字があったが、令和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年度以降は実質収支が黒字となり、令和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年度には累積赤字が解消された。</a:t>
          </a:r>
        </a:p>
        <a:p>
          <a:r>
            <a:rPr kumimoji="1" lang="ja-JP" altLang="en-US" sz="1400">
              <a:latin typeface="ＭＳ ゴシック" pitchFamily="49" charset="-128"/>
              <a:ea typeface="ＭＳ ゴシック" pitchFamily="49" charset="-128"/>
            </a:rPr>
            <a:t>　しかしながら、被保険者数が減少し、反面、低所得者数は増加傾向にあることから、今後の安定した財政運営のため、引き続き徴収率の向上及び保険税率改正の検討を行っていく。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年度は公営企業債の元利償還金に対する繰入金が減少したことから、実質公債費比率の分子は前年度に比べ</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部事務組合が起こした地方債の元利償還金に対する負担金は、新クリーンセンターの完成により、今後償還が開始されれば増加することが確定しており、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年度以降、屋内サッカー場や新消防庁舎、温浴施設、白帆台小学校、内灘白帆台インターチェンジ等の建設により、一般会計等に係る地方債残高は増加傾向にあったが、令和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年度以降、大規模な起債事業を実施しなかったことにより、残高が減少している。</a:t>
          </a:r>
        </a:p>
        <a:p>
          <a:r>
            <a:rPr kumimoji="1" lang="ja-JP" altLang="en-US" sz="1400">
              <a:latin typeface="ＭＳ ゴシック" pitchFamily="49" charset="-128"/>
              <a:ea typeface="ＭＳ ゴシック" pitchFamily="49" charset="-128"/>
            </a:rPr>
            <a:t>　他方、令和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年度末に新クリーンセンターが完成したため、組合等負担等見込額は令和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年度に急増した。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年能登半島地震の発生に伴い、特別交付税、災害救助費負担金等の県支出金、災害支援のため寄附金が増加したことから、財政調整基金の積立額が大幅に増加した。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結果として、将来負担比率の分子は前年度に比べ</a:t>
          </a:r>
          <a:r>
            <a:rPr kumimoji="1" lang="en-US" altLang="ja-JP" sz="1400">
              <a:latin typeface="ＭＳ ゴシック" pitchFamily="49" charset="-128"/>
              <a:ea typeface="ＭＳ ゴシック" pitchFamily="49" charset="-128"/>
            </a:rPr>
            <a:t>1,710</a:t>
          </a:r>
          <a:r>
            <a:rPr kumimoji="1" lang="ja-JP" altLang="en-US" sz="1400">
              <a:latin typeface="ＭＳ ゴシック" pitchFamily="49" charset="-128"/>
              <a:ea typeface="ＭＳ ゴシック" pitchFamily="49" charset="-128"/>
            </a:rPr>
            <a:t>百万円減少したが、今後は復旧・復興等のために基金を取り崩すことが避けられないため、再度増加していくことが見込まれる。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財政調整基金の積立額が大幅に増加、減債基金の積立額も増加、その他特定目的基金も微増し、積立額は全体で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基金の取り崩しは避けられないため令和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年度水準を維持することは困難であるが、令和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年度水準を維持できるよう努める。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公用、公共用施設整備基金：公用、公共用施設の設置及び整備の財源に充てる。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義務教育施設整備基金：義務教育施設の設置及び整備の財源に充てる。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公用、公共用施設整備基金は、使用料及び財産収入等を計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百万円積み立て、道路施設改修事業等で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百万円を毎年定額で積み立てているが、学校施設改修事業で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公用、公共用施設整備基金：遊休施設の売却等の機会があれば、随時積み立てていく。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義務教育施設整備基金：小学校の大規模改修等に備え、引き続き毎年度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取り崩しは無く、令和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年能登半島地震の発生に伴い、特別交付税、災害救助費負担金等の県支出金、災害支援のための寄附金が増加したことなどから、積立額は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災害復旧を進めるため、基金の取り崩しは避けられないが、国債の購入などで剰余分を適切に運用し、令和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年度水準を維持できるよう努める。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無く、国の補正予算に伴う普通交付税の増額分の一部（需要額の「臨時財政対策債償還基金費」相当額）や、公営住宅使用料・社会資本整備総合交付金（公的賃貸住宅家賃低廉化事業に係るもの）の一部、および基金預金利子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年度に積み立てた「臨時財政対策債償還基金費」相当額は、今後の普通交付税の減額に対する補填のため、令和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年度に半額ずつ取り崩す。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12284414</v>
      </c>
      <c r="BO4" s="449"/>
      <c r="BP4" s="449"/>
      <c r="BQ4" s="449"/>
      <c r="BR4" s="449"/>
      <c r="BS4" s="449"/>
      <c r="BT4" s="449"/>
      <c r="BU4" s="450"/>
      <c r="BV4" s="448">
        <v>10757337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2.1</v>
      </c>
      <c r="CU4" s="589"/>
      <c r="CV4" s="589"/>
      <c r="CW4" s="589"/>
      <c r="CX4" s="589"/>
      <c r="CY4" s="589"/>
      <c r="CZ4" s="589"/>
      <c r="DA4" s="590"/>
      <c r="DB4" s="588">
        <v>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12089076</v>
      </c>
      <c r="BO5" s="420"/>
      <c r="BP5" s="420"/>
      <c r="BQ5" s="420"/>
      <c r="BR5" s="420"/>
      <c r="BS5" s="420"/>
      <c r="BT5" s="420"/>
      <c r="BU5" s="421"/>
      <c r="BV5" s="419">
        <v>10582500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87.8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195338</v>
      </c>
      <c r="BO6" s="420"/>
      <c r="BP6" s="420"/>
      <c r="BQ6" s="420"/>
      <c r="BR6" s="420"/>
      <c r="BS6" s="420"/>
      <c r="BT6" s="420"/>
      <c r="BU6" s="421"/>
      <c r="BV6" s="419">
        <v>174837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89.5</v>
      </c>
      <c r="CU6" s="563"/>
      <c r="CV6" s="563"/>
      <c r="CW6" s="563"/>
      <c r="CX6" s="563"/>
      <c r="CY6" s="563"/>
      <c r="CZ6" s="563"/>
      <c r="DA6" s="564"/>
      <c r="DB6" s="562">
        <v>89.2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67242</v>
      </c>
      <c r="BO7" s="420"/>
      <c r="BP7" s="420"/>
      <c r="BQ7" s="420"/>
      <c r="BR7" s="420"/>
      <c r="BS7" s="420"/>
      <c r="BT7" s="420"/>
      <c r="BU7" s="421"/>
      <c r="BV7" s="419">
        <v>53299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6144209</v>
      </c>
      <c r="CU7" s="420"/>
      <c r="CV7" s="420"/>
      <c r="CW7" s="420"/>
      <c r="CX7" s="420"/>
      <c r="CY7" s="420"/>
      <c r="CZ7" s="420"/>
      <c r="DA7" s="421"/>
      <c r="DB7" s="419">
        <v>5968228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128096</v>
      </c>
      <c r="BO8" s="420"/>
      <c r="BP8" s="420"/>
      <c r="BQ8" s="420"/>
      <c r="BR8" s="420"/>
      <c r="BS8" s="420"/>
      <c r="BT8" s="420"/>
      <c r="BU8" s="421"/>
      <c r="BV8" s="419">
        <v>121538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26574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6558</v>
      </c>
      <c r="BO9" s="420"/>
      <c r="BP9" s="420"/>
      <c r="BQ9" s="420"/>
      <c r="BR9" s="420"/>
      <c r="BS9" s="420"/>
      <c r="BT9" s="420"/>
      <c r="BU9" s="421"/>
      <c r="BV9" s="419">
        <v>-19027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15.5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26987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753296</v>
      </c>
      <c r="BO10" s="420"/>
      <c r="BP10" s="420"/>
      <c r="BQ10" s="420"/>
      <c r="BR10" s="420"/>
      <c r="BS10" s="420"/>
      <c r="BT10" s="420"/>
      <c r="BU10" s="421"/>
      <c r="BV10" s="419">
        <v>146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26030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70993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25646</v>
      </c>
      <c r="S13" s="507"/>
      <c r="T13" s="507"/>
      <c r="U13" s="507"/>
      <c r="V13" s="508"/>
      <c r="W13" s="509" t="s">
        <v>131</v>
      </c>
      <c r="X13" s="405"/>
      <c r="Y13" s="405"/>
      <c r="Z13" s="405"/>
      <c r="AA13" s="405"/>
      <c r="AB13" s="406"/>
      <c r="AC13" s="372">
        <v>149</v>
      </c>
      <c r="AD13" s="373"/>
      <c r="AE13" s="373"/>
      <c r="AF13" s="373"/>
      <c r="AG13" s="374"/>
      <c r="AH13" s="372">
        <v>167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759854</v>
      </c>
      <c r="BO13" s="420"/>
      <c r="BP13" s="420"/>
      <c r="BQ13" s="420"/>
      <c r="BR13" s="420"/>
      <c r="BS13" s="420"/>
      <c r="BT13" s="420"/>
      <c r="BU13" s="421"/>
      <c r="BV13" s="419">
        <v>-89874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26154</v>
      </c>
      <c r="S14" s="507"/>
      <c r="T14" s="507"/>
      <c r="U14" s="507"/>
      <c r="V14" s="508"/>
      <c r="W14" s="510"/>
      <c r="X14" s="408"/>
      <c r="Y14" s="408"/>
      <c r="Z14" s="408"/>
      <c r="AA14" s="408"/>
      <c r="AB14" s="409"/>
      <c r="AC14" s="499">
        <v>1.2</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49.2</v>
      </c>
      <c r="CU14" s="517"/>
      <c r="CV14" s="517"/>
      <c r="CW14" s="517"/>
      <c r="CX14" s="517"/>
      <c r="CY14" s="517"/>
      <c r="CZ14" s="517"/>
      <c r="DA14" s="518"/>
      <c r="DB14" s="516">
        <v>84.6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25831</v>
      </c>
      <c r="S15" s="507"/>
      <c r="T15" s="507"/>
      <c r="U15" s="507"/>
      <c r="V15" s="508"/>
      <c r="W15" s="509" t="s">
        <v>137</v>
      </c>
      <c r="X15" s="405"/>
      <c r="Y15" s="405"/>
      <c r="Z15" s="405"/>
      <c r="AA15" s="405"/>
      <c r="AB15" s="406"/>
      <c r="AC15" s="372">
        <v>3409</v>
      </c>
      <c r="AD15" s="373"/>
      <c r="AE15" s="373"/>
      <c r="AF15" s="373"/>
      <c r="AG15" s="374"/>
      <c r="AH15" s="372">
        <v>3584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2721057</v>
      </c>
      <c r="BO15" s="449"/>
      <c r="BP15" s="449"/>
      <c r="BQ15" s="449"/>
      <c r="BR15" s="449"/>
      <c r="BS15" s="449"/>
      <c r="BT15" s="449"/>
      <c r="BU15" s="450"/>
      <c r="BV15" s="448">
        <v>2680659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26.6</v>
      </c>
      <c r="AD16" s="500"/>
      <c r="AE16" s="500"/>
      <c r="AF16" s="500"/>
      <c r="AG16" s="501"/>
      <c r="AH16" s="499">
        <v>26.9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5436528</v>
      </c>
      <c r="BO16" s="420"/>
      <c r="BP16" s="420"/>
      <c r="BQ16" s="420"/>
      <c r="BR16" s="420"/>
      <c r="BS16" s="420"/>
      <c r="BT16" s="420"/>
      <c r="BU16" s="421"/>
      <c r="BV16" s="419">
        <v>5268555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9239</v>
      </c>
      <c r="AD17" s="373"/>
      <c r="AE17" s="373"/>
      <c r="AF17" s="373"/>
      <c r="AG17" s="374"/>
      <c r="AH17" s="372">
        <v>9584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3377191</v>
      </c>
      <c r="BO17" s="420"/>
      <c r="BP17" s="420"/>
      <c r="BQ17" s="420"/>
      <c r="BR17" s="420"/>
      <c r="BS17" s="420"/>
      <c r="BT17" s="420"/>
      <c r="BU17" s="421"/>
      <c r="BV17" s="419">
        <v>3334325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20.329999999999998</v>
      </c>
      <c r="M18" s="472"/>
      <c r="N18" s="472"/>
      <c r="O18" s="472"/>
      <c r="P18" s="472"/>
      <c r="Q18" s="472"/>
      <c r="R18" s="473"/>
      <c r="S18" s="473"/>
      <c r="T18" s="473"/>
      <c r="U18" s="473"/>
      <c r="V18" s="474"/>
      <c r="W18" s="490"/>
      <c r="X18" s="491"/>
      <c r="Y18" s="491"/>
      <c r="Z18" s="491"/>
      <c r="AA18" s="491"/>
      <c r="AB18" s="515"/>
      <c r="AC18" s="389">
        <v>72.2</v>
      </c>
      <c r="AD18" s="390"/>
      <c r="AE18" s="390"/>
      <c r="AF18" s="390"/>
      <c r="AG18" s="475"/>
      <c r="AH18" s="389">
        <v>71.900000000000006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5504000</v>
      </c>
      <c r="BO18" s="420"/>
      <c r="BP18" s="420"/>
      <c r="BQ18" s="420"/>
      <c r="BR18" s="420"/>
      <c r="BS18" s="420"/>
      <c r="BT18" s="420"/>
      <c r="BU18" s="421"/>
      <c r="BV18" s="419">
        <v>5283985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1307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8548533</v>
      </c>
      <c r="BO19" s="420"/>
      <c r="BP19" s="420"/>
      <c r="BQ19" s="420"/>
      <c r="BR19" s="420"/>
      <c r="BS19" s="420"/>
      <c r="BT19" s="420"/>
      <c r="BU19" s="421"/>
      <c r="BV19" s="419">
        <v>7069997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10802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12202040</v>
      </c>
      <c r="BO22" s="449"/>
      <c r="BP22" s="449"/>
      <c r="BQ22" s="449"/>
      <c r="BR22" s="449"/>
      <c r="BS22" s="449"/>
      <c r="BT22" s="449"/>
      <c r="BU22" s="450"/>
      <c r="BV22" s="448">
        <v>12540366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7902321</v>
      </c>
      <c r="BO23" s="420"/>
      <c r="BP23" s="420"/>
      <c r="BQ23" s="420"/>
      <c r="BR23" s="420"/>
      <c r="BS23" s="420"/>
      <c r="BT23" s="420"/>
      <c r="BU23" s="421"/>
      <c r="BV23" s="419">
        <v>8165648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8130</v>
      </c>
      <c r="R24" s="373"/>
      <c r="S24" s="373"/>
      <c r="T24" s="373"/>
      <c r="U24" s="373"/>
      <c r="V24" s="374"/>
      <c r="W24" s="462"/>
      <c r="X24" s="399"/>
      <c r="Y24" s="400"/>
      <c r="Z24" s="375" t="s">
        <v>162</v>
      </c>
      <c r="AA24" s="376"/>
      <c r="AB24" s="376"/>
      <c r="AC24" s="376"/>
      <c r="AD24" s="376"/>
      <c r="AE24" s="376"/>
      <c r="AF24" s="376"/>
      <c r="AG24" s="377"/>
      <c r="AH24" s="372">
        <v>182</v>
      </c>
      <c r="AI24" s="373"/>
      <c r="AJ24" s="373"/>
      <c r="AK24" s="373"/>
      <c r="AL24" s="374"/>
      <c r="AM24" s="372">
        <v>506870</v>
      </c>
      <c r="AN24" s="373"/>
      <c r="AO24" s="373"/>
      <c r="AP24" s="373"/>
      <c r="AQ24" s="373"/>
      <c r="AR24" s="374"/>
      <c r="AS24" s="372">
        <v>2785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8502770</v>
      </c>
      <c r="BO24" s="420"/>
      <c r="BP24" s="420"/>
      <c r="BQ24" s="420"/>
      <c r="BR24" s="420"/>
      <c r="BS24" s="420"/>
      <c r="BT24" s="420"/>
      <c r="BU24" s="421"/>
      <c r="BV24" s="419">
        <v>8520742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6620</v>
      </c>
      <c r="R25" s="373"/>
      <c r="S25" s="373"/>
      <c r="T25" s="373"/>
      <c r="U25" s="373"/>
      <c r="V25" s="374"/>
      <c r="W25" s="462"/>
      <c r="X25" s="399"/>
      <c r="Y25" s="400"/>
      <c r="Z25" s="375" t="s">
        <v>165</v>
      </c>
      <c r="AA25" s="376"/>
      <c r="AB25" s="376"/>
      <c r="AC25" s="376"/>
      <c r="AD25" s="376"/>
      <c r="AE25" s="376"/>
      <c r="AF25" s="376"/>
      <c r="AG25" s="377"/>
      <c r="AH25" s="372">
        <v>35</v>
      </c>
      <c r="AI25" s="373"/>
      <c r="AJ25" s="373"/>
      <c r="AK25" s="373"/>
      <c r="AL25" s="374"/>
      <c r="AM25" s="372">
        <v>90195</v>
      </c>
      <c r="AN25" s="373"/>
      <c r="AO25" s="373"/>
      <c r="AP25" s="373"/>
      <c r="AQ25" s="373"/>
      <c r="AR25" s="374"/>
      <c r="AS25" s="372">
        <v>2577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332659</v>
      </c>
      <c r="BO25" s="449"/>
      <c r="BP25" s="449"/>
      <c r="BQ25" s="449"/>
      <c r="BR25" s="449"/>
      <c r="BS25" s="449"/>
      <c r="BT25" s="449"/>
      <c r="BU25" s="450"/>
      <c r="BV25" s="448">
        <v>3972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4200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102704</v>
      </c>
      <c r="BO27" s="454"/>
      <c r="BP27" s="454"/>
      <c r="BQ27" s="454"/>
      <c r="BR27" s="454"/>
      <c r="BS27" s="454"/>
      <c r="BT27" s="454"/>
      <c r="BU27" s="455"/>
      <c r="BV27" s="453">
        <v>102689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3680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1865191</v>
      </c>
      <c r="BO28" s="449"/>
      <c r="BP28" s="449"/>
      <c r="BQ28" s="449"/>
      <c r="BR28" s="449"/>
      <c r="BS28" s="449"/>
      <c r="BT28" s="449"/>
      <c r="BU28" s="450"/>
      <c r="BV28" s="448">
        <v>1051057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11</v>
      </c>
      <c r="M29" s="373"/>
      <c r="N29" s="373"/>
      <c r="O29" s="373"/>
      <c r="P29" s="374"/>
      <c r="Q29" s="372">
        <v>3500</v>
      </c>
      <c r="R29" s="373"/>
      <c r="S29" s="373"/>
      <c r="T29" s="373"/>
      <c r="U29" s="373"/>
      <c r="V29" s="374"/>
      <c r="W29" s="463"/>
      <c r="X29" s="464"/>
      <c r="Y29" s="465"/>
      <c r="Z29" s="375" t="s">
        <v>177</v>
      </c>
      <c r="AA29" s="376"/>
      <c r="AB29" s="376"/>
      <c r="AC29" s="376"/>
      <c r="AD29" s="376"/>
      <c r="AE29" s="376"/>
      <c r="AF29" s="376"/>
      <c r="AG29" s="377"/>
      <c r="AH29" s="372">
        <v>182</v>
      </c>
      <c r="AI29" s="373"/>
      <c r="AJ29" s="373"/>
      <c r="AK29" s="373"/>
      <c r="AL29" s="374"/>
      <c r="AM29" s="372">
        <v>506870</v>
      </c>
      <c r="AN29" s="373"/>
      <c r="AO29" s="373"/>
      <c r="AP29" s="373"/>
      <c r="AQ29" s="373"/>
      <c r="AR29" s="374"/>
      <c r="AS29" s="372">
        <v>2785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158241</v>
      </c>
      <c r="BO29" s="420"/>
      <c r="BP29" s="420"/>
      <c r="BQ29" s="420"/>
      <c r="BR29" s="420"/>
      <c r="BS29" s="420"/>
      <c r="BT29" s="420"/>
      <c r="BU29" s="421"/>
      <c r="BV29" s="419">
        <v>106748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479504</v>
      </c>
      <c r="BO30" s="454"/>
      <c r="BP30" s="454"/>
      <c r="BQ30" s="454"/>
      <c r="BR30" s="454"/>
      <c r="BS30" s="454"/>
      <c r="BT30" s="454"/>
      <c r="BU30" s="455"/>
      <c r="BV30" s="453">
        <v>464270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内灘町国民健康保険特別会計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内灘町水道事業会計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内灘町新エネルギー事業特別会計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内灘町後期高齢者医療特別会計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内灘町下水道事業会計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内灘町介護保険特別会計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BAdTOxO0/rAyxHEqUfxM4O6jD7XWdU0ASAGn6G4u+tDhzssfh4QZbKBrF+4bbHXIfjNF5qRUIoXnnyXZHT59g==" saltValue="HoUkPrQJCyMfSuQLGNoO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2725506</v>
      </c>
      <c r="S5" s="677"/>
      <c r="T5" s="677"/>
      <c r="U5" s="677"/>
      <c r="V5" s="677"/>
      <c r="W5" s="677"/>
      <c r="X5" s="677"/>
      <c r="Y5" s="702"/>
      <c r="Z5" s="715">
        <v>22.2</v>
      </c>
      <c r="AA5" s="715"/>
      <c r="AB5" s="715"/>
      <c r="AC5" s="715"/>
      <c r="AD5" s="716">
        <v>2596100</v>
      </c>
      <c r="AE5" s="716"/>
      <c r="AF5" s="716"/>
      <c r="AG5" s="716"/>
      <c r="AH5" s="716"/>
      <c r="AI5" s="716"/>
      <c r="AJ5" s="716"/>
      <c r="AK5" s="716"/>
      <c r="AL5" s="703">
        <v>42.2</v>
      </c>
      <c r="AM5" s="685"/>
      <c r="AN5" s="685"/>
      <c r="AO5" s="704"/>
      <c r="AP5" s="679" t="s">
        <v>216</v>
      </c>
      <c r="AQ5" s="680"/>
      <c r="AR5" s="680"/>
      <c r="AS5" s="680"/>
      <c r="AT5" s="680"/>
      <c r="AU5" s="680"/>
      <c r="AV5" s="680"/>
      <c r="AW5" s="680"/>
      <c r="AX5" s="680"/>
      <c r="AY5" s="680"/>
      <c r="AZ5" s="680"/>
      <c r="BA5" s="680"/>
      <c r="BB5" s="680"/>
      <c r="BC5" s="680"/>
      <c r="BD5" s="680"/>
      <c r="BE5" s="680"/>
      <c r="BF5" s="681"/>
      <c r="BG5" s="621">
        <v>2595705</v>
      </c>
      <c r="BH5" s="622"/>
      <c r="BI5" s="622"/>
      <c r="BJ5" s="622"/>
      <c r="BK5" s="622"/>
      <c r="BL5" s="622"/>
      <c r="BM5" s="622"/>
      <c r="BN5" s="623"/>
      <c r="BO5" s="659">
        <v>95.2</v>
      </c>
      <c r="BP5" s="659"/>
      <c r="BQ5" s="659"/>
      <c r="BR5" s="659"/>
      <c r="BS5" s="660">
        <v>9115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75436</v>
      </c>
      <c r="S6" s="622"/>
      <c r="T6" s="622"/>
      <c r="U6" s="622"/>
      <c r="V6" s="622"/>
      <c r="W6" s="622"/>
      <c r="X6" s="622"/>
      <c r="Y6" s="623"/>
      <c r="Z6" s="659">
        <v>0.6</v>
      </c>
      <c r="AA6" s="659"/>
      <c r="AB6" s="659"/>
      <c r="AC6" s="659"/>
      <c r="AD6" s="660">
        <v>75436</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2595705</v>
      </c>
      <c r="BH6" s="622"/>
      <c r="BI6" s="622"/>
      <c r="BJ6" s="622"/>
      <c r="BK6" s="622"/>
      <c r="BL6" s="622"/>
      <c r="BM6" s="622"/>
      <c r="BN6" s="623"/>
      <c r="BO6" s="659">
        <v>95.2</v>
      </c>
      <c r="BP6" s="659"/>
      <c r="BQ6" s="659"/>
      <c r="BR6" s="659"/>
      <c r="BS6" s="660">
        <v>9115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118589</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118279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1335</v>
      </c>
      <c r="S7" s="622"/>
      <c r="T7" s="622"/>
      <c r="U7" s="622"/>
      <c r="V7" s="622"/>
      <c r="W7" s="622"/>
      <c r="X7" s="622"/>
      <c r="Y7" s="623"/>
      <c r="Z7" s="659">
        <v>0</v>
      </c>
      <c r="AA7" s="659"/>
      <c r="AB7" s="659"/>
      <c r="AC7" s="659"/>
      <c r="AD7" s="660">
        <v>1335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1448508</v>
      </c>
      <c r="BH7" s="622"/>
      <c r="BI7" s="622"/>
      <c r="BJ7" s="622"/>
      <c r="BK7" s="622"/>
      <c r="BL7" s="622"/>
      <c r="BM7" s="622"/>
      <c r="BN7" s="623"/>
      <c r="BO7" s="659">
        <v>53.1</v>
      </c>
      <c r="BP7" s="659"/>
      <c r="BQ7" s="659"/>
      <c r="BR7" s="659"/>
      <c r="BS7" s="660">
        <v>9115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1999324</v>
      </c>
      <c r="CS7" s="622"/>
      <c r="CT7" s="622"/>
      <c r="CU7" s="622"/>
      <c r="CV7" s="622"/>
      <c r="CW7" s="622"/>
      <c r="CX7" s="622"/>
      <c r="CY7" s="623"/>
      <c r="CZ7" s="659">
        <v>16.5</v>
      </c>
      <c r="DA7" s="659"/>
      <c r="DB7" s="659"/>
      <c r="DC7" s="659"/>
      <c r="DD7" s="627">
        <v>22664</v>
      </c>
      <c r="DE7" s="622"/>
      <c r="DF7" s="622"/>
      <c r="DG7" s="622"/>
      <c r="DH7" s="622"/>
      <c r="DI7" s="622"/>
      <c r="DJ7" s="622"/>
      <c r="DK7" s="622"/>
      <c r="DL7" s="622"/>
      <c r="DM7" s="622"/>
      <c r="DN7" s="622"/>
      <c r="DO7" s="622"/>
      <c r="DP7" s="623"/>
      <c r="DQ7" s="627">
        <v>1764971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18934</v>
      </c>
      <c r="S8" s="622"/>
      <c r="T8" s="622"/>
      <c r="U8" s="622"/>
      <c r="V8" s="622"/>
      <c r="W8" s="622"/>
      <c r="X8" s="622"/>
      <c r="Y8" s="623"/>
      <c r="Z8" s="659">
        <v>0.2</v>
      </c>
      <c r="AA8" s="659"/>
      <c r="AB8" s="659"/>
      <c r="AC8" s="659"/>
      <c r="AD8" s="660">
        <v>18934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49596</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4394534</v>
      </c>
      <c r="CS8" s="622"/>
      <c r="CT8" s="622"/>
      <c r="CU8" s="622"/>
      <c r="CV8" s="622"/>
      <c r="CW8" s="622"/>
      <c r="CX8" s="622"/>
      <c r="CY8" s="623"/>
      <c r="CZ8" s="659">
        <v>36.4</v>
      </c>
      <c r="DA8" s="659"/>
      <c r="DB8" s="659"/>
      <c r="DC8" s="659"/>
      <c r="DD8" s="627">
        <v>4332</v>
      </c>
      <c r="DE8" s="622"/>
      <c r="DF8" s="622"/>
      <c r="DG8" s="622"/>
      <c r="DH8" s="622"/>
      <c r="DI8" s="622"/>
      <c r="DJ8" s="622"/>
      <c r="DK8" s="622"/>
      <c r="DL8" s="622"/>
      <c r="DM8" s="622"/>
      <c r="DN8" s="622"/>
      <c r="DO8" s="622"/>
      <c r="DP8" s="623"/>
      <c r="DQ8" s="627">
        <v>2300343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22151</v>
      </c>
      <c r="S9" s="622"/>
      <c r="T9" s="622"/>
      <c r="U9" s="622"/>
      <c r="V9" s="622"/>
      <c r="W9" s="622"/>
      <c r="X9" s="622"/>
      <c r="Y9" s="623"/>
      <c r="Z9" s="659">
        <v>0.2</v>
      </c>
      <c r="AA9" s="659"/>
      <c r="AB9" s="659"/>
      <c r="AC9" s="659"/>
      <c r="AD9" s="660">
        <v>22151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1332754</v>
      </c>
      <c r="BH9" s="622"/>
      <c r="BI9" s="622"/>
      <c r="BJ9" s="622"/>
      <c r="BK9" s="622"/>
      <c r="BL9" s="622"/>
      <c r="BM9" s="622"/>
      <c r="BN9" s="623"/>
      <c r="BO9" s="659">
        <v>48.9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834418</v>
      </c>
      <c r="CS9" s="622"/>
      <c r="CT9" s="622"/>
      <c r="CU9" s="622"/>
      <c r="CV9" s="622"/>
      <c r="CW9" s="622"/>
      <c r="CX9" s="622"/>
      <c r="CY9" s="623"/>
      <c r="CZ9" s="659">
        <v>6.9</v>
      </c>
      <c r="DA9" s="659"/>
      <c r="DB9" s="659"/>
      <c r="DC9" s="659"/>
      <c r="DD9" s="627">
        <v>4537</v>
      </c>
      <c r="DE9" s="622"/>
      <c r="DF9" s="622"/>
      <c r="DG9" s="622"/>
      <c r="DH9" s="622"/>
      <c r="DI9" s="622"/>
      <c r="DJ9" s="622"/>
      <c r="DK9" s="622"/>
      <c r="DL9" s="622"/>
      <c r="DM9" s="622"/>
      <c r="DN9" s="622"/>
      <c r="DO9" s="622"/>
      <c r="DP9" s="623"/>
      <c r="DQ9" s="627">
        <v>660527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34298</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10659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10602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622559</v>
      </c>
      <c r="S11" s="622"/>
      <c r="T11" s="622"/>
      <c r="U11" s="622"/>
      <c r="V11" s="622"/>
      <c r="W11" s="622"/>
      <c r="X11" s="622"/>
      <c r="Y11" s="623"/>
      <c r="Z11" s="624">
        <v>5.0999999999999996</v>
      </c>
      <c r="AA11" s="625"/>
      <c r="AB11" s="625"/>
      <c r="AC11" s="626"/>
      <c r="AD11" s="627">
        <v>622559</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31860</v>
      </c>
      <c r="BH11" s="622"/>
      <c r="BI11" s="622"/>
      <c r="BJ11" s="622"/>
      <c r="BK11" s="622"/>
      <c r="BL11" s="622"/>
      <c r="BM11" s="622"/>
      <c r="BN11" s="623"/>
      <c r="BO11" s="659">
        <v>1.2</v>
      </c>
      <c r="BP11" s="659"/>
      <c r="BQ11" s="659"/>
      <c r="BR11" s="659"/>
      <c r="BS11" s="660">
        <v>9115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101174</v>
      </c>
      <c r="CS11" s="622"/>
      <c r="CT11" s="622"/>
      <c r="CU11" s="622"/>
      <c r="CV11" s="622"/>
      <c r="CW11" s="622"/>
      <c r="CX11" s="622"/>
      <c r="CY11" s="623"/>
      <c r="CZ11" s="659">
        <v>0.8</v>
      </c>
      <c r="DA11" s="659"/>
      <c r="DB11" s="659"/>
      <c r="DC11" s="659"/>
      <c r="DD11" s="627">
        <v>17573</v>
      </c>
      <c r="DE11" s="622"/>
      <c r="DF11" s="622"/>
      <c r="DG11" s="622"/>
      <c r="DH11" s="622"/>
      <c r="DI11" s="622"/>
      <c r="DJ11" s="622"/>
      <c r="DK11" s="622"/>
      <c r="DL11" s="622"/>
      <c r="DM11" s="622"/>
      <c r="DN11" s="622"/>
      <c r="DO11" s="622"/>
      <c r="DP11" s="623"/>
      <c r="DQ11" s="627">
        <v>56235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926867</v>
      </c>
      <c r="BH12" s="622"/>
      <c r="BI12" s="622"/>
      <c r="BJ12" s="622"/>
      <c r="BK12" s="622"/>
      <c r="BL12" s="622"/>
      <c r="BM12" s="622"/>
      <c r="BN12" s="623"/>
      <c r="BO12" s="659">
        <v>34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238786</v>
      </c>
      <c r="CS12" s="622"/>
      <c r="CT12" s="622"/>
      <c r="CU12" s="622"/>
      <c r="CV12" s="622"/>
      <c r="CW12" s="622"/>
      <c r="CX12" s="622"/>
      <c r="CY12" s="623"/>
      <c r="CZ12" s="659">
        <v>2</v>
      </c>
      <c r="DA12" s="659"/>
      <c r="DB12" s="659"/>
      <c r="DC12" s="659"/>
      <c r="DD12" s="627">
        <v>1177</v>
      </c>
      <c r="DE12" s="622"/>
      <c r="DF12" s="622"/>
      <c r="DG12" s="622"/>
      <c r="DH12" s="622"/>
      <c r="DI12" s="622"/>
      <c r="DJ12" s="622"/>
      <c r="DK12" s="622"/>
      <c r="DL12" s="622"/>
      <c r="DM12" s="622"/>
      <c r="DN12" s="622"/>
      <c r="DO12" s="622"/>
      <c r="DP12" s="623"/>
      <c r="DQ12" s="627">
        <v>232514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911769</v>
      </c>
      <c r="BH13" s="622"/>
      <c r="BI13" s="622"/>
      <c r="BJ13" s="622"/>
      <c r="BK13" s="622"/>
      <c r="BL13" s="622"/>
      <c r="BM13" s="622"/>
      <c r="BN13" s="623"/>
      <c r="BO13" s="659">
        <v>33.5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1405719</v>
      </c>
      <c r="CS13" s="622"/>
      <c r="CT13" s="622"/>
      <c r="CU13" s="622"/>
      <c r="CV13" s="622"/>
      <c r="CW13" s="622"/>
      <c r="CX13" s="622"/>
      <c r="CY13" s="623"/>
      <c r="CZ13" s="659">
        <v>11.6</v>
      </c>
      <c r="DA13" s="659"/>
      <c r="DB13" s="659"/>
      <c r="DC13" s="659"/>
      <c r="DD13" s="627">
        <v>523787</v>
      </c>
      <c r="DE13" s="622"/>
      <c r="DF13" s="622"/>
      <c r="DG13" s="622"/>
      <c r="DH13" s="622"/>
      <c r="DI13" s="622"/>
      <c r="DJ13" s="622"/>
      <c r="DK13" s="622"/>
      <c r="DL13" s="622"/>
      <c r="DM13" s="622"/>
      <c r="DN13" s="622"/>
      <c r="DO13" s="622"/>
      <c r="DP13" s="623"/>
      <c r="DQ13" s="627">
        <v>858050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802</v>
      </c>
      <c r="S14" s="622"/>
      <c r="T14" s="622"/>
      <c r="U14" s="622"/>
      <c r="V14" s="622"/>
      <c r="W14" s="622"/>
      <c r="X14" s="622"/>
      <c r="Y14" s="623"/>
      <c r="Z14" s="659">
        <v>0</v>
      </c>
      <c r="AA14" s="659"/>
      <c r="AB14" s="659"/>
      <c r="AC14" s="659"/>
      <c r="AD14" s="660">
        <v>802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81007</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300466</v>
      </c>
      <c r="CS14" s="622"/>
      <c r="CT14" s="622"/>
      <c r="CU14" s="622"/>
      <c r="CV14" s="622"/>
      <c r="CW14" s="622"/>
      <c r="CX14" s="622"/>
      <c r="CY14" s="623"/>
      <c r="CZ14" s="659">
        <v>2.5</v>
      </c>
      <c r="DA14" s="659"/>
      <c r="DB14" s="659"/>
      <c r="DC14" s="659"/>
      <c r="DD14" s="627">
        <v>2309</v>
      </c>
      <c r="DE14" s="622"/>
      <c r="DF14" s="622"/>
      <c r="DG14" s="622"/>
      <c r="DH14" s="622"/>
      <c r="DI14" s="622"/>
      <c r="DJ14" s="622"/>
      <c r="DK14" s="622"/>
      <c r="DL14" s="622"/>
      <c r="DM14" s="622"/>
      <c r="DN14" s="622"/>
      <c r="DO14" s="622"/>
      <c r="DP14" s="623"/>
      <c r="DQ14" s="627">
        <v>289888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139323</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1543482</v>
      </c>
      <c r="CS15" s="622"/>
      <c r="CT15" s="622"/>
      <c r="CU15" s="622"/>
      <c r="CV15" s="622"/>
      <c r="CW15" s="622"/>
      <c r="CX15" s="622"/>
      <c r="CY15" s="623"/>
      <c r="CZ15" s="659">
        <v>12.8</v>
      </c>
      <c r="DA15" s="659"/>
      <c r="DB15" s="659"/>
      <c r="DC15" s="659"/>
      <c r="DD15" s="627">
        <v>407196</v>
      </c>
      <c r="DE15" s="622"/>
      <c r="DF15" s="622"/>
      <c r="DG15" s="622"/>
      <c r="DH15" s="622"/>
      <c r="DI15" s="622"/>
      <c r="DJ15" s="622"/>
      <c r="DK15" s="622"/>
      <c r="DL15" s="622"/>
      <c r="DM15" s="622"/>
      <c r="DN15" s="622"/>
      <c r="DO15" s="622"/>
      <c r="DP15" s="623"/>
      <c r="DQ15" s="627">
        <v>947062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10839</v>
      </c>
      <c r="S16" s="622"/>
      <c r="T16" s="622"/>
      <c r="U16" s="622"/>
      <c r="V16" s="622"/>
      <c r="W16" s="622"/>
      <c r="X16" s="622"/>
      <c r="Y16" s="623"/>
      <c r="Z16" s="659">
        <v>0.1</v>
      </c>
      <c r="AA16" s="659"/>
      <c r="AB16" s="659"/>
      <c r="AC16" s="659"/>
      <c r="AD16" s="660">
        <v>10839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39507</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18203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39088</v>
      </c>
      <c r="S17" s="622"/>
      <c r="T17" s="622"/>
      <c r="U17" s="622"/>
      <c r="V17" s="622"/>
      <c r="W17" s="622"/>
      <c r="X17" s="622"/>
      <c r="Y17" s="623"/>
      <c r="Z17" s="659">
        <v>0.3</v>
      </c>
      <c r="AA17" s="659"/>
      <c r="AB17" s="659"/>
      <c r="AC17" s="659"/>
      <c r="AD17" s="660">
        <v>39088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1085715</v>
      </c>
      <c r="CS17" s="622"/>
      <c r="CT17" s="622"/>
      <c r="CU17" s="622"/>
      <c r="CV17" s="622"/>
      <c r="CW17" s="622"/>
      <c r="CX17" s="622"/>
      <c r="CY17" s="623"/>
      <c r="CZ17" s="659">
        <v>9</v>
      </c>
      <c r="DA17" s="659"/>
      <c r="DB17" s="659"/>
      <c r="DC17" s="659"/>
      <c r="DD17" s="627" t="s">
        <v>122</v>
      </c>
      <c r="DE17" s="622"/>
      <c r="DF17" s="622"/>
      <c r="DG17" s="622"/>
      <c r="DH17" s="622"/>
      <c r="DI17" s="622"/>
      <c r="DJ17" s="622"/>
      <c r="DK17" s="622"/>
      <c r="DL17" s="622"/>
      <c r="DM17" s="622"/>
      <c r="DN17" s="622"/>
      <c r="DO17" s="622"/>
      <c r="DP17" s="623"/>
      <c r="DQ17" s="627">
        <v>1079818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34263</v>
      </c>
      <c r="S18" s="622"/>
      <c r="T18" s="622"/>
      <c r="U18" s="622"/>
      <c r="V18" s="622"/>
      <c r="W18" s="622"/>
      <c r="X18" s="622"/>
      <c r="Y18" s="623"/>
      <c r="Z18" s="659">
        <v>0.3</v>
      </c>
      <c r="AA18" s="659"/>
      <c r="AB18" s="659"/>
      <c r="AC18" s="659"/>
      <c r="AD18" s="660">
        <v>34263</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16703</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16703</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34119</v>
      </c>
      <c r="S19" s="622"/>
      <c r="T19" s="622"/>
      <c r="U19" s="622"/>
      <c r="V19" s="622"/>
      <c r="W19" s="622"/>
      <c r="X19" s="622"/>
      <c r="Y19" s="623"/>
      <c r="Z19" s="659">
        <v>0.3</v>
      </c>
      <c r="AA19" s="659"/>
      <c r="AB19" s="659"/>
      <c r="AC19" s="659"/>
      <c r="AD19" s="660">
        <v>34119</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129801</v>
      </c>
      <c r="BH19" s="622"/>
      <c r="BI19" s="622"/>
      <c r="BJ19" s="622"/>
      <c r="BK19" s="622"/>
      <c r="BL19" s="622"/>
      <c r="BM19" s="622"/>
      <c r="BN19" s="623"/>
      <c r="BO19" s="659">
        <v>4.8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144</v>
      </c>
      <c r="S20" s="622"/>
      <c r="T20" s="622"/>
      <c r="U20" s="622"/>
      <c r="V20" s="622"/>
      <c r="W20" s="622"/>
      <c r="X20" s="622"/>
      <c r="Y20" s="623"/>
      <c r="Z20" s="659">
        <v>0</v>
      </c>
      <c r="AA20" s="659"/>
      <c r="AB20" s="659"/>
      <c r="AC20" s="659"/>
      <c r="AD20" s="660">
        <v>144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129801</v>
      </c>
      <c r="BH20" s="622"/>
      <c r="BI20" s="622"/>
      <c r="BJ20" s="622"/>
      <c r="BK20" s="622"/>
      <c r="BL20" s="622"/>
      <c r="BM20" s="622"/>
      <c r="BN20" s="623"/>
      <c r="BO20" s="659">
        <v>4.8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12089076</v>
      </c>
      <c r="CS20" s="622"/>
      <c r="CT20" s="622"/>
      <c r="CU20" s="622"/>
      <c r="CV20" s="622"/>
      <c r="CW20" s="622"/>
      <c r="CX20" s="622"/>
      <c r="CY20" s="623"/>
      <c r="CZ20" s="659">
        <v>100</v>
      </c>
      <c r="DA20" s="659"/>
      <c r="DB20" s="659"/>
      <c r="DC20" s="659"/>
      <c r="DD20" s="627">
        <v>983575</v>
      </c>
      <c r="DE20" s="622"/>
      <c r="DF20" s="622"/>
      <c r="DG20" s="622"/>
      <c r="DH20" s="622"/>
      <c r="DI20" s="622"/>
      <c r="DJ20" s="622"/>
      <c r="DK20" s="622"/>
      <c r="DL20" s="622"/>
      <c r="DM20" s="622"/>
      <c r="DN20" s="622"/>
      <c r="DO20" s="622"/>
      <c r="DP20" s="623"/>
      <c r="DQ20" s="627">
        <v>8353195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4121953</v>
      </c>
      <c r="S21" s="622"/>
      <c r="T21" s="622"/>
      <c r="U21" s="622"/>
      <c r="V21" s="622"/>
      <c r="W21" s="622"/>
      <c r="X21" s="622"/>
      <c r="Y21" s="623"/>
      <c r="Z21" s="659">
        <v>33.6</v>
      </c>
      <c r="AA21" s="659"/>
      <c r="AB21" s="659"/>
      <c r="AC21" s="659"/>
      <c r="AD21" s="660">
        <v>2721671</v>
      </c>
      <c r="AE21" s="660"/>
      <c r="AF21" s="660"/>
      <c r="AG21" s="660"/>
      <c r="AH21" s="660"/>
      <c r="AI21" s="660"/>
      <c r="AJ21" s="660"/>
      <c r="AK21" s="660"/>
      <c r="AL21" s="624">
        <v>44.3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395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2721671</v>
      </c>
      <c r="S22" s="622"/>
      <c r="T22" s="622"/>
      <c r="U22" s="622"/>
      <c r="V22" s="622"/>
      <c r="W22" s="622"/>
      <c r="X22" s="622"/>
      <c r="Y22" s="623"/>
      <c r="Z22" s="659">
        <v>22.2</v>
      </c>
      <c r="AA22" s="659"/>
      <c r="AB22" s="659"/>
      <c r="AC22" s="659"/>
      <c r="AD22" s="660">
        <v>2721671</v>
      </c>
      <c r="AE22" s="660"/>
      <c r="AF22" s="660"/>
      <c r="AG22" s="660"/>
      <c r="AH22" s="660"/>
      <c r="AI22" s="660"/>
      <c r="AJ22" s="660"/>
      <c r="AK22" s="660"/>
      <c r="AL22" s="624">
        <v>44.3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1400282</v>
      </c>
      <c r="S23" s="622"/>
      <c r="T23" s="622"/>
      <c r="U23" s="622"/>
      <c r="V23" s="622"/>
      <c r="W23" s="622"/>
      <c r="X23" s="622"/>
      <c r="Y23" s="623"/>
      <c r="Z23" s="659">
        <v>11.4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129406</v>
      </c>
      <c r="BH23" s="622"/>
      <c r="BI23" s="622"/>
      <c r="BJ23" s="622"/>
      <c r="BK23" s="622"/>
      <c r="BL23" s="622"/>
      <c r="BM23" s="622"/>
      <c r="BN23" s="623"/>
      <c r="BO23" s="659">
        <v>4.7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5827774</v>
      </c>
      <c r="CS24" s="677"/>
      <c r="CT24" s="677"/>
      <c r="CU24" s="677"/>
      <c r="CV24" s="677"/>
      <c r="CW24" s="677"/>
      <c r="CX24" s="677"/>
      <c r="CY24" s="702"/>
      <c r="CZ24" s="703">
        <v>48.2</v>
      </c>
      <c r="DA24" s="685"/>
      <c r="DB24" s="685"/>
      <c r="DC24" s="705"/>
      <c r="DD24" s="701">
        <v>3873086</v>
      </c>
      <c r="DE24" s="677"/>
      <c r="DF24" s="677"/>
      <c r="DG24" s="677"/>
      <c r="DH24" s="677"/>
      <c r="DI24" s="677"/>
      <c r="DJ24" s="677"/>
      <c r="DK24" s="702"/>
      <c r="DL24" s="701">
        <v>3334478</v>
      </c>
      <c r="DM24" s="677"/>
      <c r="DN24" s="677"/>
      <c r="DO24" s="677"/>
      <c r="DP24" s="677"/>
      <c r="DQ24" s="677"/>
      <c r="DR24" s="677"/>
      <c r="DS24" s="677"/>
      <c r="DT24" s="677"/>
      <c r="DU24" s="677"/>
      <c r="DV24" s="702"/>
      <c r="DW24" s="703">
        <v>53.8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7672866</v>
      </c>
      <c r="S25" s="622"/>
      <c r="T25" s="622"/>
      <c r="U25" s="622"/>
      <c r="V25" s="622"/>
      <c r="W25" s="622"/>
      <c r="X25" s="622"/>
      <c r="Y25" s="623"/>
      <c r="Z25" s="659">
        <v>62.5</v>
      </c>
      <c r="AA25" s="659"/>
      <c r="AB25" s="659"/>
      <c r="AC25" s="659"/>
      <c r="AD25" s="660">
        <v>6143178</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1888799</v>
      </c>
      <c r="CS25" s="634"/>
      <c r="CT25" s="634"/>
      <c r="CU25" s="634"/>
      <c r="CV25" s="634"/>
      <c r="CW25" s="634"/>
      <c r="CX25" s="634"/>
      <c r="CY25" s="635"/>
      <c r="CZ25" s="624">
        <v>15.6</v>
      </c>
      <c r="DA25" s="636"/>
      <c r="DB25" s="636"/>
      <c r="DC25" s="637"/>
      <c r="DD25" s="627">
        <v>1719042</v>
      </c>
      <c r="DE25" s="634"/>
      <c r="DF25" s="634"/>
      <c r="DG25" s="634"/>
      <c r="DH25" s="634"/>
      <c r="DI25" s="634"/>
      <c r="DJ25" s="634"/>
      <c r="DK25" s="635"/>
      <c r="DL25" s="627">
        <v>1651903</v>
      </c>
      <c r="DM25" s="634"/>
      <c r="DN25" s="634"/>
      <c r="DO25" s="634"/>
      <c r="DP25" s="634"/>
      <c r="DQ25" s="634"/>
      <c r="DR25" s="634"/>
      <c r="DS25" s="634"/>
      <c r="DT25" s="634"/>
      <c r="DU25" s="634"/>
      <c r="DV25" s="635"/>
      <c r="DW25" s="624">
        <v>26.7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2333</v>
      </c>
      <c r="S26" s="622"/>
      <c r="T26" s="622"/>
      <c r="U26" s="622"/>
      <c r="V26" s="622"/>
      <c r="W26" s="622"/>
      <c r="X26" s="622"/>
      <c r="Y26" s="623"/>
      <c r="Z26" s="659">
        <v>0</v>
      </c>
      <c r="AA26" s="659"/>
      <c r="AB26" s="659"/>
      <c r="AC26" s="659"/>
      <c r="AD26" s="660">
        <v>2333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1031788</v>
      </c>
      <c r="CS26" s="622"/>
      <c r="CT26" s="622"/>
      <c r="CU26" s="622"/>
      <c r="CV26" s="622"/>
      <c r="CW26" s="622"/>
      <c r="CX26" s="622"/>
      <c r="CY26" s="623"/>
      <c r="CZ26" s="624">
        <v>8.5</v>
      </c>
      <c r="DA26" s="636"/>
      <c r="DB26" s="636"/>
      <c r="DC26" s="637"/>
      <c r="DD26" s="627">
        <v>862031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23542</v>
      </c>
      <c r="S27" s="622"/>
      <c r="T27" s="622"/>
      <c r="U27" s="622"/>
      <c r="V27" s="622"/>
      <c r="W27" s="622"/>
      <c r="X27" s="622"/>
      <c r="Y27" s="623"/>
      <c r="Z27" s="659">
        <v>0.2</v>
      </c>
      <c r="AA27" s="659"/>
      <c r="AB27" s="659"/>
      <c r="AC27" s="659"/>
      <c r="AD27" s="660">
        <v>85</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2725506</v>
      </c>
      <c r="BH27" s="622"/>
      <c r="BI27" s="622"/>
      <c r="BJ27" s="622"/>
      <c r="BK27" s="622"/>
      <c r="BL27" s="622"/>
      <c r="BM27" s="622"/>
      <c r="BN27" s="623"/>
      <c r="BO27" s="659">
        <v>100</v>
      </c>
      <c r="BP27" s="659"/>
      <c r="BQ27" s="659"/>
      <c r="BR27" s="659"/>
      <c r="BS27" s="660">
        <v>9115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2853260</v>
      </c>
      <c r="CS27" s="634"/>
      <c r="CT27" s="634"/>
      <c r="CU27" s="634"/>
      <c r="CV27" s="634"/>
      <c r="CW27" s="634"/>
      <c r="CX27" s="634"/>
      <c r="CY27" s="635"/>
      <c r="CZ27" s="624">
        <v>23.6</v>
      </c>
      <c r="DA27" s="636"/>
      <c r="DB27" s="636"/>
      <c r="DC27" s="637"/>
      <c r="DD27" s="627">
        <v>1074226</v>
      </c>
      <c r="DE27" s="634"/>
      <c r="DF27" s="634"/>
      <c r="DG27" s="634"/>
      <c r="DH27" s="634"/>
      <c r="DI27" s="634"/>
      <c r="DJ27" s="634"/>
      <c r="DK27" s="635"/>
      <c r="DL27" s="627">
        <v>602757</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96316</v>
      </c>
      <c r="S28" s="622"/>
      <c r="T28" s="622"/>
      <c r="U28" s="622"/>
      <c r="V28" s="622"/>
      <c r="W28" s="622"/>
      <c r="X28" s="622"/>
      <c r="Y28" s="623"/>
      <c r="Z28" s="659">
        <v>0.8</v>
      </c>
      <c r="AA28" s="659"/>
      <c r="AB28" s="659"/>
      <c r="AC28" s="659"/>
      <c r="AD28" s="660">
        <v>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1085715</v>
      </c>
      <c r="CS28" s="622"/>
      <c r="CT28" s="622"/>
      <c r="CU28" s="622"/>
      <c r="CV28" s="622"/>
      <c r="CW28" s="622"/>
      <c r="CX28" s="622"/>
      <c r="CY28" s="623"/>
      <c r="CZ28" s="624">
        <v>9</v>
      </c>
      <c r="DA28" s="636"/>
      <c r="DB28" s="636"/>
      <c r="DC28" s="637"/>
      <c r="DD28" s="627">
        <v>1079818</v>
      </c>
      <c r="DE28" s="622"/>
      <c r="DF28" s="622"/>
      <c r="DG28" s="622"/>
      <c r="DH28" s="622"/>
      <c r="DI28" s="622"/>
      <c r="DJ28" s="622"/>
      <c r="DK28" s="623"/>
      <c r="DL28" s="627">
        <v>1079818</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19846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1085714</v>
      </c>
      <c r="CS29" s="634"/>
      <c r="CT29" s="634"/>
      <c r="CU29" s="634"/>
      <c r="CV29" s="634"/>
      <c r="CW29" s="634"/>
      <c r="CX29" s="634"/>
      <c r="CY29" s="635"/>
      <c r="CZ29" s="624">
        <v>9</v>
      </c>
      <c r="DA29" s="636"/>
      <c r="DB29" s="636"/>
      <c r="DC29" s="637"/>
      <c r="DD29" s="627">
        <v>1079817</v>
      </c>
      <c r="DE29" s="634"/>
      <c r="DF29" s="634"/>
      <c r="DG29" s="634"/>
      <c r="DH29" s="634"/>
      <c r="DI29" s="634"/>
      <c r="DJ29" s="634"/>
      <c r="DK29" s="635"/>
      <c r="DL29" s="627">
        <v>1079817</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2078373</v>
      </c>
      <c r="S30" s="622"/>
      <c r="T30" s="622"/>
      <c r="U30" s="622"/>
      <c r="V30" s="622"/>
      <c r="W30" s="622"/>
      <c r="X30" s="622"/>
      <c r="Y30" s="623"/>
      <c r="Z30" s="659">
        <v>16.899999999999999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1036573</v>
      </c>
      <c r="CS30" s="622"/>
      <c r="CT30" s="622"/>
      <c r="CU30" s="622"/>
      <c r="CV30" s="622"/>
      <c r="CW30" s="622"/>
      <c r="CX30" s="622"/>
      <c r="CY30" s="623"/>
      <c r="CZ30" s="624">
        <v>8.6</v>
      </c>
      <c r="DA30" s="636"/>
      <c r="DB30" s="636"/>
      <c r="DC30" s="637"/>
      <c r="DD30" s="627">
        <v>1031417</v>
      </c>
      <c r="DE30" s="622"/>
      <c r="DF30" s="622"/>
      <c r="DG30" s="622"/>
      <c r="DH30" s="622"/>
      <c r="DI30" s="622"/>
      <c r="DJ30" s="622"/>
      <c r="DK30" s="623"/>
      <c r="DL30" s="627">
        <v>1031417</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98.3</v>
      </c>
      <c r="BH31" s="684"/>
      <c r="BI31" s="684"/>
      <c r="BJ31" s="684"/>
      <c r="BK31" s="684"/>
      <c r="BL31" s="684"/>
      <c r="BM31" s="685">
        <v>95.4</v>
      </c>
      <c r="BN31" s="684"/>
      <c r="BO31" s="684"/>
      <c r="BP31" s="684"/>
      <c r="BQ31" s="686"/>
      <c r="BR31" s="683">
        <v>98.8</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49141</v>
      </c>
      <c r="CS31" s="634"/>
      <c r="CT31" s="634"/>
      <c r="CU31" s="634"/>
      <c r="CV31" s="634"/>
      <c r="CW31" s="634"/>
      <c r="CX31" s="634"/>
      <c r="CY31" s="635"/>
      <c r="CZ31" s="624">
        <v>0.4</v>
      </c>
      <c r="DA31" s="636"/>
      <c r="DB31" s="636"/>
      <c r="DC31" s="637"/>
      <c r="DD31" s="627">
        <v>48400</v>
      </c>
      <c r="DE31" s="634"/>
      <c r="DF31" s="634"/>
      <c r="DG31" s="634"/>
      <c r="DH31" s="634"/>
      <c r="DI31" s="634"/>
      <c r="DJ31" s="634"/>
      <c r="DK31" s="635"/>
      <c r="DL31" s="627">
        <v>48400</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1027997</v>
      </c>
      <c r="S32" s="622"/>
      <c r="T32" s="622"/>
      <c r="U32" s="622"/>
      <c r="V32" s="622"/>
      <c r="W32" s="622"/>
      <c r="X32" s="622"/>
      <c r="Y32" s="623"/>
      <c r="Z32" s="659">
        <v>8.4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98.5</v>
      </c>
      <c r="BH32" s="634"/>
      <c r="BI32" s="634"/>
      <c r="BJ32" s="634"/>
      <c r="BK32" s="634"/>
      <c r="BL32" s="634"/>
      <c r="BM32" s="625">
        <v>96.3</v>
      </c>
      <c r="BN32" s="634"/>
      <c r="BO32" s="634"/>
      <c r="BP32" s="634"/>
      <c r="BQ32" s="657"/>
      <c r="BR32" s="687">
        <v>98.9</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66208</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97.8</v>
      </c>
      <c r="BH33" s="606"/>
      <c r="BI33" s="606"/>
      <c r="BJ33" s="606"/>
      <c r="BK33" s="606"/>
      <c r="BL33" s="606"/>
      <c r="BM33" s="652">
        <v>93.3</v>
      </c>
      <c r="BN33" s="606"/>
      <c r="BO33" s="606"/>
      <c r="BP33" s="606"/>
      <c r="BQ33" s="669"/>
      <c r="BR33" s="682">
        <v>98.6</v>
      </c>
      <c r="BS33" s="606"/>
      <c r="BT33" s="606"/>
      <c r="BU33" s="606"/>
      <c r="BV33" s="606"/>
      <c r="BW33" s="606"/>
      <c r="BX33" s="652">
        <v>94.2</v>
      </c>
      <c r="BY33" s="606"/>
      <c r="BZ33" s="606"/>
      <c r="CA33" s="606"/>
      <c r="CB33" s="669"/>
      <c r="CD33" s="618" t="s">
        <v>307</v>
      </c>
      <c r="CE33" s="619"/>
      <c r="CF33" s="619"/>
      <c r="CG33" s="619"/>
      <c r="CH33" s="619"/>
      <c r="CI33" s="619"/>
      <c r="CJ33" s="619"/>
      <c r="CK33" s="619"/>
      <c r="CL33" s="619"/>
      <c r="CM33" s="619"/>
      <c r="CN33" s="619"/>
      <c r="CO33" s="619"/>
      <c r="CP33" s="619"/>
      <c r="CQ33" s="620"/>
      <c r="CR33" s="621">
        <v>5238220</v>
      </c>
      <c r="CS33" s="634"/>
      <c r="CT33" s="634"/>
      <c r="CU33" s="634"/>
      <c r="CV33" s="634"/>
      <c r="CW33" s="634"/>
      <c r="CX33" s="634"/>
      <c r="CY33" s="635"/>
      <c r="CZ33" s="624">
        <v>43.3</v>
      </c>
      <c r="DA33" s="636"/>
      <c r="DB33" s="636"/>
      <c r="DC33" s="637"/>
      <c r="DD33" s="627">
        <v>4364591</v>
      </c>
      <c r="DE33" s="634"/>
      <c r="DF33" s="634"/>
      <c r="DG33" s="634"/>
      <c r="DH33" s="634"/>
      <c r="DI33" s="634"/>
      <c r="DJ33" s="634"/>
      <c r="DK33" s="635"/>
      <c r="DL33" s="627">
        <v>2169522</v>
      </c>
      <c r="DM33" s="634"/>
      <c r="DN33" s="634"/>
      <c r="DO33" s="634"/>
      <c r="DP33" s="634"/>
      <c r="DQ33" s="634"/>
      <c r="DR33" s="634"/>
      <c r="DS33" s="634"/>
      <c r="DT33" s="634"/>
      <c r="DU33" s="634"/>
      <c r="DV33" s="635"/>
      <c r="DW33" s="624">
        <v>35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130247</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1756538</v>
      </c>
      <c r="CS34" s="622"/>
      <c r="CT34" s="622"/>
      <c r="CU34" s="622"/>
      <c r="CV34" s="622"/>
      <c r="CW34" s="622"/>
      <c r="CX34" s="622"/>
      <c r="CY34" s="623"/>
      <c r="CZ34" s="624">
        <v>14.5</v>
      </c>
      <c r="DA34" s="636"/>
      <c r="DB34" s="636"/>
      <c r="DC34" s="637"/>
      <c r="DD34" s="627">
        <v>1199357</v>
      </c>
      <c r="DE34" s="622"/>
      <c r="DF34" s="622"/>
      <c r="DG34" s="622"/>
      <c r="DH34" s="622"/>
      <c r="DI34" s="622"/>
      <c r="DJ34" s="622"/>
      <c r="DK34" s="623"/>
      <c r="DL34" s="627">
        <v>803230</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84003</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109642</v>
      </c>
      <c r="CS35" s="634"/>
      <c r="CT35" s="634"/>
      <c r="CU35" s="634"/>
      <c r="CV35" s="634"/>
      <c r="CW35" s="634"/>
      <c r="CX35" s="634"/>
      <c r="CY35" s="635"/>
      <c r="CZ35" s="624">
        <v>0.9</v>
      </c>
      <c r="DA35" s="636"/>
      <c r="DB35" s="636"/>
      <c r="DC35" s="637"/>
      <c r="DD35" s="627">
        <v>95664</v>
      </c>
      <c r="DE35" s="634"/>
      <c r="DF35" s="634"/>
      <c r="DG35" s="634"/>
      <c r="DH35" s="634"/>
      <c r="DI35" s="634"/>
      <c r="DJ35" s="634"/>
      <c r="DK35" s="635"/>
      <c r="DL35" s="627">
        <v>84829</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113999</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1694828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16293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1210146</v>
      </c>
      <c r="CS36" s="622"/>
      <c r="CT36" s="622"/>
      <c r="CU36" s="622"/>
      <c r="CV36" s="622"/>
      <c r="CW36" s="622"/>
      <c r="CX36" s="622"/>
      <c r="CY36" s="623"/>
      <c r="CZ36" s="624">
        <v>10</v>
      </c>
      <c r="DA36" s="636"/>
      <c r="DB36" s="636"/>
      <c r="DC36" s="637"/>
      <c r="DD36" s="627">
        <v>1090156</v>
      </c>
      <c r="DE36" s="622"/>
      <c r="DF36" s="622"/>
      <c r="DG36" s="622"/>
      <c r="DH36" s="622"/>
      <c r="DI36" s="622"/>
      <c r="DJ36" s="622"/>
      <c r="DK36" s="623"/>
      <c r="DL36" s="627">
        <v>544194</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270437</v>
      </c>
      <c r="S37" s="622"/>
      <c r="T37" s="622"/>
      <c r="U37" s="622"/>
      <c r="V37" s="622"/>
      <c r="W37" s="622"/>
      <c r="X37" s="622"/>
      <c r="Y37" s="623"/>
      <c r="Z37" s="659">
        <v>2.2000000000000002</v>
      </c>
      <c r="AA37" s="659"/>
      <c r="AB37" s="659"/>
      <c r="AC37" s="659"/>
      <c r="AD37" s="660">
        <v>1931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635114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4262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162719</v>
      </c>
      <c r="CS37" s="634"/>
      <c r="CT37" s="634"/>
      <c r="CU37" s="634"/>
      <c r="CV37" s="634"/>
      <c r="CW37" s="634"/>
      <c r="CX37" s="634"/>
      <c r="CY37" s="635"/>
      <c r="CZ37" s="624">
        <v>1.3</v>
      </c>
      <c r="DA37" s="636"/>
      <c r="DB37" s="636"/>
      <c r="DC37" s="637"/>
      <c r="DD37" s="627">
        <v>162719</v>
      </c>
      <c r="DE37" s="634"/>
      <c r="DF37" s="634"/>
      <c r="DG37" s="634"/>
      <c r="DH37" s="634"/>
      <c r="DI37" s="634"/>
      <c r="DJ37" s="634"/>
      <c r="DK37" s="635"/>
      <c r="DL37" s="627">
        <v>162596</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698247</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97143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2866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962571</v>
      </c>
      <c r="CS38" s="622"/>
      <c r="CT38" s="622"/>
      <c r="CU38" s="622"/>
      <c r="CV38" s="622"/>
      <c r="CW38" s="622"/>
      <c r="CX38" s="622"/>
      <c r="CY38" s="623"/>
      <c r="CZ38" s="624">
        <v>8</v>
      </c>
      <c r="DA38" s="636"/>
      <c r="DB38" s="636"/>
      <c r="DC38" s="637"/>
      <c r="DD38" s="627">
        <v>783622</v>
      </c>
      <c r="DE38" s="622"/>
      <c r="DF38" s="622"/>
      <c r="DG38" s="622"/>
      <c r="DH38" s="622"/>
      <c r="DI38" s="622"/>
      <c r="DJ38" s="622"/>
      <c r="DK38" s="623"/>
      <c r="DL38" s="627">
        <v>737269</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16703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4311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901723</v>
      </c>
      <c r="CS39" s="634"/>
      <c r="CT39" s="634"/>
      <c r="CU39" s="634"/>
      <c r="CV39" s="634"/>
      <c r="CW39" s="634"/>
      <c r="CX39" s="634"/>
      <c r="CY39" s="635"/>
      <c r="CZ39" s="624">
        <v>7.5</v>
      </c>
      <c r="DA39" s="636"/>
      <c r="DB39" s="636"/>
      <c r="DC39" s="637"/>
      <c r="DD39" s="627">
        <v>898192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45347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297600</v>
      </c>
      <c r="CS40" s="622"/>
      <c r="CT40" s="622"/>
      <c r="CU40" s="622"/>
      <c r="CV40" s="622"/>
      <c r="CW40" s="622"/>
      <c r="CX40" s="622"/>
      <c r="CY40" s="623"/>
      <c r="CZ40" s="624">
        <v>2.5</v>
      </c>
      <c r="DA40" s="636"/>
      <c r="DB40" s="636"/>
      <c r="DC40" s="637"/>
      <c r="DD40" s="627">
        <v>297600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12284414</v>
      </c>
      <c r="S41" s="646"/>
      <c r="T41" s="646"/>
      <c r="U41" s="646"/>
      <c r="V41" s="646"/>
      <c r="W41" s="646"/>
      <c r="X41" s="646"/>
      <c r="Y41" s="649"/>
      <c r="Z41" s="650">
        <v>100</v>
      </c>
      <c r="AA41" s="650"/>
      <c r="AB41" s="650"/>
      <c r="AC41" s="650"/>
      <c r="AD41" s="651">
        <v>6147533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197047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327</v>
      </c>
      <c r="AR42" s="667"/>
      <c r="AS42" s="667"/>
      <c r="AT42" s="667"/>
      <c r="AU42" s="667"/>
      <c r="AV42" s="667"/>
      <c r="AW42" s="667"/>
      <c r="AX42" s="667"/>
      <c r="AY42" s="668"/>
      <c r="AZ42" s="605">
        <v>748821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1023082</v>
      </c>
      <c r="CS42" s="634"/>
      <c r="CT42" s="634"/>
      <c r="CU42" s="634"/>
      <c r="CV42" s="634"/>
      <c r="CW42" s="634"/>
      <c r="CX42" s="634"/>
      <c r="CY42" s="635"/>
      <c r="CZ42" s="624">
        <v>8.5</v>
      </c>
      <c r="DA42" s="636"/>
      <c r="DB42" s="636"/>
      <c r="DC42" s="637"/>
      <c r="DD42" s="627">
        <v>115518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983575</v>
      </c>
      <c r="CS44" s="622"/>
      <c r="CT44" s="622"/>
      <c r="CU44" s="622"/>
      <c r="CV44" s="622"/>
      <c r="CW44" s="622"/>
      <c r="CX44" s="622"/>
      <c r="CY44" s="623"/>
      <c r="CZ44" s="624">
        <v>8.1</v>
      </c>
      <c r="DA44" s="625"/>
      <c r="DB44" s="625"/>
      <c r="DC44" s="626"/>
      <c r="DD44" s="627">
        <v>97315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451914</v>
      </c>
      <c r="CS45" s="634"/>
      <c r="CT45" s="634"/>
      <c r="CU45" s="634"/>
      <c r="CV45" s="634"/>
      <c r="CW45" s="634"/>
      <c r="CX45" s="634"/>
      <c r="CY45" s="635"/>
      <c r="CZ45" s="624">
        <v>3.7</v>
      </c>
      <c r="DA45" s="636"/>
      <c r="DB45" s="636"/>
      <c r="DC45" s="637"/>
      <c r="DD45" s="627">
        <v>14327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512408</v>
      </c>
      <c r="CS46" s="622"/>
      <c r="CT46" s="622"/>
      <c r="CU46" s="622"/>
      <c r="CV46" s="622"/>
      <c r="CW46" s="622"/>
      <c r="CX46" s="622"/>
      <c r="CY46" s="623"/>
      <c r="CZ46" s="624">
        <v>4.2</v>
      </c>
      <c r="DA46" s="625"/>
      <c r="DB46" s="625"/>
      <c r="DC46" s="626"/>
      <c r="DD46" s="627">
        <v>79140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39507</v>
      </c>
      <c r="CS47" s="634"/>
      <c r="CT47" s="634"/>
      <c r="CU47" s="634"/>
      <c r="CV47" s="634"/>
      <c r="CW47" s="634"/>
      <c r="CX47" s="634"/>
      <c r="CY47" s="635"/>
      <c r="CZ47" s="624">
        <v>0.3</v>
      </c>
      <c r="DA47" s="636"/>
      <c r="DB47" s="636"/>
      <c r="DC47" s="637"/>
      <c r="DD47" s="627">
        <v>18203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12089076</v>
      </c>
      <c r="CS49" s="606"/>
      <c r="CT49" s="606"/>
      <c r="CU49" s="606"/>
      <c r="CV49" s="606"/>
      <c r="CW49" s="606"/>
      <c r="CX49" s="606"/>
      <c r="CY49" s="607"/>
      <c r="CZ49" s="608">
        <v>100</v>
      </c>
      <c r="DA49" s="609"/>
      <c r="DB49" s="609"/>
      <c r="DC49" s="610"/>
      <c r="DD49" s="611">
        <v>8353195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KRFVAY/7hsDe+K892FZ+brHv7CekK711X+edttZ0qajDu//LH1o3oStmb5bLTNw/z3LiCwoO8/NT1R3nS4H1g==" saltValue="KcAns6AzFHxgJiKy0jIK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128</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128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16</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39</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506</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233</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t="s">
        <v>122</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399</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1180089</v>
      </c>
      <c r="AB110" s="889"/>
      <c r="AC110" s="889"/>
      <c r="AD110" s="889"/>
      <c r="AE110" s="890"/>
      <c r="AF110" s="891">
        <v>1103688</v>
      </c>
      <c r="AG110" s="889"/>
      <c r="AH110" s="889"/>
      <c r="AI110" s="889"/>
      <c r="AJ110" s="890"/>
      <c r="AK110" s="891">
        <v>1085714</v>
      </c>
      <c r="AL110" s="889"/>
      <c r="AM110" s="889"/>
      <c r="AN110" s="889"/>
      <c r="AO110" s="890"/>
      <c r="AP110" s="892">
        <v>20.8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12807541</v>
      </c>
      <c r="BR110" s="842"/>
      <c r="BS110" s="842"/>
      <c r="BT110" s="842"/>
      <c r="BU110" s="842"/>
      <c r="BV110" s="842">
        <v>12540366</v>
      </c>
      <c r="BW110" s="842"/>
      <c r="BX110" s="842"/>
      <c r="BY110" s="842"/>
      <c r="BZ110" s="842"/>
      <c r="CA110" s="842">
        <v>12202040</v>
      </c>
      <c r="CB110" s="842"/>
      <c r="CC110" s="842"/>
      <c r="CD110" s="842"/>
      <c r="CE110" s="842"/>
      <c r="CF110" s="866">
        <v>234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293641</v>
      </c>
      <c r="BR111" s="817"/>
      <c r="BS111" s="817"/>
      <c r="BT111" s="817"/>
      <c r="BU111" s="817"/>
      <c r="BV111" s="817">
        <v>288444</v>
      </c>
      <c r="BW111" s="817"/>
      <c r="BX111" s="817"/>
      <c r="BY111" s="817"/>
      <c r="BZ111" s="817"/>
      <c r="CA111" s="817">
        <v>313344</v>
      </c>
      <c r="CB111" s="817"/>
      <c r="CC111" s="817"/>
      <c r="CD111" s="817"/>
      <c r="CE111" s="817"/>
      <c r="CF111" s="875">
        <v>6</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4621357</v>
      </c>
      <c r="BR112" s="817"/>
      <c r="BS112" s="817"/>
      <c r="BT112" s="817"/>
      <c r="BU112" s="817"/>
      <c r="BV112" s="817">
        <v>4535294</v>
      </c>
      <c r="BW112" s="817"/>
      <c r="BX112" s="817"/>
      <c r="BY112" s="817"/>
      <c r="BZ112" s="817"/>
      <c r="CA112" s="817">
        <v>3548383</v>
      </c>
      <c r="CB112" s="817"/>
      <c r="CC112" s="817"/>
      <c r="CD112" s="817"/>
      <c r="CE112" s="817"/>
      <c r="CF112" s="875">
        <v>68.099999999999994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320134</v>
      </c>
      <c r="AB113" s="919"/>
      <c r="AC113" s="919"/>
      <c r="AD113" s="919"/>
      <c r="AE113" s="920"/>
      <c r="AF113" s="921">
        <v>427895</v>
      </c>
      <c r="AG113" s="919"/>
      <c r="AH113" s="919"/>
      <c r="AI113" s="919"/>
      <c r="AJ113" s="920"/>
      <c r="AK113" s="921">
        <v>260158</v>
      </c>
      <c r="AL113" s="919"/>
      <c r="AM113" s="919"/>
      <c r="AN113" s="919"/>
      <c r="AO113" s="920"/>
      <c r="AP113" s="922">
        <v>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565284</v>
      </c>
      <c r="BR113" s="817"/>
      <c r="BS113" s="817"/>
      <c r="BT113" s="817"/>
      <c r="BU113" s="817"/>
      <c r="BV113" s="817">
        <v>1426041</v>
      </c>
      <c r="BW113" s="817"/>
      <c r="BX113" s="817"/>
      <c r="BY113" s="817"/>
      <c r="BZ113" s="817"/>
      <c r="CA113" s="817">
        <v>1345385</v>
      </c>
      <c r="CB113" s="817"/>
      <c r="CC113" s="817"/>
      <c r="CD113" s="817"/>
      <c r="CE113" s="817"/>
      <c r="CF113" s="875">
        <v>25.8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20168</v>
      </c>
      <c r="AB114" s="780"/>
      <c r="AC114" s="780"/>
      <c r="AD114" s="780"/>
      <c r="AE114" s="781"/>
      <c r="AF114" s="782">
        <v>20475</v>
      </c>
      <c r="AG114" s="780"/>
      <c r="AH114" s="780"/>
      <c r="AI114" s="780"/>
      <c r="AJ114" s="781"/>
      <c r="AK114" s="782">
        <v>10138</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651662</v>
      </c>
      <c r="BR114" s="817"/>
      <c r="BS114" s="817"/>
      <c r="BT114" s="817"/>
      <c r="BU114" s="817"/>
      <c r="BV114" s="817">
        <v>584068</v>
      </c>
      <c r="BW114" s="817"/>
      <c r="BX114" s="817"/>
      <c r="BY114" s="817"/>
      <c r="BZ114" s="817"/>
      <c r="CA114" s="817">
        <v>513191</v>
      </c>
      <c r="CB114" s="817"/>
      <c r="CC114" s="817"/>
      <c r="CD114" s="817"/>
      <c r="CE114" s="817"/>
      <c r="CF114" s="875">
        <v>9.8000000000000007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5259</v>
      </c>
      <c r="AB115" s="919"/>
      <c r="AC115" s="919"/>
      <c r="AD115" s="919"/>
      <c r="AE115" s="920"/>
      <c r="AF115" s="921">
        <v>5197</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286725</v>
      </c>
      <c r="DH115" s="780"/>
      <c r="DI115" s="780"/>
      <c r="DJ115" s="780"/>
      <c r="DK115" s="781"/>
      <c r="DL115" s="782">
        <v>286725</v>
      </c>
      <c r="DM115" s="780"/>
      <c r="DN115" s="780"/>
      <c r="DO115" s="780"/>
      <c r="DP115" s="781"/>
      <c r="DQ115" s="782">
        <v>313344</v>
      </c>
      <c r="DR115" s="780"/>
      <c r="DS115" s="780"/>
      <c r="DT115" s="780"/>
      <c r="DU115" s="781"/>
      <c r="DV115" s="824">
        <v>6</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6916</v>
      </c>
      <c r="DH116" s="780"/>
      <c r="DI116" s="780"/>
      <c r="DJ116" s="780"/>
      <c r="DK116" s="781"/>
      <c r="DL116" s="782">
        <v>1719</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1525650</v>
      </c>
      <c r="AB117" s="903"/>
      <c r="AC117" s="903"/>
      <c r="AD117" s="903"/>
      <c r="AE117" s="904"/>
      <c r="AF117" s="905">
        <v>1557255</v>
      </c>
      <c r="AG117" s="903"/>
      <c r="AH117" s="903"/>
      <c r="AI117" s="903"/>
      <c r="AJ117" s="904"/>
      <c r="AK117" s="905">
        <v>1356010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18939485</v>
      </c>
      <c r="BR119" s="845"/>
      <c r="BS119" s="845"/>
      <c r="BT119" s="845"/>
      <c r="BU119" s="845"/>
      <c r="BV119" s="845">
        <v>19374213</v>
      </c>
      <c r="BW119" s="845"/>
      <c r="BX119" s="845"/>
      <c r="BY119" s="845"/>
      <c r="BZ119" s="845"/>
      <c r="CA119" s="845">
        <v>17922343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2048369</v>
      </c>
      <c r="BR120" s="842"/>
      <c r="BS120" s="842"/>
      <c r="BT120" s="842"/>
      <c r="BU120" s="842"/>
      <c r="BV120" s="842">
        <v>2081345</v>
      </c>
      <c r="BW120" s="842"/>
      <c r="BX120" s="842"/>
      <c r="BY120" s="842"/>
      <c r="BZ120" s="842"/>
      <c r="CA120" s="842">
        <v>2971182</v>
      </c>
      <c r="CB120" s="842"/>
      <c r="CC120" s="842"/>
      <c r="CD120" s="842"/>
      <c r="CE120" s="842"/>
      <c r="CF120" s="866">
        <v>57</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4605899</v>
      </c>
      <c r="DH120" s="842"/>
      <c r="DI120" s="842"/>
      <c r="DJ120" s="842"/>
      <c r="DK120" s="842"/>
      <c r="DL120" s="842">
        <v>4526768</v>
      </c>
      <c r="DM120" s="842"/>
      <c r="DN120" s="842"/>
      <c r="DO120" s="842"/>
      <c r="DP120" s="842"/>
      <c r="DQ120" s="842">
        <v>3545665</v>
      </c>
      <c r="DR120" s="842"/>
      <c r="DS120" s="842"/>
      <c r="DT120" s="842"/>
      <c r="DU120" s="842"/>
      <c r="DV120" s="843">
        <v>68</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1450235</v>
      </c>
      <c r="BR121" s="817"/>
      <c r="BS121" s="817"/>
      <c r="BT121" s="817"/>
      <c r="BU121" s="817"/>
      <c r="BV121" s="817">
        <v>1412811</v>
      </c>
      <c r="BW121" s="817"/>
      <c r="BX121" s="817"/>
      <c r="BY121" s="817"/>
      <c r="BZ121" s="817"/>
      <c r="CA121" s="817">
        <v>1326189</v>
      </c>
      <c r="CB121" s="817"/>
      <c r="CC121" s="817"/>
      <c r="CD121" s="817"/>
      <c r="CE121" s="817"/>
      <c r="CF121" s="875">
        <v>25.4</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2718</v>
      </c>
      <c r="DR121" s="817"/>
      <c r="DS121" s="817"/>
      <c r="DT121" s="817"/>
      <c r="DU121" s="817"/>
      <c r="DV121" s="794">
        <v>0.1</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11648504</v>
      </c>
      <c r="BR122" s="845"/>
      <c r="BS122" s="845"/>
      <c r="BT122" s="845"/>
      <c r="BU122" s="845"/>
      <c r="BV122" s="845">
        <v>11600366</v>
      </c>
      <c r="BW122" s="845"/>
      <c r="BX122" s="845"/>
      <c r="BY122" s="845"/>
      <c r="BZ122" s="845"/>
      <c r="CA122" s="845">
        <v>11054776</v>
      </c>
      <c r="CB122" s="845"/>
      <c r="CC122" s="845"/>
      <c r="CD122" s="845"/>
      <c r="CE122" s="845"/>
      <c r="CF122" s="846">
        <v>212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5259</v>
      </c>
      <c r="AB123" s="780"/>
      <c r="AC123" s="780"/>
      <c r="AD123" s="780"/>
      <c r="AE123" s="781"/>
      <c r="AF123" s="782">
        <v>5197</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15147108</v>
      </c>
      <c r="BR123" s="833"/>
      <c r="BS123" s="833"/>
      <c r="BT123" s="833"/>
      <c r="BU123" s="833"/>
      <c r="BV123" s="833">
        <v>15094522</v>
      </c>
      <c r="BW123" s="833"/>
      <c r="BX123" s="833"/>
      <c r="BY123" s="833"/>
      <c r="BZ123" s="833"/>
      <c r="CA123" s="833">
        <v>15352147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73</v>
      </c>
      <c r="BR124" s="831"/>
      <c r="BS124" s="831"/>
      <c r="BT124" s="831"/>
      <c r="BU124" s="831"/>
      <c r="BV124" s="831">
        <v>84.6</v>
      </c>
      <c r="BW124" s="831"/>
      <c r="BX124" s="831"/>
      <c r="BY124" s="831"/>
      <c r="BZ124" s="831"/>
      <c r="CA124" s="831">
        <v>49.2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15458</v>
      </c>
      <c r="DH124" s="764"/>
      <c r="DI124" s="764"/>
      <c r="DJ124" s="764"/>
      <c r="DK124" s="765"/>
      <c r="DL124" s="766">
        <v>8526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159841</v>
      </c>
      <c r="AB128" s="801"/>
      <c r="AC128" s="801"/>
      <c r="AD128" s="801"/>
      <c r="AE128" s="802"/>
      <c r="AF128" s="803">
        <v>124406</v>
      </c>
      <c r="AG128" s="801"/>
      <c r="AH128" s="801"/>
      <c r="AI128" s="801"/>
      <c r="AJ128" s="802"/>
      <c r="AK128" s="803">
        <v>59420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14.38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6126916</v>
      </c>
      <c r="AB129" s="780"/>
      <c r="AC129" s="780"/>
      <c r="AD129" s="780"/>
      <c r="AE129" s="781"/>
      <c r="AF129" s="782">
        <v>5968228</v>
      </c>
      <c r="AG129" s="780"/>
      <c r="AH129" s="780"/>
      <c r="AI129" s="780"/>
      <c r="AJ129" s="781"/>
      <c r="AK129" s="782">
        <v>6144209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19.38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933112</v>
      </c>
      <c r="AB130" s="780"/>
      <c r="AC130" s="780"/>
      <c r="AD130" s="780"/>
      <c r="AE130" s="781"/>
      <c r="AF130" s="782">
        <v>911845</v>
      </c>
      <c r="AG130" s="780"/>
      <c r="AH130" s="780"/>
      <c r="AI130" s="780"/>
      <c r="AJ130" s="781"/>
      <c r="AK130" s="782">
        <v>929868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5193804</v>
      </c>
      <c r="AB131" s="764"/>
      <c r="AC131" s="764"/>
      <c r="AD131" s="764"/>
      <c r="AE131" s="765"/>
      <c r="AF131" s="766">
        <v>5056383</v>
      </c>
      <c r="AG131" s="764"/>
      <c r="AH131" s="764"/>
      <c r="AI131" s="764"/>
      <c r="AJ131" s="765"/>
      <c r="AK131" s="766">
        <v>5214341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49.2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8.3310228879999997</v>
      </c>
      <c r="AB132" s="745"/>
      <c r="AC132" s="745"/>
      <c r="AD132" s="745"/>
      <c r="AE132" s="746"/>
      <c r="AF132" s="747">
        <v>10.303887189999999</v>
      </c>
      <c r="AG132" s="745"/>
      <c r="AH132" s="745"/>
      <c r="AI132" s="745"/>
      <c r="AJ132" s="746"/>
      <c r="AK132" s="747">
        <v>7.0329465070000001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8.1</v>
      </c>
      <c r="AB133" s="724"/>
      <c r="AC133" s="724"/>
      <c r="AD133" s="724"/>
      <c r="AE133" s="725"/>
      <c r="AF133" s="723">
        <v>8.9</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jcR7r4DvsHkfA5kHeMzNinqYXbQHQA8uCVzB62wJCAhQZgktckLRD5LgeRojgyW/ZFsW935qFhRkiImjupyBw==" saltValue="RyJlb/gGomjbk9dk9iD8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19vppp/cWHQOk3IBXqyaU0NNtR8lSedPPnrBuJ8xI0qODhiY+KhoFX4GmTA+ZNDqWFJ09h+rV+Nvlhj7pCLiA==" saltValue="PACbcv3yGXYtS8tokQ6cp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Ix/J7rs1ocmyjbGYcXaLrP8RJxxZEpmpuo15QkkYmS+wXz+UNKI6/7xv2T0AeIYl+d5Pqgiokl6LxSHQbNdlA==" saltValue="+KpyBj37pcaOlT0StyYw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1888799</v>
      </c>
      <c r="AP9" s="281">
        <v>72562</v>
      </c>
      <c r="AQ9" s="282">
        <v>67248</v>
      </c>
      <c r="AR9" s="283">
        <v>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52932</v>
      </c>
      <c r="AP10" s="284">
        <v>2033</v>
      </c>
      <c r="AQ10" s="285">
        <v>9038</v>
      </c>
      <c r="AR10" s="286">
        <v>-77.5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83268</v>
      </c>
      <c r="AP13" s="284">
        <v>3199</v>
      </c>
      <c r="AQ13" s="285">
        <v>2764</v>
      </c>
      <c r="AR13" s="286">
        <v>15.7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1165</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-122818</v>
      </c>
      <c r="AP15" s="284">
        <v>-4718</v>
      </c>
      <c r="AQ15" s="285">
        <v>-3941</v>
      </c>
      <c r="AR15" s="286">
        <v>19.7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1902181</v>
      </c>
      <c r="AP16" s="284">
        <v>73076</v>
      </c>
      <c r="AQ16" s="285">
        <v>76616</v>
      </c>
      <c r="AR16" s="286">
        <v>-4.5999999999999996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6.99</v>
      </c>
      <c r="AP21" s="298">
        <v>6.73</v>
      </c>
      <c r="AQ21" s="299">
        <v>0.26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93.3</v>
      </c>
      <c r="AP22" s="303">
        <v>96.9</v>
      </c>
      <c r="AQ22" s="304">
        <v>-3.6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1085714</v>
      </c>
      <c r="AP32" s="312">
        <v>41710</v>
      </c>
      <c r="AQ32" s="313">
        <v>33390</v>
      </c>
      <c r="AR32" s="314">
        <v>24.9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260158</v>
      </c>
      <c r="AP35" s="312">
        <v>9995</v>
      </c>
      <c r="AQ35" s="313">
        <v>8851</v>
      </c>
      <c r="AR35" s="314">
        <v>12.9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10138</v>
      </c>
      <c r="AP36" s="312">
        <v>389</v>
      </c>
      <c r="AQ36" s="313">
        <v>2033</v>
      </c>
      <c r="AR36" s="314">
        <v>-80.900000000000006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-59420</v>
      </c>
      <c r="AP39" s="312">
        <v>-2283</v>
      </c>
      <c r="AQ39" s="313">
        <v>-3025</v>
      </c>
      <c r="AR39" s="314">
        <v>-24.5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-929868</v>
      </c>
      <c r="AP40" s="312">
        <v>-35723</v>
      </c>
      <c r="AQ40" s="313">
        <v>-26876</v>
      </c>
      <c r="AR40" s="314">
        <v>32.9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366722</v>
      </c>
      <c r="AP41" s="312">
        <v>14088</v>
      </c>
      <c r="AQ41" s="313">
        <v>15015</v>
      </c>
      <c r="AR41" s="314">
        <v>-6.2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1665689</v>
      </c>
      <c r="AN51" s="334">
        <v>62679</v>
      </c>
      <c r="AO51" s="335">
        <v>29.5</v>
      </c>
      <c r="AP51" s="336">
        <v>51264</v>
      </c>
      <c r="AQ51" s="337">
        <v>8.1999999999999993</v>
      </c>
      <c r="AR51" s="338">
        <v>21.3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650721</v>
      </c>
      <c r="AN52" s="342">
        <v>24486</v>
      </c>
      <c r="AO52" s="343">
        <v>58.2</v>
      </c>
      <c r="AP52" s="344">
        <v>26040</v>
      </c>
      <c r="AQ52" s="345">
        <v>4.5</v>
      </c>
      <c r="AR52" s="346">
        <v>53.7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1636931</v>
      </c>
      <c r="AN53" s="334">
        <v>61909</v>
      </c>
      <c r="AO53" s="335">
        <v>-1.2</v>
      </c>
      <c r="AP53" s="336">
        <v>52068</v>
      </c>
      <c r="AQ53" s="337">
        <v>1.6</v>
      </c>
      <c r="AR53" s="338">
        <v>-2.8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679062</v>
      </c>
      <c r="AN54" s="342">
        <v>25682</v>
      </c>
      <c r="AO54" s="343">
        <v>4.9000000000000004</v>
      </c>
      <c r="AP54" s="344">
        <v>26936</v>
      </c>
      <c r="AQ54" s="345">
        <v>3.4</v>
      </c>
      <c r="AR54" s="346">
        <v>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708237</v>
      </c>
      <c r="AN55" s="334">
        <v>26954</v>
      </c>
      <c r="AO55" s="335">
        <v>-56.5</v>
      </c>
      <c r="AP55" s="336">
        <v>47161</v>
      </c>
      <c r="AQ55" s="337">
        <v>-9.4</v>
      </c>
      <c r="AR55" s="338">
        <v>-47.1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410370</v>
      </c>
      <c r="AN56" s="342">
        <v>15618</v>
      </c>
      <c r="AO56" s="343">
        <v>-39.200000000000003</v>
      </c>
      <c r="AP56" s="344">
        <v>24595</v>
      </c>
      <c r="AQ56" s="345">
        <v>-8.6999999999999993</v>
      </c>
      <c r="AR56" s="346">
        <v>-30.5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952002</v>
      </c>
      <c r="AN57" s="334">
        <v>36400</v>
      </c>
      <c r="AO57" s="335">
        <v>35</v>
      </c>
      <c r="AP57" s="336">
        <v>43423</v>
      </c>
      <c r="AQ57" s="337">
        <v>-7.9</v>
      </c>
      <c r="AR57" s="338">
        <v>42.9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407273</v>
      </c>
      <c r="AN58" s="342">
        <v>15572</v>
      </c>
      <c r="AO58" s="343">
        <v>-0.3</v>
      </c>
      <c r="AP58" s="344">
        <v>22207</v>
      </c>
      <c r="AQ58" s="345">
        <v>-9.6999999999999993</v>
      </c>
      <c r="AR58" s="346">
        <v>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983575</v>
      </c>
      <c r="AN59" s="334">
        <v>37786</v>
      </c>
      <c r="AO59" s="335">
        <v>3.8</v>
      </c>
      <c r="AP59" s="336">
        <v>45265</v>
      </c>
      <c r="AQ59" s="337">
        <v>4.2</v>
      </c>
      <c r="AR59" s="338">
        <v>-0.4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512408</v>
      </c>
      <c r="AN60" s="342">
        <v>19685</v>
      </c>
      <c r="AO60" s="343">
        <v>26.4</v>
      </c>
      <c r="AP60" s="344">
        <v>22600</v>
      </c>
      <c r="AQ60" s="345">
        <v>1.8</v>
      </c>
      <c r="AR60" s="346">
        <v>24.6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1189287</v>
      </c>
      <c r="AN61" s="349">
        <v>45146</v>
      </c>
      <c r="AO61" s="350">
        <v>2.1</v>
      </c>
      <c r="AP61" s="351">
        <v>47836</v>
      </c>
      <c r="AQ61" s="352">
        <v>-0.7</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531967</v>
      </c>
      <c r="AN62" s="342">
        <v>20209</v>
      </c>
      <c r="AO62" s="343">
        <v>10</v>
      </c>
      <c r="AP62" s="344">
        <v>24476</v>
      </c>
      <c r="AQ62" s="345">
        <v>-1.7</v>
      </c>
      <c r="AR62" s="346">
        <v>11.7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AOUJosUthAKQQXE87Xb552JHRgwiZfIqTEAMQj71RdkjcRKW4gsTHsvT1sl9K4K96W5Z9CMunCEL7w85bpY/w==" saltValue="SPT0bXrZmrrUNPvETCJ7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xCbu/dDOJEaP40OxzivRGXi6v26SivUuYc0U+497lGuGRCS4snyIkJLa86LrPnJAcZJEZPGpcg6qnLsXqHMNsQ==" saltValue="WJCXmNfflYBgtF9ibMFe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OsPJwCnH/UNqNMcD4CBtmeGk00+/jF4THQF4d/ikOfb1K8fahriVVtkCZR4zxfTlsoZN6MEfwI46PjExC6tiGA==" saltValue="v8Mxwj53NmO0GuwDqJMI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11.31</v>
      </c>
      <c r="G47" s="12">
        <v>13.54</v>
      </c>
      <c r="H47" s="12">
        <v>17.16</v>
      </c>
      <c r="I47" s="12">
        <v>17.61</v>
      </c>
      <c r="J47" s="13">
        <v>30.36</v>
      </c>
    </row>
    <row r="48" spans="2:10" ht="57.75" customHeight="1" x14ac:dyDescent="0.2">
      <c r="B48" s="14"/>
      <c r="C48" s="1141" t="s">
        <v>4</v>
      </c>
      <c r="D48" s="1141"/>
      <c r="E48" s="1142"/>
      <c r="F48" s="15">
        <v>1.07</v>
      </c>
      <c r="G48" s="16">
        <v>1.29</v>
      </c>
      <c r="H48" s="16">
        <v>2.29</v>
      </c>
      <c r="I48" s="16">
        <v>2.04</v>
      </c>
      <c r="J48" s="17">
        <v>2.08</v>
      </c>
    </row>
    <row r="49" spans="2:10" ht="57.75" customHeight="1" thickBot="1" x14ac:dyDescent="0.25">
      <c r="B49" s="18"/>
      <c r="C49" s="1143" t="s">
        <v>5</v>
      </c>
      <c r="D49" s="1143"/>
      <c r="E49" s="1144"/>
      <c r="F49" s="19" t="s">
        <v>530</v>
      </c>
      <c r="G49" s="20">
        <v>2.54</v>
      </c>
      <c r="H49" s="20">
        <v>4.62</v>
      </c>
      <c r="I49" s="20" t="s">
        <v>531</v>
      </c>
      <c r="J49" s="21">
        <v>12.37</v>
      </c>
    </row>
    <row r="50" spans="2:10" ht="13" x14ac:dyDescent="0.2"/>
  </sheetData>
  <sheetProtection algorithmName="SHA-512" hashValue="sgbqJ6cKiTD4HzbSrRcdr6SpWxX9160zm9xOB8JmksTMUOp/8KLm9ijK0Y9RNvwIrpQ12H0Wmd0thWAreGf8EA==" saltValue="jLShx4J0gL5Sv8GQvK07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9.1199999999999992</v>
      </c>
      <c r="G34" s="33">
        <v>6.98</v>
      </c>
      <c r="H34" s="33">
        <v>7.66</v>
      </c>
      <c r="I34" s="33">
        <v>8.14</v>
      </c>
      <c r="J34" s="34">
        <v>8.23</v>
      </c>
      <c r="K34" s="22"/>
      <c r="L34" s="22"/>
      <c r="M34" s="22"/>
      <c r="N34" s="22"/>
      <c r="O34" s="22"/>
      <c r="P34" s="22"/>
    </row>
    <row r="35" spans="1:16" ht="39" customHeight="1" x14ac:dyDescent="0.2">
      <c r="A35" s="22"/>
      <c r="B35" s="35"/>
      <c r="C35" s="1145" t="s">
        <v>533</v>
      </c>
      <c r="D35" s="1146"/>
      <c r="E35" s="1147"/>
      <c r="F35" s="36" t="s">
        <v>486</v>
      </c>
      <c r="G35" s="37">
        <v>2.48</v>
      </c>
      <c r="H35" s="37">
        <v>2.97</v>
      </c>
      <c r="I35" s="37">
        <v>4.6900000000000004</v>
      </c>
      <c r="J35" s="38">
        <v>3.79</v>
      </c>
      <c r="K35" s="22"/>
      <c r="L35" s="22"/>
      <c r="M35" s="22"/>
      <c r="N35" s="22"/>
      <c r="O35" s="22"/>
      <c r="P35" s="22"/>
    </row>
    <row r="36" spans="1:16" ht="39" customHeight="1" x14ac:dyDescent="0.2">
      <c r="A36" s="22"/>
      <c r="B36" s="35"/>
      <c r="C36" s="1145" t="s">
        <v>534</v>
      </c>
      <c r="D36" s="1146"/>
      <c r="E36" s="1147"/>
      <c r="F36" s="36">
        <v>1.06</v>
      </c>
      <c r="G36" s="37">
        <v>1.28</v>
      </c>
      <c r="H36" s="37">
        <v>2.29</v>
      </c>
      <c r="I36" s="37">
        <v>2.0299999999999998</v>
      </c>
      <c r="J36" s="38">
        <v>2.08</v>
      </c>
      <c r="K36" s="22"/>
      <c r="L36" s="22"/>
      <c r="M36" s="22"/>
      <c r="N36" s="22"/>
      <c r="O36" s="22"/>
      <c r="P36" s="22"/>
    </row>
    <row r="37" spans="1:16" ht="39" customHeight="1" x14ac:dyDescent="0.2">
      <c r="A37" s="22"/>
      <c r="B37" s="35"/>
      <c r="C37" s="1145" t="s">
        <v>535</v>
      </c>
      <c r="D37" s="1146"/>
      <c r="E37" s="1147"/>
      <c r="F37" s="36">
        <v>0.32</v>
      </c>
      <c r="G37" s="37">
        <v>0.24</v>
      </c>
      <c r="H37" s="37">
        <v>0.47</v>
      </c>
      <c r="I37" s="37">
        <v>1.37</v>
      </c>
      <c r="J37" s="38">
        <v>0.62</v>
      </c>
      <c r="K37" s="22"/>
      <c r="L37" s="22"/>
      <c r="M37" s="22"/>
      <c r="N37" s="22"/>
      <c r="O37" s="22"/>
      <c r="P37" s="22"/>
    </row>
    <row r="38" spans="1:16" ht="39" customHeight="1" x14ac:dyDescent="0.2">
      <c r="A38" s="22"/>
      <c r="B38" s="35"/>
      <c r="C38" s="1145" t="s">
        <v>536</v>
      </c>
      <c r="D38" s="1146"/>
      <c r="E38" s="1147"/>
      <c r="F38" s="36" t="s">
        <v>537</v>
      </c>
      <c r="G38" s="37" t="s">
        <v>538</v>
      </c>
      <c r="H38" s="37" t="s">
        <v>539</v>
      </c>
      <c r="I38" s="37">
        <v>0.25</v>
      </c>
      <c r="J38" s="38">
        <v>0.26</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543</v>
      </c>
      <c r="D43" s="1149"/>
      <c r="E43" s="1150"/>
      <c r="F43" s="41">
        <v>0.28000000000000003</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ksBrJ9yrzYtnW4JeRVI/OFjO8Vf6wsEX5KGKilxmPxLOUlsrz4/jPAqe2OEFMVWxXlUVOPYd9uesNElD9Sxw==" saltValue="dX59C77QHvH5+jYf5Nj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924</v>
      </c>
      <c r="L45" s="60">
        <v>1008</v>
      </c>
      <c r="M45" s="60">
        <v>1180</v>
      </c>
      <c r="N45" s="60">
        <v>1104</v>
      </c>
      <c r="O45" s="61">
        <v>1086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397</v>
      </c>
      <c r="L48" s="64">
        <v>430</v>
      </c>
      <c r="M48" s="64">
        <v>320</v>
      </c>
      <c r="N48" s="64">
        <v>428</v>
      </c>
      <c r="O48" s="65">
        <v>260</v>
      </c>
      <c r="P48" s="48"/>
      <c r="Q48" s="48"/>
      <c r="R48" s="48"/>
      <c r="S48" s="48"/>
      <c r="T48" s="48"/>
      <c r="U48" s="48"/>
    </row>
    <row r="49" spans="1:21" ht="30.75" customHeight="1" x14ac:dyDescent="0.2">
      <c r="A49" s="48"/>
      <c r="B49" s="1178"/>
      <c r="C49" s="1179"/>
      <c r="D49" s="62"/>
      <c r="E49" s="1155" t="s">
        <v>14</v>
      </c>
      <c r="F49" s="1155"/>
      <c r="G49" s="1155"/>
      <c r="H49" s="1155"/>
      <c r="I49" s="1155"/>
      <c r="J49" s="1156"/>
      <c r="K49" s="63">
        <v>51</v>
      </c>
      <c r="L49" s="64">
        <v>42</v>
      </c>
      <c r="M49" s="64">
        <v>20</v>
      </c>
      <c r="N49" s="64">
        <v>20</v>
      </c>
      <c r="O49" s="65">
        <v>10</v>
      </c>
      <c r="P49" s="48"/>
      <c r="Q49" s="48"/>
      <c r="R49" s="48"/>
      <c r="S49" s="48"/>
      <c r="T49" s="48"/>
      <c r="U49" s="48"/>
    </row>
    <row r="50" spans="1:21" ht="30.75" customHeight="1" x14ac:dyDescent="0.2">
      <c r="A50" s="48"/>
      <c r="B50" s="1178"/>
      <c r="C50" s="1179"/>
      <c r="D50" s="62"/>
      <c r="E50" s="1155" t="s">
        <v>15</v>
      </c>
      <c r="F50" s="1155"/>
      <c r="G50" s="1155"/>
      <c r="H50" s="1155"/>
      <c r="I50" s="1155"/>
      <c r="J50" s="1156"/>
      <c r="K50" s="63">
        <v>21</v>
      </c>
      <c r="L50" s="64">
        <v>20</v>
      </c>
      <c r="M50" s="64">
        <v>5</v>
      </c>
      <c r="N50" s="64">
        <v>5</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1029</v>
      </c>
      <c r="L52" s="64">
        <v>1092</v>
      </c>
      <c r="M52" s="64">
        <v>1092</v>
      </c>
      <c r="N52" s="64">
        <v>1037</v>
      </c>
      <c r="O52" s="65">
        <v>989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364</v>
      </c>
      <c r="L53" s="69">
        <v>408</v>
      </c>
      <c r="M53" s="69">
        <v>433</v>
      </c>
      <c r="N53" s="69">
        <v>520</v>
      </c>
      <c r="O53" s="70">
        <v>367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uCdPCv5il2vgETWw17wY3So35vIqjIdjiKO/CsngXM25A0fCF2yi7zCHLncmyi1y6uYxtrh8PVicQVhCcvl6A==" saltValue="bW5Z3RIbvEcvMHaeMhJs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12799</v>
      </c>
      <c r="J41" s="356">
        <v>13040</v>
      </c>
      <c r="K41" s="356">
        <v>12808</v>
      </c>
      <c r="L41" s="356">
        <v>12540</v>
      </c>
      <c r="M41" s="357">
        <v>12202</v>
      </c>
    </row>
    <row r="42" spans="2:13" ht="27.75" customHeight="1" x14ac:dyDescent="0.2">
      <c r="B42" s="1186"/>
      <c r="C42" s="1187"/>
      <c r="D42" s="106"/>
      <c r="E42" s="1190" t="s">
        <v>32</v>
      </c>
      <c r="F42" s="1190"/>
      <c r="G42" s="1190"/>
      <c r="H42" s="1191"/>
      <c r="I42" s="358">
        <v>317</v>
      </c>
      <c r="J42" s="359">
        <v>299</v>
      </c>
      <c r="K42" s="359">
        <v>294</v>
      </c>
      <c r="L42" s="359">
        <v>288</v>
      </c>
      <c r="M42" s="360">
        <v>313</v>
      </c>
    </row>
    <row r="43" spans="2:13" ht="27.75" customHeight="1" x14ac:dyDescent="0.2">
      <c r="B43" s="1186"/>
      <c r="C43" s="1187"/>
      <c r="D43" s="106"/>
      <c r="E43" s="1190" t="s">
        <v>33</v>
      </c>
      <c r="F43" s="1190"/>
      <c r="G43" s="1190"/>
      <c r="H43" s="1191"/>
      <c r="I43" s="358">
        <v>5003</v>
      </c>
      <c r="J43" s="359">
        <v>5062</v>
      </c>
      <c r="K43" s="359">
        <v>4621</v>
      </c>
      <c r="L43" s="359">
        <v>4535</v>
      </c>
      <c r="M43" s="360">
        <v>3548</v>
      </c>
    </row>
    <row r="44" spans="2:13" ht="27.75" customHeight="1" x14ac:dyDescent="0.2">
      <c r="B44" s="1186"/>
      <c r="C44" s="1187"/>
      <c r="D44" s="106"/>
      <c r="E44" s="1190" t="s">
        <v>34</v>
      </c>
      <c r="F44" s="1190"/>
      <c r="G44" s="1190"/>
      <c r="H44" s="1191"/>
      <c r="I44" s="358">
        <v>107</v>
      </c>
      <c r="J44" s="359">
        <v>110</v>
      </c>
      <c r="K44" s="359">
        <v>565</v>
      </c>
      <c r="L44" s="359">
        <v>1426</v>
      </c>
      <c r="M44" s="360">
        <v>1345</v>
      </c>
    </row>
    <row r="45" spans="2:13" ht="27.75" customHeight="1" x14ac:dyDescent="0.2">
      <c r="B45" s="1186"/>
      <c r="C45" s="1187"/>
      <c r="D45" s="106"/>
      <c r="E45" s="1190" t="s">
        <v>35</v>
      </c>
      <c r="F45" s="1190"/>
      <c r="G45" s="1190"/>
      <c r="H45" s="1191"/>
      <c r="I45" s="358">
        <v>741</v>
      </c>
      <c r="J45" s="359">
        <v>714</v>
      </c>
      <c r="K45" s="359">
        <v>652</v>
      </c>
      <c r="L45" s="359">
        <v>584</v>
      </c>
      <c r="M45" s="360">
        <v>513</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1387</v>
      </c>
      <c r="J50" s="359">
        <v>1605</v>
      </c>
      <c r="K50" s="359">
        <v>2048</v>
      </c>
      <c r="L50" s="359">
        <v>2081</v>
      </c>
      <c r="M50" s="360">
        <v>2971</v>
      </c>
    </row>
    <row r="51" spans="2:13" ht="27.75" customHeight="1" x14ac:dyDescent="0.2">
      <c r="B51" s="1186"/>
      <c r="C51" s="1187"/>
      <c r="D51" s="106"/>
      <c r="E51" s="1190" t="s">
        <v>42</v>
      </c>
      <c r="F51" s="1190"/>
      <c r="G51" s="1190"/>
      <c r="H51" s="1191"/>
      <c r="I51" s="358">
        <v>1530</v>
      </c>
      <c r="J51" s="359">
        <v>1601</v>
      </c>
      <c r="K51" s="359">
        <v>1450</v>
      </c>
      <c r="L51" s="359">
        <v>1413</v>
      </c>
      <c r="M51" s="360">
        <v>1326</v>
      </c>
    </row>
    <row r="52" spans="2:13" ht="27.75" customHeight="1" x14ac:dyDescent="0.2">
      <c r="B52" s="1188"/>
      <c r="C52" s="1189"/>
      <c r="D52" s="106"/>
      <c r="E52" s="1190" t="s">
        <v>43</v>
      </c>
      <c r="F52" s="1190"/>
      <c r="G52" s="1190"/>
      <c r="H52" s="1191"/>
      <c r="I52" s="358">
        <v>12083</v>
      </c>
      <c r="J52" s="359">
        <v>11853</v>
      </c>
      <c r="K52" s="359">
        <v>11649</v>
      </c>
      <c r="L52" s="359">
        <v>11600</v>
      </c>
      <c r="M52" s="360">
        <v>11055</v>
      </c>
    </row>
    <row r="53" spans="2:13" ht="27.75" customHeight="1" thickBot="1" x14ac:dyDescent="0.25">
      <c r="B53" s="1192" t="s">
        <v>19</v>
      </c>
      <c r="C53" s="1193"/>
      <c r="D53" s="110"/>
      <c r="E53" s="1194" t="s">
        <v>44</v>
      </c>
      <c r="F53" s="1194"/>
      <c r="G53" s="1194"/>
      <c r="H53" s="1195"/>
      <c r="I53" s="361">
        <v>3968</v>
      </c>
      <c r="J53" s="362">
        <v>4165</v>
      </c>
      <c r="K53" s="362">
        <v>3792</v>
      </c>
      <c r="L53" s="362">
        <v>4280</v>
      </c>
      <c r="M53" s="363">
        <v>2570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djhzS3ktkfJXqFurr1/OmOhSy15krCU0S0pHt5qTMsA+lVq9bL1sZicxkwTXHFNdtiiAYezUQ3SLUhhHj6VUQ==" saltValue="LVmx8wJUhVW+STywSs1T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1052</v>
      </c>
      <c r="G55" s="122">
        <v>1051</v>
      </c>
      <c r="H55" s="123">
        <v>1865</v>
      </c>
    </row>
    <row r="56" spans="2:8" ht="52.5" customHeight="1" x14ac:dyDescent="0.2">
      <c r="B56" s="124"/>
      <c r="C56" s="1213" t="s">
        <v>47</v>
      </c>
      <c r="D56" s="1213"/>
      <c r="E56" s="1214"/>
      <c r="F56" s="125">
        <v>100</v>
      </c>
      <c r="G56" s="125">
        <v>107</v>
      </c>
      <c r="H56" s="126">
        <v>158</v>
      </c>
    </row>
    <row r="57" spans="2:8" ht="53.25" customHeight="1" x14ac:dyDescent="0.2">
      <c r="B57" s="124"/>
      <c r="C57" s="1215" t="s">
        <v>48</v>
      </c>
      <c r="D57" s="1215"/>
      <c r="E57" s="1216"/>
      <c r="F57" s="127">
        <v>466</v>
      </c>
      <c r="G57" s="127">
        <v>464</v>
      </c>
      <c r="H57" s="128">
        <v>480</v>
      </c>
    </row>
    <row r="58" spans="2:8" ht="45.75" customHeight="1" x14ac:dyDescent="0.2">
      <c r="B58" s="129"/>
      <c r="C58" s="1203" t="s">
        <v>549</v>
      </c>
      <c r="D58" s="1204"/>
      <c r="E58" s="1205"/>
      <c r="F58" s="130">
        <v>161</v>
      </c>
      <c r="G58" s="130">
        <v>131</v>
      </c>
      <c r="H58" s="131">
        <v>143</v>
      </c>
    </row>
    <row r="59" spans="2:8" ht="45.75" customHeight="1" x14ac:dyDescent="0.2">
      <c r="B59" s="129"/>
      <c r="C59" s="1203" t="s">
        <v>550</v>
      </c>
      <c r="D59" s="1204"/>
      <c r="E59" s="1205"/>
      <c r="F59" s="130">
        <v>89</v>
      </c>
      <c r="G59" s="130">
        <v>104</v>
      </c>
      <c r="H59" s="131">
        <v>121</v>
      </c>
    </row>
    <row r="60" spans="2:8" ht="45.75" customHeight="1" x14ac:dyDescent="0.2">
      <c r="B60" s="129"/>
      <c r="C60" s="1203" t="s">
        <v>551</v>
      </c>
      <c r="D60" s="1204"/>
      <c r="E60" s="1205"/>
      <c r="F60" s="130">
        <v>101</v>
      </c>
      <c r="G60" s="130">
        <v>101</v>
      </c>
      <c r="H60" s="131">
        <v>101</v>
      </c>
    </row>
    <row r="61" spans="2:8" ht="45.75" customHeight="1" x14ac:dyDescent="0.2">
      <c r="B61" s="129"/>
      <c r="C61" s="1203" t="s">
        <v>552</v>
      </c>
      <c r="D61" s="1204"/>
      <c r="E61" s="1205"/>
      <c r="F61" s="130">
        <v>79</v>
      </c>
      <c r="G61" s="130">
        <v>89</v>
      </c>
      <c r="H61" s="131">
        <v>73</v>
      </c>
    </row>
    <row r="62" spans="2:8" ht="45.75" customHeight="1" thickBot="1" x14ac:dyDescent="0.25">
      <c r="B62" s="132"/>
      <c r="C62" s="1206" t="s">
        <v>553</v>
      </c>
      <c r="D62" s="1207"/>
      <c r="E62" s="1208"/>
      <c r="F62" s="133">
        <v>19</v>
      </c>
      <c r="G62" s="133">
        <v>19</v>
      </c>
      <c r="H62" s="134">
        <v>19</v>
      </c>
    </row>
    <row r="63" spans="2:8" ht="52.5" customHeight="1" thickBot="1" x14ac:dyDescent="0.25">
      <c r="B63" s="135"/>
      <c r="C63" s="1209" t="s">
        <v>49</v>
      </c>
      <c r="D63" s="1209"/>
      <c r="E63" s="1210"/>
      <c r="F63" s="136">
        <v>1618</v>
      </c>
      <c r="G63" s="136">
        <v>1622</v>
      </c>
      <c r="H63" s="137">
        <v>2503</v>
      </c>
    </row>
    <row r="64" spans="2:8" ht="13" x14ac:dyDescent="0.2"/>
  </sheetData>
  <sheetProtection algorithmName="SHA-512" hashValue="okAhEZUiSMUVL0eHPJrHDdc05EIMQszp4PP0opEqsFrsGJexC+yjV2ULxQ5TTeo+uGT45+DqbBwPv++3fFexDw==" saltValue="kMIyOMcxbmgQUTpYpCy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62679</v>
      </c>
      <c r="E3" s="156"/>
      <c r="F3" s="157">
        <v>51264</v>
      </c>
      <c r="G3" s="158"/>
      <c r="H3" s="159"/>
    </row>
    <row r="4" spans="1:8" x14ac:dyDescent="0.2">
      <c r="A4" s="160"/>
      <c r="B4" s="161"/>
      <c r="C4" s="162"/>
      <c r="D4" s="163">
        <v>24486</v>
      </c>
      <c r="E4" s="164"/>
      <c r="F4" s="165">
        <v>26040</v>
      </c>
      <c r="G4" s="166"/>
      <c r="H4" s="167"/>
    </row>
    <row r="5" spans="1:8" x14ac:dyDescent="0.2">
      <c r="A5" s="148" t="s">
        <v>519</v>
      </c>
      <c r="B5" s="153"/>
      <c r="C5" s="154"/>
      <c r="D5" s="155">
        <v>61909</v>
      </c>
      <c r="E5" s="156"/>
      <c r="F5" s="157">
        <v>52068</v>
      </c>
      <c r="G5" s="158"/>
      <c r="H5" s="159"/>
    </row>
    <row r="6" spans="1:8" x14ac:dyDescent="0.2">
      <c r="A6" s="160"/>
      <c r="B6" s="161"/>
      <c r="C6" s="162"/>
      <c r="D6" s="163">
        <v>25682</v>
      </c>
      <c r="E6" s="164"/>
      <c r="F6" s="165">
        <v>26936</v>
      </c>
      <c r="G6" s="166"/>
      <c r="H6" s="167"/>
    </row>
    <row r="7" spans="1:8" x14ac:dyDescent="0.2">
      <c r="A7" s="148" t="s">
        <v>520</v>
      </c>
      <c r="B7" s="153"/>
      <c r="C7" s="154"/>
      <c r="D7" s="155">
        <v>26954</v>
      </c>
      <c r="E7" s="156"/>
      <c r="F7" s="157">
        <v>47161</v>
      </c>
      <c r="G7" s="158"/>
      <c r="H7" s="159"/>
    </row>
    <row r="8" spans="1:8" x14ac:dyDescent="0.2">
      <c r="A8" s="160"/>
      <c r="B8" s="161"/>
      <c r="C8" s="162"/>
      <c r="D8" s="163">
        <v>15618</v>
      </c>
      <c r="E8" s="164"/>
      <c r="F8" s="165">
        <v>24595</v>
      </c>
      <c r="G8" s="166"/>
      <c r="H8" s="167"/>
    </row>
    <row r="9" spans="1:8" x14ac:dyDescent="0.2">
      <c r="A9" s="148" t="s">
        <v>521</v>
      </c>
      <c r="B9" s="153"/>
      <c r="C9" s="154"/>
      <c r="D9" s="155">
        <v>36400</v>
      </c>
      <c r="E9" s="156"/>
      <c r="F9" s="157">
        <v>43423</v>
      </c>
      <c r="G9" s="158"/>
      <c r="H9" s="159"/>
    </row>
    <row r="10" spans="1:8" x14ac:dyDescent="0.2">
      <c r="A10" s="160"/>
      <c r="B10" s="161"/>
      <c r="C10" s="162"/>
      <c r="D10" s="163">
        <v>15572</v>
      </c>
      <c r="E10" s="164"/>
      <c r="F10" s="165">
        <v>22207</v>
      </c>
      <c r="G10" s="166"/>
      <c r="H10" s="167"/>
    </row>
    <row r="11" spans="1:8" x14ac:dyDescent="0.2">
      <c r="A11" s="148" t="s">
        <v>522</v>
      </c>
      <c r="B11" s="153"/>
      <c r="C11" s="154"/>
      <c r="D11" s="155">
        <v>37786</v>
      </c>
      <c r="E11" s="156"/>
      <c r="F11" s="157">
        <v>45265</v>
      </c>
      <c r="G11" s="158"/>
      <c r="H11" s="159"/>
    </row>
    <row r="12" spans="1:8" x14ac:dyDescent="0.2">
      <c r="A12" s="160"/>
      <c r="B12" s="161"/>
      <c r="C12" s="168"/>
      <c r="D12" s="163">
        <v>19685</v>
      </c>
      <c r="E12" s="164"/>
      <c r="F12" s="165">
        <v>22600</v>
      </c>
      <c r="G12" s="166"/>
      <c r="H12" s="167"/>
    </row>
    <row r="13" spans="1:8" x14ac:dyDescent="0.2">
      <c r="A13" s="148"/>
      <c r="B13" s="153"/>
      <c r="C13" s="169"/>
      <c r="D13" s="170">
        <v>45146</v>
      </c>
      <c r="E13" s="171"/>
      <c r="F13" s="172">
        <v>47836</v>
      </c>
      <c r="G13" s="173"/>
      <c r="H13" s="159"/>
    </row>
    <row r="14" spans="1:8" x14ac:dyDescent="0.2">
      <c r="A14" s="160"/>
      <c r="B14" s="161"/>
      <c r="C14" s="162"/>
      <c r="D14" s="163">
        <v>20209</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1.07</v>
      </c>
      <c r="C19" s="174">
        <f>ROUND(VALUE(SUBSTITUTE(実質収支比率等に係る経年分析!G$48,"▲","-")),2)</f>
        <v>1.29</v>
      </c>
      <c r="D19" s="174">
        <f>ROUND(VALUE(SUBSTITUTE(実質収支比率等に係る経年分析!H$48,"▲","-")),2)</f>
        <v>2.29</v>
      </c>
      <c r="E19" s="174">
        <f>ROUND(VALUE(SUBSTITUTE(実質収支比率等に係る経年分析!I$48,"▲","-")),2)</f>
        <v>2.04</v>
      </c>
      <c r="F19" s="174">
        <f>ROUND(VALUE(SUBSTITUTE(実質収支比率等に係る経年分析!J$48,"▲","-")),2)</f>
        <v>2.08</v>
      </c>
    </row>
    <row r="20" spans="1:11" x14ac:dyDescent="0.2">
      <c r="A20" s="174" t="s">
        <v>53</v>
      </c>
      <c r="B20" s="174">
        <f>ROUND(VALUE(SUBSTITUTE(実質収支比率等に係る経年分析!F$47,"▲","-")),2)</f>
        <v>11.31</v>
      </c>
      <c r="C20" s="174">
        <f>ROUND(VALUE(SUBSTITUTE(実質収支比率等に係る経年分析!G$47,"▲","-")),2)</f>
        <v>13.54</v>
      </c>
      <c r="D20" s="174">
        <f>ROUND(VALUE(SUBSTITUTE(実質収支比率等に係る経年分析!H$47,"▲","-")),2)</f>
        <v>17.16</v>
      </c>
      <c r="E20" s="174">
        <f>ROUND(VALUE(SUBSTITUTE(実質収支比率等に係る経年分析!I$47,"▲","-")),2)</f>
        <v>17.61</v>
      </c>
      <c r="F20" s="174">
        <f>ROUND(VALUE(SUBSTITUTE(実質収支比率等に係る経年分析!J$47,"▲","-")),2)</f>
        <v>30.36</v>
      </c>
    </row>
    <row r="21" spans="1:11" x14ac:dyDescent="0.2">
      <c r="A21" s="174" t="s">
        <v>54</v>
      </c>
      <c r="B21" s="174">
        <f>IF(ISNUMBER(VALUE(SUBSTITUTE(実質収支比率等に係る経年分析!F$49,"▲","-"))),ROUND(VALUE(SUBSTITUTE(実質収支比率等に係る経年分析!F$49,"▲","-")),2),NA())</f>
        <v>-0.92</v>
      </c>
      <c r="C21" s="174">
        <f>IF(ISNUMBER(VALUE(SUBSTITUTE(実質収支比率等に係る経年分析!G$49,"▲","-"))),ROUND(VALUE(SUBSTITUTE(実質収支比率等に係る経年分析!G$49,"▲","-")),2),NA())</f>
        <v>2.54</v>
      </c>
      <c r="D21" s="174">
        <f>IF(ISNUMBER(VALUE(SUBSTITUTE(実質収支比率等に係る経年分析!H$49,"▲","-"))),ROUND(VALUE(SUBSTITUTE(実質収支比率等に係る経年分析!H$49,"▲","-")),2),NA())</f>
        <v>4.62</v>
      </c>
      <c r="E21" s="174">
        <f>IF(ISNUMBER(VALUE(SUBSTITUTE(実質収支比率等に係る経年分析!I$49,"▲","-"))),ROUND(VALUE(SUBSTITUTE(実質収支比率等に係る経年分析!I$49,"▲","-")),2),NA())</f>
        <v>-1.51</v>
      </c>
      <c r="F21" s="174">
        <f>IF(ISNUMBER(VALUE(SUBSTITUTE(実質収支比率等に係る経年分析!J$49,"▲","-"))),ROUND(VALUE(SUBSTITUTE(実質収支比率等に係る経年分析!J$49,"▲","-")),2),NA())</f>
        <v>12.37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0.28000000000000003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内灘町新エネルギー事業特別会計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内灘町後期高齢者医療特別会計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内灘町国民健康保険特別会計</v>
      </c>
      <c r="B32" s="175">
        <f>IF(ROUND(VALUE(SUBSTITUTE(連結実質赤字比率に係る赤字・黒字の構成分析!F$38,"▲", "-")), 2) &lt; 0, ABS(ROUND(VALUE(SUBSTITUTE(連結実質赤字比率に係る赤字・黒字の構成分析!F$38,"▲", "-")), 2)), NA())</f>
        <v>1.87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1.18</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0.18</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内灘町介護保険特別会計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2">
      <c r="A35" s="175" t="str">
        <f>IF(連結実質赤字比率に係る赤字・黒字の構成分析!C$35="",NA(),連結実質赤字比率に係る赤字・黒字の構成分析!C$35)</f>
        <v>内灘町下水道事業会計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3.79</v>
      </c>
    </row>
    <row r="36" spans="1:16" x14ac:dyDescent="0.2">
      <c r="A36" s="175" t="str">
        <f>IF(連結実質赤字比率に係る赤字・黒字の構成分析!C$34="",NA(),連結実質赤字比率に係る赤字・黒字の構成分析!C$34)</f>
        <v>内灘町水道事業会計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1029</v>
      </c>
      <c r="E42" s="176"/>
      <c r="F42" s="176"/>
      <c r="G42" s="176">
        <f>'実質公債費比率（分子）の構造'!L$52</f>
        <v>1092</v>
      </c>
      <c r="H42" s="176"/>
      <c r="I42" s="176"/>
      <c r="J42" s="176">
        <f>'実質公債費比率（分子）の構造'!M$52</f>
        <v>1092</v>
      </c>
      <c r="K42" s="176"/>
      <c r="L42" s="176"/>
      <c r="M42" s="176">
        <f>'実質公債費比率（分子）の構造'!N$52</f>
        <v>1037</v>
      </c>
      <c r="N42" s="176"/>
      <c r="O42" s="176"/>
      <c r="P42" s="176">
        <f>'実質公債費比率（分子）の構造'!O$52</f>
        <v>989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21</v>
      </c>
      <c r="C44" s="176"/>
      <c r="D44" s="176"/>
      <c r="E44" s="176">
        <f>'実質公債費比率（分子）の構造'!L$50</f>
        <v>20</v>
      </c>
      <c r="F44" s="176"/>
      <c r="G44" s="176"/>
      <c r="H44" s="176">
        <f>'実質公債費比率（分子）の構造'!M$50</f>
        <v>5</v>
      </c>
      <c r="I44" s="176"/>
      <c r="J44" s="176"/>
      <c r="K44" s="176">
        <f>'実質公債費比率（分子）の構造'!N$50</f>
        <v>5</v>
      </c>
      <c r="L44" s="176"/>
      <c r="M44" s="176"/>
      <c r="N44" s="176" t="str">
        <f>'実質公債費比率（分子）の構造'!O$50</f>
        <v>-</v>
      </c>
      <c r="O44" s="176"/>
      <c r="P44" s="176"/>
    </row>
    <row r="45" spans="1:16" x14ac:dyDescent="0.2">
      <c r="A45" s="176" t="s">
        <v>63</v>
      </c>
      <c r="B45" s="176">
        <f>'実質公債費比率（分子）の構造'!K$49</f>
        <v>51</v>
      </c>
      <c r="C45" s="176"/>
      <c r="D45" s="176"/>
      <c r="E45" s="176">
        <f>'実質公債費比率（分子）の構造'!L$49</f>
        <v>42</v>
      </c>
      <c r="F45" s="176"/>
      <c r="G45" s="176"/>
      <c r="H45" s="176">
        <f>'実質公債費比率（分子）の構造'!M$49</f>
        <v>20</v>
      </c>
      <c r="I45" s="176"/>
      <c r="J45" s="176"/>
      <c r="K45" s="176">
        <f>'実質公債費比率（分子）の構造'!N$49</f>
        <v>20</v>
      </c>
      <c r="L45" s="176"/>
      <c r="M45" s="176"/>
      <c r="N45" s="176">
        <f>'実質公債費比率（分子）の構造'!O$49</f>
        <v>10</v>
      </c>
      <c r="O45" s="176"/>
      <c r="P45" s="176"/>
    </row>
    <row r="46" spans="1:16" x14ac:dyDescent="0.2">
      <c r="A46" s="176" t="s">
        <v>64</v>
      </c>
      <c r="B46" s="176">
        <f>'実質公債費比率（分子）の構造'!K$48</f>
        <v>397</v>
      </c>
      <c r="C46" s="176"/>
      <c r="D46" s="176"/>
      <c r="E46" s="176">
        <f>'実質公債費比率（分子）の構造'!L$48</f>
        <v>430</v>
      </c>
      <c r="F46" s="176"/>
      <c r="G46" s="176"/>
      <c r="H46" s="176">
        <f>'実質公債費比率（分子）の構造'!M$48</f>
        <v>320</v>
      </c>
      <c r="I46" s="176"/>
      <c r="J46" s="176"/>
      <c r="K46" s="176">
        <f>'実質公債費比率（分子）の構造'!N$48</f>
        <v>428</v>
      </c>
      <c r="L46" s="176"/>
      <c r="M46" s="176"/>
      <c r="N46" s="176">
        <f>'実質公債費比率（分子）の構造'!O$48</f>
        <v>260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924</v>
      </c>
      <c r="C49" s="176"/>
      <c r="D49" s="176"/>
      <c r="E49" s="176">
        <f>'実質公債費比率（分子）の構造'!L$45</f>
        <v>1008</v>
      </c>
      <c r="F49" s="176"/>
      <c r="G49" s="176"/>
      <c r="H49" s="176">
        <f>'実質公債費比率（分子）の構造'!M$45</f>
        <v>1180</v>
      </c>
      <c r="I49" s="176"/>
      <c r="J49" s="176"/>
      <c r="K49" s="176">
        <f>'実質公債費比率（分子）の構造'!N$45</f>
        <v>1104</v>
      </c>
      <c r="L49" s="176"/>
      <c r="M49" s="176"/>
      <c r="N49" s="176">
        <f>'実質公債費比率（分子）の構造'!O$45</f>
        <v>1086</v>
      </c>
      <c r="O49" s="176"/>
      <c r="P49" s="176"/>
    </row>
    <row r="50" spans="1:16" x14ac:dyDescent="0.2">
      <c r="A50" s="176" t="s">
        <v>67</v>
      </c>
      <c r="B50" s="176" t="e">
        <f>NA()</f>
        <v>#N/A</v>
      </c>
      <c r="C50" s="176">
        <f>IF(ISNUMBER('実質公債費比率（分子）の構造'!K$53),'実質公債費比率（分子）の構造'!K$53,NA())</f>
        <v>364</v>
      </c>
      <c r="D50" s="176" t="e">
        <f>NA()</f>
        <v>#N/A</v>
      </c>
      <c r="E50" s="176" t="e">
        <f>NA()</f>
        <v>#N/A</v>
      </c>
      <c r="F50" s="176">
        <f>IF(ISNUMBER('実質公債費比率（分子）の構造'!L$53),'実質公債費比率（分子）の構造'!L$53,NA())</f>
        <v>408</v>
      </c>
      <c r="G50" s="176" t="e">
        <f>NA()</f>
        <v>#N/A</v>
      </c>
      <c r="H50" s="176" t="e">
        <f>NA()</f>
        <v>#N/A</v>
      </c>
      <c r="I50" s="176">
        <f>IF(ISNUMBER('実質公債費比率（分子）の構造'!M$53),'実質公債費比率（分子）の構造'!M$53,NA())</f>
        <v>433</v>
      </c>
      <c r="J50" s="176" t="e">
        <f>NA()</f>
        <v>#N/A</v>
      </c>
      <c r="K50" s="176" t="e">
        <f>NA()</f>
        <v>#N/A</v>
      </c>
      <c r="L50" s="176">
        <f>IF(ISNUMBER('実質公債費比率（分子）の構造'!N$53),'実質公債費比率（分子）の構造'!N$53,NA())</f>
        <v>520</v>
      </c>
      <c r="M50" s="176" t="e">
        <f>NA()</f>
        <v>#N/A</v>
      </c>
      <c r="N50" s="176" t="e">
        <f>NA()</f>
        <v>#N/A</v>
      </c>
      <c r="O50" s="176">
        <f>IF(ISNUMBER('実質公債費比率（分子）の構造'!O$53),'実質公債費比率（分子）の構造'!O$53,NA())</f>
        <v>367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12083</v>
      </c>
      <c r="E56" s="175"/>
      <c r="F56" s="175"/>
      <c r="G56" s="175">
        <f>'将来負担比率（分子）の構造'!J$52</f>
        <v>11853</v>
      </c>
      <c r="H56" s="175"/>
      <c r="I56" s="175"/>
      <c r="J56" s="175">
        <f>'将来負担比率（分子）の構造'!K$52</f>
        <v>11649</v>
      </c>
      <c r="K56" s="175"/>
      <c r="L56" s="175"/>
      <c r="M56" s="175">
        <f>'将来負担比率（分子）の構造'!L$52</f>
        <v>11600</v>
      </c>
      <c r="N56" s="175"/>
      <c r="O56" s="175"/>
      <c r="P56" s="175">
        <f>'将来負担比率（分子）の構造'!M$52</f>
        <v>11055</v>
      </c>
    </row>
    <row r="57" spans="1:16" x14ac:dyDescent="0.2">
      <c r="A57" s="175" t="s">
        <v>42</v>
      </c>
      <c r="B57" s="175"/>
      <c r="C57" s="175"/>
      <c r="D57" s="175">
        <f>'将来負担比率（分子）の構造'!I$51</f>
        <v>1530</v>
      </c>
      <c r="E57" s="175"/>
      <c r="F57" s="175"/>
      <c r="G57" s="175">
        <f>'将来負担比率（分子）の構造'!J$51</f>
        <v>1601</v>
      </c>
      <c r="H57" s="175"/>
      <c r="I57" s="175"/>
      <c r="J57" s="175">
        <f>'将来負担比率（分子）の構造'!K$51</f>
        <v>1450</v>
      </c>
      <c r="K57" s="175"/>
      <c r="L57" s="175"/>
      <c r="M57" s="175">
        <f>'将来負担比率（分子）の構造'!L$51</f>
        <v>1413</v>
      </c>
      <c r="N57" s="175"/>
      <c r="O57" s="175"/>
      <c r="P57" s="175">
        <f>'将来負担比率（分子）の構造'!M$51</f>
        <v>1326</v>
      </c>
    </row>
    <row r="58" spans="1:16" x14ac:dyDescent="0.2">
      <c r="A58" s="175" t="s">
        <v>41</v>
      </c>
      <c r="B58" s="175"/>
      <c r="C58" s="175"/>
      <c r="D58" s="175">
        <f>'将来負担比率（分子）の構造'!I$50</f>
        <v>1387</v>
      </c>
      <c r="E58" s="175"/>
      <c r="F58" s="175"/>
      <c r="G58" s="175">
        <f>'将来負担比率（分子）の構造'!J$50</f>
        <v>1605</v>
      </c>
      <c r="H58" s="175"/>
      <c r="I58" s="175"/>
      <c r="J58" s="175">
        <f>'将来負担比率（分子）の構造'!K$50</f>
        <v>2048</v>
      </c>
      <c r="K58" s="175"/>
      <c r="L58" s="175"/>
      <c r="M58" s="175">
        <f>'将来負担比率（分子）の構造'!L$50</f>
        <v>2081</v>
      </c>
      <c r="N58" s="175"/>
      <c r="O58" s="175"/>
      <c r="P58" s="175">
        <f>'将来負担比率（分子）の構造'!M$50</f>
        <v>2971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741</v>
      </c>
      <c r="C62" s="175"/>
      <c r="D62" s="175"/>
      <c r="E62" s="175">
        <f>'将来負担比率（分子）の構造'!J$45</f>
        <v>714</v>
      </c>
      <c r="F62" s="175"/>
      <c r="G62" s="175"/>
      <c r="H62" s="175">
        <f>'将来負担比率（分子）の構造'!K$45</f>
        <v>652</v>
      </c>
      <c r="I62" s="175"/>
      <c r="J62" s="175"/>
      <c r="K62" s="175">
        <f>'将来負担比率（分子）の構造'!L$45</f>
        <v>584</v>
      </c>
      <c r="L62" s="175"/>
      <c r="M62" s="175"/>
      <c r="N62" s="175">
        <f>'将来負担比率（分子）の構造'!M$45</f>
        <v>513</v>
      </c>
      <c r="O62" s="175"/>
      <c r="P62" s="175"/>
    </row>
    <row r="63" spans="1:16" x14ac:dyDescent="0.2">
      <c r="A63" s="175" t="s">
        <v>34</v>
      </c>
      <c r="B63" s="175">
        <f>'将来負担比率（分子）の構造'!I$44</f>
        <v>107</v>
      </c>
      <c r="C63" s="175"/>
      <c r="D63" s="175"/>
      <c r="E63" s="175">
        <f>'将来負担比率（分子）の構造'!J$44</f>
        <v>110</v>
      </c>
      <c r="F63" s="175"/>
      <c r="G63" s="175"/>
      <c r="H63" s="175">
        <f>'将来負担比率（分子）の構造'!K$44</f>
        <v>565</v>
      </c>
      <c r="I63" s="175"/>
      <c r="J63" s="175"/>
      <c r="K63" s="175">
        <f>'将来負担比率（分子）の構造'!L$44</f>
        <v>1426</v>
      </c>
      <c r="L63" s="175"/>
      <c r="M63" s="175"/>
      <c r="N63" s="175">
        <f>'将来負担比率（分子）の構造'!M$44</f>
        <v>1345</v>
      </c>
      <c r="O63" s="175"/>
      <c r="P63" s="175"/>
    </row>
    <row r="64" spans="1:16" x14ac:dyDescent="0.2">
      <c r="A64" s="175" t="s">
        <v>33</v>
      </c>
      <c r="B64" s="175">
        <f>'将来負担比率（分子）の構造'!I$43</f>
        <v>5003</v>
      </c>
      <c r="C64" s="175"/>
      <c r="D64" s="175"/>
      <c r="E64" s="175">
        <f>'将来負担比率（分子）の構造'!J$43</f>
        <v>5062</v>
      </c>
      <c r="F64" s="175"/>
      <c r="G64" s="175"/>
      <c r="H64" s="175">
        <f>'将来負担比率（分子）の構造'!K$43</f>
        <v>4621</v>
      </c>
      <c r="I64" s="175"/>
      <c r="J64" s="175"/>
      <c r="K64" s="175">
        <f>'将来負担比率（分子）の構造'!L$43</f>
        <v>4535</v>
      </c>
      <c r="L64" s="175"/>
      <c r="M64" s="175"/>
      <c r="N64" s="175">
        <f>'将来負担比率（分子）の構造'!M$43</f>
        <v>3548</v>
      </c>
      <c r="O64" s="175"/>
      <c r="P64" s="175"/>
    </row>
    <row r="65" spans="1:16" x14ac:dyDescent="0.2">
      <c r="A65" s="175" t="s">
        <v>32</v>
      </c>
      <c r="B65" s="175">
        <f>'将来負担比率（分子）の構造'!I$42</f>
        <v>317</v>
      </c>
      <c r="C65" s="175"/>
      <c r="D65" s="175"/>
      <c r="E65" s="175">
        <f>'将来負担比率（分子）の構造'!J$42</f>
        <v>299</v>
      </c>
      <c r="F65" s="175"/>
      <c r="G65" s="175"/>
      <c r="H65" s="175">
        <f>'将来負担比率（分子）の構造'!K$42</f>
        <v>294</v>
      </c>
      <c r="I65" s="175"/>
      <c r="J65" s="175"/>
      <c r="K65" s="175">
        <f>'将来負担比率（分子）の構造'!L$42</f>
        <v>288</v>
      </c>
      <c r="L65" s="175"/>
      <c r="M65" s="175"/>
      <c r="N65" s="175">
        <f>'将来負担比率（分子）の構造'!M$42</f>
        <v>313</v>
      </c>
      <c r="O65" s="175"/>
      <c r="P65" s="175"/>
    </row>
    <row r="66" spans="1:16" x14ac:dyDescent="0.2">
      <c r="A66" s="175" t="s">
        <v>31</v>
      </c>
      <c r="B66" s="175">
        <f>'将来負担比率（分子）の構造'!I$41</f>
        <v>12799</v>
      </c>
      <c r="C66" s="175"/>
      <c r="D66" s="175"/>
      <c r="E66" s="175">
        <f>'将来負担比率（分子）の構造'!J$41</f>
        <v>13040</v>
      </c>
      <c r="F66" s="175"/>
      <c r="G66" s="175"/>
      <c r="H66" s="175">
        <f>'将来負担比率（分子）の構造'!K$41</f>
        <v>12808</v>
      </c>
      <c r="I66" s="175"/>
      <c r="J66" s="175"/>
      <c r="K66" s="175">
        <f>'将来負担比率（分子）の構造'!L$41</f>
        <v>12540</v>
      </c>
      <c r="L66" s="175"/>
      <c r="M66" s="175"/>
      <c r="N66" s="175">
        <f>'将来負担比率（分子）の構造'!M$41</f>
        <v>12202</v>
      </c>
      <c r="O66" s="175"/>
      <c r="P66" s="175"/>
    </row>
    <row r="67" spans="1:16" x14ac:dyDescent="0.2">
      <c r="A67" s="175" t="s">
        <v>71</v>
      </c>
      <c r="B67" s="175" t="e">
        <f>NA()</f>
        <v>#N/A</v>
      </c>
      <c r="C67" s="175">
        <f>IF(ISNUMBER('将来負担比率（分子）の構造'!I$53), IF('将来負担比率（分子）の構造'!I$53 &lt; 0, 0, '将来負担比率（分子）の構造'!I$53), NA())</f>
        <v>3968</v>
      </c>
      <c r="D67" s="175" t="e">
        <f>NA()</f>
        <v>#N/A</v>
      </c>
      <c r="E67" s="175" t="e">
        <f>NA()</f>
        <v>#N/A</v>
      </c>
      <c r="F67" s="175">
        <f>IF(ISNUMBER('将来負担比率（分子）の構造'!J$53), IF('将来負担比率（分子）の構造'!J$53 &lt; 0, 0, '将来負担比率（分子）の構造'!J$53), NA())</f>
        <v>4165</v>
      </c>
      <c r="G67" s="175" t="e">
        <f>NA()</f>
        <v>#N/A</v>
      </c>
      <c r="H67" s="175" t="e">
        <f>NA()</f>
        <v>#N/A</v>
      </c>
      <c r="I67" s="175">
        <f>IF(ISNUMBER('将来負担比率（分子）の構造'!K$53), IF('将来負担比率（分子）の構造'!K$53 &lt; 0, 0, '将来負担比率（分子）の構造'!K$53), NA())</f>
        <v>3792</v>
      </c>
      <c r="J67" s="175" t="e">
        <f>NA()</f>
        <v>#N/A</v>
      </c>
      <c r="K67" s="175" t="e">
        <f>NA()</f>
        <v>#N/A</v>
      </c>
      <c r="L67" s="175">
        <f>IF(ISNUMBER('将来負担比率（分子）の構造'!L$53), IF('将来負担比率（分子）の構造'!L$53 &lt; 0, 0, '将来負担比率（分子）の構造'!L$53), NA())</f>
        <v>4280</v>
      </c>
      <c r="M67" s="175" t="e">
        <f>NA()</f>
        <v>#N/A</v>
      </c>
      <c r="N67" s="175" t="e">
        <f>NA()</f>
        <v>#N/A</v>
      </c>
      <c r="O67" s="175">
        <f>IF(ISNUMBER('将来負担比率（分子）の構造'!M$53), IF('将来負担比率（分子）の構造'!M$53 &lt; 0, 0, '将来負担比率（分子）の構造'!M$53), NA())</f>
        <v>2570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1052</v>
      </c>
      <c r="C72" s="179">
        <f>基金残高に係る経年分析!G55</f>
        <v>1051</v>
      </c>
      <c r="D72" s="179">
        <f>基金残高に係る経年分析!H55</f>
        <v>1865</v>
      </c>
    </row>
    <row r="73" spans="1:16" x14ac:dyDescent="0.2">
      <c r="A73" s="178" t="s">
        <v>74</v>
      </c>
      <c r="B73" s="179">
        <f>基金残高に係る経年分析!F56</f>
        <v>100</v>
      </c>
      <c r="C73" s="179">
        <f>基金残高に係る経年分析!G56</f>
        <v>107</v>
      </c>
      <c r="D73" s="179">
        <f>基金残高に係る経年分析!H56</f>
        <v>158</v>
      </c>
    </row>
    <row r="74" spans="1:16" x14ac:dyDescent="0.2">
      <c r="A74" s="178" t="s">
        <v>75</v>
      </c>
      <c r="B74" s="179">
        <f>基金残高に係る経年分析!F57</f>
        <v>466</v>
      </c>
      <c r="C74" s="179">
        <f>基金残高に係る経年分析!G57</f>
        <v>464</v>
      </c>
      <c r="D74" s="179">
        <f>基金残高に係る経年分析!H57</f>
        <v>480</v>
      </c>
    </row>
  </sheetData>
  <sheetProtection algorithmName="SHA-512" hashValue="5rIkfotCwVwbcg0BgFJmav052er2CSzWo38CCJcD9IrBuGEOPGhJb+QTevn+riNz3GFdFTvkJA5sVafYtBuuOg==" saltValue="gShpIkAxTK5BU2pWHHqS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2025-03-13T02:52:00Z</cp:lastPrinted>
  <dcterms:created xsi:type="dcterms:W3CDTF">2025-02-19T02:15:50Z</dcterms:created>
  <dcterms:modified xsi:type="dcterms:W3CDTF">2025-03-18T00:20:26Z</dcterms:modified>
  <cp:category/>
</cp:coreProperties>
</file>