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flsv\1113000_市町支援課\14_財政G\R6財政共有\007 市町財政\03 令和5年度財政状況資料集\ホームページ用\"/>
    </mc:Choice>
  </mc:AlternateContent>
  <xr:revisionPtr revIDLastSave="0" documentId="13_ncr:1_{A511661E-B60D-4B66-99E2-6E9DF46902CF}" xr6:coauthVersionLast="47" xr6:coauthVersionMax="47" xr10:uidLastSave="{00000000-0000-0000-0000-000000000000}"/>
  <bookViews>
    <workbookView xWindow="-110" yWindow="-110" windowWidth="19420" windowHeight="10420" tabRatio="708"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AM35" i="10"/>
  <c r="C35" i="10"/>
  <c r="BW34" i="10"/>
  <c r="BW35" i="10" s="1"/>
  <c r="BW36" i="10" s="1"/>
  <c r="BW37" i="10" s="1"/>
  <c r="BW38" i="10" s="1"/>
  <c r="BW39" i="10" s="1"/>
  <c r="BW40" i="10" s="1"/>
  <c r="BW41" i="10" s="1"/>
  <c r="BW42" i="10" s="1"/>
  <c r="BW43" i="10" s="1"/>
  <c r="U34" i="10"/>
  <c r="U35" i="10" s="1"/>
  <c r="U36" i="10" s="1"/>
  <c r="U37" i="10" s="1"/>
  <c r="C34" i="10"/>
  <c r="CO34" i="10" l="1"/>
  <c r="CO35" i="10" s="1"/>
  <c r="AM34" i="10"/>
  <c r="BE34" i="10" s="1"/>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<sst xmlns="http://schemas.openxmlformats.org/spreadsheetml/2006/main" count="1165" uniqueCount="576">
  <si>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</si>
  <si>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</si>
  <si>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</si>
  <si>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</si>
  <si>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</si>
  <si>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</si>
  <si>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</si>
  <si>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</si>
  <si>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</si>
  <si>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</si>
  <si>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</si>
  <si>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</si>
  <si>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</si>
  <si>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</si>
  <si>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</si>
  <si>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</si>
  <si>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</si>
  <si>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</si>
  <si>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</si>
  <si>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</si>
  <si>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</si>
  <si>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</si>
  <si>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</si>
  <si>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</si>
  <si>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</si>
  <si>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</si>
  <si>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</si>
  <si>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</si>
  <si>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</si>
  <si>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</si>
  <si>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</si>
  <si>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</si>
  <si>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</si>
  <si>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</si>
  <si>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</si>
  <si>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</si>
  <si>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</si>
  <si>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</si>
  <si>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</si>
  <si>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</si>
  <si>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</si>
  <si>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</si>
  <si>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</si>
  <si>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</si>
  <si>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</si>
  <si>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</si>
  <si>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</si>
  <si>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</si>
  <si>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</si>
  <si>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</si>
  <si>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</si>
  <si>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</si>
  <si>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</si>
  <si>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</si>
  <si>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</si>
  <si>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</si>
  <si>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</si>
  <si>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</si>
  <si>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</si>
  <si>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</si>
  <si>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</si>
  <si>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</si>
  <si>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</si>
  <si>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</si>
  <si>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</si>
  <si>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</si>
  <si>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</si>
  <si>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</si>
  <si>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</si>
  <si>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</si>
  <si>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</si>
  <si>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</si>
  <si>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</si>
  <si>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</si>
  <si>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</si>
  <si>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</si>
  <si>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</si>
  <si>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</si>
  <si>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</si>
  <si>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石川県</t>
    <phoneticPr fontId="5"/>
  </si>
  <si>
    <t>市町村類型</t>
    <phoneticPr fontId="5"/>
  </si>
  <si>
    <t>Ⅱ－１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</si>
  <si>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</si>
  <si>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</si>
  <si>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</si>
  <si>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</si>
  <si>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</si>
  <si>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</si>
  <si>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</si>
  <si>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</si>
  <si>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</si>
  <si>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</si>
  <si>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</si>
  <si>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</si>
  <si>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川北町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</si>
  <si>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</si>
  <si>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</si>
  <si>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</si>
  <si>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</si>
  <si>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</si>
  <si>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</si>
  <si>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</si>
  <si>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</si>
  <si>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</si>
  <si>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</si>
  <si>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</si>
  <si>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</si>
  <si>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</si>
  <si>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</si>
  <si>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</si>
  <si>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</si>
  <si>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</si>
  <si>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</si>
  <si>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</si>
  <si>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</si>
  <si>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</si>
  <si>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</si>
  <si>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</si>
  <si>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</si>
  <si>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</si>
  <si>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</si>
  <si>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</si>
  <si>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</si>
  <si>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</si>
  <si>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</si>
  <si>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</si>
  <si>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</si>
  <si>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</si>
  <si>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</si>
  <si>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</si>
  <si>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</si>
  <si>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</si>
  <si>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</si>
  <si>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</si>
  <si>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</si>
  <si>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</si>
  <si>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</si>
  <si>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</si>
  <si>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</si>
  <si>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</si>
  <si>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</si>
  <si>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</si>
  <si>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6"/>
  </si>
  <si>
    <t>うち日本人(％)</t>
    <phoneticPr fontId="5"/>
  </si>
  <si>
    <t>-1.1</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</si>
  <si>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</si>
  <si>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</si>
  <si>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</si>
  <si>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</si>
  <si>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</si>
  <si>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</si>
  <si>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</si>
  <si>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</si>
  <si>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</si>
  <si>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</si>
  <si>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</si>
  <si>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</si>
  <si>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</si>
  <si>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</si>
  <si>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</si>
  <si>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</si>
  <si>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</si>
  <si>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</si>
  <si>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</si>
  <si>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</si>
  <si>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</si>
  <si>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</si>
  <si>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</si>
  <si>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</si>
  <si>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</si>
  <si>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</si>
  <si>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</si>
  <si>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</si>
  <si>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</si>
  <si>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</si>
  <si>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</si>
  <si>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</si>
  <si>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</si>
  <si>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</si>
  <si>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</si>
  <si>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</si>
  <si>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</si>
  <si>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</si>
  <si>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</si>
  <si>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</si>
  <si>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</si>
  <si>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</si>
  <si>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</si>
  <si>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</si>
  <si>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</si>
  <si>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</si>
  <si>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</si>
  <si>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</si>
  <si>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</si>
  <si>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</si>
  <si>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</si>
  <si>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</si>
  <si>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</si>
  <si>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</si>
  <si>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</si>
  <si>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</si>
  <si>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</si>
  <si>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</si>
  <si>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</si>
  <si>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石川県川北町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</si>
  <si>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</si>
  <si>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</si>
  <si>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</si>
  <si>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</si>
  <si>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</si>
  <si>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</si>
  <si>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</si>
  <si>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</si>
  <si>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</si>
  <si>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</si>
  <si>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</si>
  <si>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</si>
  <si>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</si>
  <si>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</si>
  <si>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</si>
  <si>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</si>
  <si>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</si>
  <si>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</si>
  <si>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</si>
  <si>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</si>
  <si>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</si>
  <si>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</si>
  <si>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</si>
  <si>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</si>
  <si>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</si>
  <si>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</si>
  <si>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</si>
  <si>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</si>
  <si>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</si>
  <si>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</si>
  <si>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</si>
  <si>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</si>
  <si>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</si>
  <si>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</si>
  <si>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</si>
  <si>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</si>
  <si>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</si>
  <si>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</si>
  <si>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</si>
  <si>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</si>
  <si>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</si>
  <si>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</si>
  <si>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</si>
  <si>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</si>
  <si>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</si>
  <si>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</si>
  <si>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</si>
  <si>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</si>
  <si>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</si>
  <si>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</si>
  <si>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</si>
  <si>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</si>
  <si>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</si>
  <si>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</si>
  <si>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</si>
  <si>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</si>
  <si>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</si>
  <si>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</si>
  <si>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</si>
  <si>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</si>
  <si>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</si>
  <si>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</si>
  <si>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</si>
  <si>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</si>
  <si>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</si>
  <si>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</si>
  <si>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</si>
  <si>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</si>
  <si>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</si>
  <si>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</si>
  <si>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</si>
  <si>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</si>
  <si>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</si>
  <si>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</si>
  <si>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</si>
  <si>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</si>
  <si>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</si>
  <si>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</si>
  <si>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</si>
  <si>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</si>
  <si>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</si>
  <si>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</si>
  <si>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</si>
  <si>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</si>
  <si>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</si>
  <si>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</si>
  <si>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</si>
  <si>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</si>
  <si>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</si>
  <si>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</si>
  <si>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</si>
  <si>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</si>
  <si>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</si>
  <si>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</si>
  <si>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</si>
  <si>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</si>
  <si>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</si>
  <si>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</si>
  <si>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</si>
  <si>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</si>
  <si>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</si>
  <si>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</si>
  <si>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</si>
  <si>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</si>
  <si>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</si>
  <si>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</si>
  <si>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</si>
  <si>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</si>
  <si>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</si>
  <si>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</si>
  <si>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</si>
  <si>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</si>
  <si>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</si>
  <si>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</si>
  <si>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</si>
  <si>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</si>
  <si>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</si>
  <si>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</si>
  <si>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</si>
  <si>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介護サービス</t>
    <phoneticPr fontId="5"/>
  </si>
  <si>
    <t>加入世帯数(世帯)</t>
  </si>
  <si>
    <t>　繰出金</t>
    <phoneticPr fontId="5"/>
  </si>
  <si>
    <t>　うち減収補塡債(特例分)</t>
    <rPh sb="4" eb="5">
      <t>シュウ</t>
    </rPh>
    <rPh sb="9" eb="10">
      <t>トク</t>
    </rPh>
    <rPh sb="10" eb="11">
      <t>レイ</t>
    </rPh>
    <rPh sb="11" eb="12">
      <t>ブン</t>
    </rPh>
    <phoneticPr fontId="17"/>
  </si>
  <si>
    <t>下水道</t>
    <phoneticPr fontId="5"/>
  </si>
  <si>
    <t>被保険者数(人)</t>
  </si>
  <si>
    <t>　積立金</t>
    <phoneticPr fontId="5"/>
  </si>
  <si>
    <t>　うち臨時財政対策債</t>
    <phoneticPr fontId="5"/>
  </si>
  <si>
    <t>簡易水道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</si>
  <si>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</si>
  <si>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</si>
  <si>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</si>
  <si>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</si>
  <si>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</si>
  <si>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</si>
  <si>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</si>
  <si>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</si>
  <si>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</si>
  <si>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</si>
  <si>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</si>
  <si>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</si>
  <si>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</si>
  <si>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</si>
  <si>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</si>
  <si>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</si>
  <si>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</si>
  <si>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</si>
  <si>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</si>
  <si>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</si>
  <si>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</si>
  <si>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</si>
  <si>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石川県川北町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</si>
  <si>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</si>
  <si>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</si>
  <si>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</si>
  <si>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</si>
  <si>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</si>
  <si>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</si>
  <si>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</si>
  <si>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</si>
  <si>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</si>
  <si>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</si>
  <si>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</si>
  <si>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</si>
  <si>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</si>
  <si>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</si>
  <si>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</si>
  <si>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</si>
  <si>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</si>
  <si>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</si>
  <si>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</si>
  <si>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</si>
  <si>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</si>
  <si>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</si>
  <si>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</si>
  <si>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</si>
  <si>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</si>
  <si>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</si>
  <si>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</si>
  <si>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</si>
  <si>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</si>
  <si>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</si>
  <si>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</si>
  <si>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</si>
  <si>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</si>
  <si>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川北町国民健康保険特別会計</t>
    <phoneticPr fontId="5"/>
  </si>
  <si>
    <t>川北町介護保険事業特別会計</t>
    <phoneticPr fontId="5"/>
  </si>
  <si>
    <t>川北町後期高齢者医療特別会計</t>
    <phoneticPr fontId="5"/>
  </si>
  <si>
    <t>川北町介護保険サービス事業特別会計</t>
    <phoneticPr fontId="5"/>
  </si>
  <si>
    <t>川北町工業用水道事業会計</t>
    <phoneticPr fontId="5"/>
  </si>
  <si>
    <t>法適用企業</t>
    <phoneticPr fontId="5"/>
  </si>
  <si>
    <t>川北町簡易水道事業特別会計</t>
    <phoneticPr fontId="5"/>
  </si>
  <si>
    <t>法非適用企業</t>
    <phoneticPr fontId="5"/>
  </si>
  <si>
    <t>川北町農業集落排水事業特別会計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</si>
  <si>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</si>
  <si>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</si>
  <si>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</si>
  <si>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</si>
  <si>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</si>
  <si>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</si>
  <si>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</si>
  <si>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</si>
  <si>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</si>
  <si>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</si>
  <si>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</si>
  <si>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</si>
  <si>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</si>
  <si>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</si>
  <si>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</si>
  <si>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</si>
  <si>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</si>
  <si>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</si>
  <si>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</si>
  <si>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</si>
  <si>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</si>
  <si>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</si>
  <si>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</si>
  <si>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</si>
  <si>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</si>
  <si>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</si>
  <si>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</si>
  <si>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</si>
  <si>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</si>
  <si>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</si>
  <si>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</si>
  <si>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</si>
  <si>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</si>
  <si>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</si>
  <si>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</si>
  <si>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</si>
  <si>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</si>
  <si>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</si>
  <si>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</si>
  <si>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</si>
  <si>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</si>
  <si>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</si>
  <si>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</si>
  <si>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</si>
  <si>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</si>
  <si>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</si>
  <si>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</si>
  <si>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</si>
  <si>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</si>
  <si>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</si>
  <si>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</si>
  <si>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</si>
  <si>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</si>
  <si>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</si>
  <si>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</si>
  <si>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</si>
  <si>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</si>
  <si>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</si>
  <si>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</si>
  <si>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</si>
  <si>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</si>
  <si>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</si>
  <si>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</si>
  <si>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</si>
  <si>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</si>
  <si>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</si>
  <si>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</si>
  <si>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</si>
  <si>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</si>
  <si>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</si>
  <si>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</si>
  <si>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</si>
  <si>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</si>
  <si>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</si>
  <si>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</si>
  <si>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</si>
  <si>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</si>
  <si>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</si>
  <si>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</si>
  <si>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</si>
  <si>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</si>
  <si>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</si>
  <si>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</si>
  <si>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</si>
  <si>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</si>
  <si>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</si>
  <si>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</si>
  <si>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</si>
  <si>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</si>
  <si>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</si>
  <si>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</si>
  <si>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</si>
  <si>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</si>
  <si>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</si>
  <si>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</si>
  <si>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</si>
  <si>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</si>
  <si>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</si>
  <si>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</si>
  <si>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</si>
  <si>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</si>
  <si>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</si>
  <si>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</si>
  <si>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</si>
  <si>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</si>
  <si>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</si>
  <si>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</si>
  <si>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</si>
  <si>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</si>
  <si>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</si>
  <si>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</si>
  <si>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</si>
  <si>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</si>
  <si>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</si>
  <si>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</si>
  <si>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</si>
  <si>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</si>
  <si>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</si>
  <si>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</si>
  <si>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</si>
  <si>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</si>
  <si>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</si>
  <si>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</si>
  <si>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</si>
  <si>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</si>
  <si>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</si>
  <si>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</si>
  <si>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</si>
  <si>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</si>
  <si>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</si>
  <si>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</si>
  <si>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</si>
  <si>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</si>
  <si>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</si>
  <si>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</si>
  <si>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2.02</t>
  </si>
  <si>
    <t>▲ 3.37</t>
  </si>
  <si>
    <t>一般会計</t>
  </si>
  <si>
    <t>川北町簡易水道事業特別会計</t>
  </si>
  <si>
    <t>川北町工業用水道事業会計</t>
  </si>
  <si>
    <t>川北町農業集落排水事業特別会計</t>
  </si>
  <si>
    <t>川北町国民健康保険特別会計</t>
  </si>
  <si>
    <t>川北町介護保険事業特別会計</t>
  </si>
  <si>
    <t>川北町後期高齢者医療特別会計</t>
  </si>
  <si>
    <t>川北町介護保険サービス事業特別会計</t>
  </si>
  <si>
    <t>その他会計（赤字）</t>
  </si>
  <si>
    <t>その他会計（黒字）</t>
  </si>
  <si>
    <t>R01</t>
    <phoneticPr fontId="5"/>
  </si>
  <si>
    <t>R02</t>
    <phoneticPr fontId="5"/>
  </si>
  <si>
    <t>R03</t>
    <phoneticPr fontId="5"/>
  </si>
  <si>
    <t>R04</t>
    <phoneticPr fontId="5"/>
  </si>
  <si>
    <t>R05</t>
    <phoneticPr fontId="5"/>
  </si>
  <si>
    <t>福祉基金</t>
    <rPh sb="0" eb="2">
      <t>フクシ</t>
    </rPh>
    <rPh sb="2" eb="4">
      <t>キキン</t>
    </rPh>
    <phoneticPr fontId="10"/>
  </si>
  <si>
    <t>人材育成基金</t>
    <rPh sb="0" eb="2">
      <t>ジンザイ</t>
    </rPh>
    <rPh sb="2" eb="4">
      <t>イクセイ</t>
    </rPh>
    <rPh sb="4" eb="6">
      <t>キキン</t>
    </rPh>
    <phoneticPr fontId="10"/>
  </si>
  <si>
    <t>ふれあい健康センター基金</t>
    <rPh sb="4" eb="6">
      <t>ケンコウ</t>
    </rPh>
    <rPh sb="10" eb="12">
      <t>キキン</t>
    </rPh>
    <phoneticPr fontId="10"/>
  </si>
  <si>
    <t>ふるさと水と土保全基金</t>
    <phoneticPr fontId="5"/>
  </si>
  <si>
    <t>教育振興奨励基金</t>
    <rPh sb="4" eb="6">
      <t>ショウレイ</t>
    </rPh>
    <phoneticPr fontId="5"/>
  </si>
  <si>
    <t>白山野々市広域事務組合</t>
    <rPh sb="0" eb="2">
      <t>ハクサン</t>
    </rPh>
    <rPh sb="2" eb="5">
      <t>ノノイチ</t>
    </rPh>
    <rPh sb="5" eb="7">
      <t>コウイキ</t>
    </rPh>
    <rPh sb="7" eb="9">
      <t>ジム</t>
    </rPh>
    <rPh sb="9" eb="11">
      <t>クミアイ</t>
    </rPh>
    <phoneticPr fontId="10"/>
  </si>
  <si>
    <t>手取郷広域事務組合</t>
    <rPh sb="0" eb="2">
      <t>テドリ</t>
    </rPh>
    <rPh sb="2" eb="3">
      <t>ゴウ</t>
    </rPh>
    <rPh sb="3" eb="9">
      <t>コウイキ</t>
    </rPh>
    <phoneticPr fontId="10"/>
  </si>
  <si>
    <t>能美介護認定事務組合</t>
    <rPh sb="0" eb="2">
      <t>ノミ</t>
    </rPh>
    <rPh sb="2" eb="4">
      <t>カイゴ</t>
    </rPh>
    <rPh sb="4" eb="6">
      <t>ニンテイ</t>
    </rPh>
    <rPh sb="6" eb="8">
      <t>ジム</t>
    </rPh>
    <rPh sb="8" eb="10">
      <t>クミアイ</t>
    </rPh>
    <phoneticPr fontId="10"/>
  </si>
  <si>
    <t>石川県市町村退職手当組合</t>
    <rPh sb="0" eb="3">
      <t>イシカワケン</t>
    </rPh>
    <rPh sb="3" eb="6">
      <t>シチョウソン</t>
    </rPh>
    <rPh sb="6" eb="8">
      <t>タイショク</t>
    </rPh>
    <rPh sb="8" eb="10">
      <t>テアテ</t>
    </rPh>
    <rPh sb="10" eb="12">
      <t>クミアイ</t>
    </rPh>
    <phoneticPr fontId="10"/>
  </si>
  <si>
    <t>石川県市町村消防団員等公務災害補償等組合</t>
    <rPh sb="0" eb="3">
      <t>イシカワケン</t>
    </rPh>
    <rPh sb="3" eb="6">
      <t>シチョウソン</t>
    </rPh>
    <rPh sb="6" eb="8">
      <t>ショウボウ</t>
    </rPh>
    <rPh sb="8" eb="10">
      <t>ダンイン</t>
    </rPh>
    <rPh sb="10" eb="11">
      <t>トウ</t>
    </rPh>
    <rPh sb="11" eb="13">
      <t>コウム</t>
    </rPh>
    <rPh sb="13" eb="15">
      <t>サイガイ</t>
    </rPh>
    <rPh sb="15" eb="17">
      <t>ホショウ</t>
    </rPh>
    <rPh sb="17" eb="18">
      <t>トウ</t>
    </rPh>
    <rPh sb="18" eb="20">
      <t>クミアイ</t>
    </rPh>
    <phoneticPr fontId="10"/>
  </si>
  <si>
    <t>石川県消防賞じゅつ金組合</t>
    <rPh sb="0" eb="3">
      <t>イシカワケン</t>
    </rPh>
    <rPh sb="3" eb="5">
      <t>ショウボウ</t>
    </rPh>
    <rPh sb="5" eb="6">
      <t>ショウ</t>
    </rPh>
    <rPh sb="9" eb="10">
      <t>キン</t>
    </rPh>
    <rPh sb="10" eb="12">
      <t>クミアイ</t>
    </rPh>
    <phoneticPr fontId="10"/>
  </si>
  <si>
    <t>手取川水防事務組合</t>
    <rPh sb="0" eb="3">
      <t>テドリガワ</t>
    </rPh>
    <rPh sb="3" eb="5">
      <t>スイボウ</t>
    </rPh>
    <rPh sb="5" eb="7">
      <t>ジム</t>
    </rPh>
    <rPh sb="7" eb="9">
      <t>クミアイ</t>
    </rPh>
    <phoneticPr fontId="10"/>
  </si>
  <si>
    <t>石川県町村議会公務災害補償組合</t>
    <rPh sb="0" eb="3">
      <t>イシカワケン</t>
    </rPh>
    <rPh sb="3" eb="4">
      <t>チョウ</t>
    </rPh>
    <rPh sb="4" eb="7">
      <t>ソンギカイ</t>
    </rPh>
    <rPh sb="7" eb="9">
      <t>コウム</t>
    </rPh>
    <rPh sb="9" eb="11">
      <t>サイガイ</t>
    </rPh>
    <rPh sb="11" eb="13">
      <t>ホショウ</t>
    </rPh>
    <rPh sb="13" eb="15">
      <t>クミアイ</t>
    </rPh>
    <phoneticPr fontId="10"/>
  </si>
  <si>
    <t>南加賀広域圏事務組合（一般会計）</t>
    <rPh sb="0" eb="1">
      <t>ミナミ</t>
    </rPh>
    <rPh sb="1" eb="3">
      <t>カガ</t>
    </rPh>
    <rPh sb="3" eb="5">
      <t>コウイキ</t>
    </rPh>
    <rPh sb="5" eb="6">
      <t>ケン</t>
    </rPh>
    <rPh sb="6" eb="8">
      <t>ジム</t>
    </rPh>
    <rPh sb="8" eb="10">
      <t>クミアイ</t>
    </rPh>
    <rPh sb="11" eb="15">
      <t>イッパンカイケイ</t>
    </rPh>
    <phoneticPr fontId="10"/>
  </si>
  <si>
    <t>南加賀広域圏事務組合（ふるさと振興事業会計）</t>
    <rPh sb="0" eb="1">
      <t>ミナミ</t>
    </rPh>
    <rPh sb="1" eb="3">
      <t>カガ</t>
    </rPh>
    <rPh sb="3" eb="5">
      <t>コウイキ</t>
    </rPh>
    <rPh sb="5" eb="6">
      <t>ケン</t>
    </rPh>
    <rPh sb="6" eb="8">
      <t>ジム</t>
    </rPh>
    <rPh sb="8" eb="10">
      <t>クミアイ</t>
    </rPh>
    <rPh sb="15" eb="17">
      <t>シンコウ</t>
    </rPh>
    <rPh sb="17" eb="19">
      <t>ジギョウ</t>
    </rPh>
    <rPh sb="19" eb="21">
      <t>カイケイ</t>
    </rPh>
    <phoneticPr fontId="10"/>
  </si>
  <si>
    <t>南加賀広域圏事務組合（急病センター事業会計）</t>
    <rPh sb="0" eb="1">
      <t>ミナミ</t>
    </rPh>
    <rPh sb="1" eb="3">
      <t>カガ</t>
    </rPh>
    <rPh sb="3" eb="5">
      <t>コウイキ</t>
    </rPh>
    <rPh sb="5" eb="6">
      <t>ケン</t>
    </rPh>
    <rPh sb="6" eb="8">
      <t>ジム</t>
    </rPh>
    <rPh sb="8" eb="10">
      <t>クミアイ</t>
    </rPh>
    <rPh sb="11" eb="13">
      <t>キュウビョウ</t>
    </rPh>
    <rPh sb="17" eb="19">
      <t>ジギョウ</t>
    </rPh>
    <rPh sb="19" eb="21">
      <t>カイケイ</t>
    </rPh>
    <phoneticPr fontId="10"/>
  </si>
  <si>
    <t>南加賀広域圏事務組合（獣肉処理加工施設事業会計）</t>
    <rPh sb="0" eb="1">
      <t>ミナミ</t>
    </rPh>
    <rPh sb="1" eb="3">
      <t>カガ</t>
    </rPh>
    <rPh sb="3" eb="5">
      <t>コウイキ</t>
    </rPh>
    <rPh sb="5" eb="6">
      <t>ケン</t>
    </rPh>
    <rPh sb="6" eb="8">
      <t>ジム</t>
    </rPh>
    <rPh sb="8" eb="10">
      <t>クミアイ</t>
    </rPh>
    <rPh sb="11" eb="13">
      <t>ジュウニク</t>
    </rPh>
    <rPh sb="13" eb="15">
      <t>ショリ</t>
    </rPh>
    <rPh sb="15" eb="17">
      <t>カコウ</t>
    </rPh>
    <rPh sb="17" eb="19">
      <t>シセツ</t>
    </rPh>
    <rPh sb="19" eb="21">
      <t>ジギョウ</t>
    </rPh>
    <rPh sb="21" eb="23">
      <t>カイケイ</t>
    </rPh>
    <phoneticPr fontId="10"/>
  </si>
  <si>
    <t>南加賀広域圏事務組合（公設地方卸売市場事業会計）</t>
    <rPh sb="0" eb="1">
      <t>ミナミ</t>
    </rPh>
    <rPh sb="1" eb="3">
      <t>カガ</t>
    </rPh>
    <rPh sb="3" eb="5">
      <t>コウイキ</t>
    </rPh>
    <rPh sb="5" eb="6">
      <t>ケン</t>
    </rPh>
    <rPh sb="6" eb="8">
      <t>ジム</t>
    </rPh>
    <rPh sb="8" eb="10">
      <t>クミアイ</t>
    </rPh>
    <rPh sb="11" eb="13">
      <t>コウセツ</t>
    </rPh>
    <rPh sb="13" eb="15">
      <t>チホウ</t>
    </rPh>
    <rPh sb="15" eb="17">
      <t>オロシウリ</t>
    </rPh>
    <rPh sb="17" eb="19">
      <t>イチバ</t>
    </rPh>
    <rPh sb="19" eb="21">
      <t>ジギョウ</t>
    </rPh>
    <rPh sb="21" eb="23">
      <t>カイケイ</t>
    </rPh>
    <phoneticPr fontId="10"/>
  </si>
  <si>
    <t>白山石川医療企業団（公立松任石川中央病院事業会計）</t>
    <rPh sb="0" eb="2">
      <t>ハクサン</t>
    </rPh>
    <rPh sb="2" eb="4">
      <t>イシカワ</t>
    </rPh>
    <rPh sb="4" eb="6">
      <t>イリョウ</t>
    </rPh>
    <rPh sb="6" eb="8">
      <t>キギョウ</t>
    </rPh>
    <rPh sb="8" eb="9">
      <t>ダン</t>
    </rPh>
    <rPh sb="10" eb="12">
      <t>コウリツ</t>
    </rPh>
    <rPh sb="12" eb="14">
      <t>マットウ</t>
    </rPh>
    <rPh sb="14" eb="16">
      <t>イシカワ</t>
    </rPh>
    <rPh sb="16" eb="18">
      <t>チュウオウ</t>
    </rPh>
    <rPh sb="18" eb="20">
      <t>ビョウイン</t>
    </rPh>
    <rPh sb="20" eb="22">
      <t>ジギョウ</t>
    </rPh>
    <rPh sb="22" eb="24">
      <t>カイケイ</t>
    </rPh>
    <phoneticPr fontId="10"/>
  </si>
  <si>
    <t>白山石川医療企業団（公立つるぎ病院事業会計）</t>
    <rPh sb="0" eb="2">
      <t>ハクサン</t>
    </rPh>
    <rPh sb="2" eb="4">
      <t>イシカワ</t>
    </rPh>
    <rPh sb="4" eb="6">
      <t>イリョウ</t>
    </rPh>
    <rPh sb="6" eb="8">
      <t>キギョウ</t>
    </rPh>
    <rPh sb="8" eb="9">
      <t>ダン</t>
    </rPh>
    <rPh sb="10" eb="12">
      <t>コウリツ</t>
    </rPh>
    <rPh sb="15" eb="17">
      <t>ビョウイン</t>
    </rPh>
    <rPh sb="17" eb="19">
      <t>ジギョウ</t>
    </rPh>
    <rPh sb="19" eb="21">
      <t>カイケイ</t>
    </rPh>
    <phoneticPr fontId="10"/>
  </si>
  <si>
    <t>石川県後期高齢者医療広域連合（一般会計）</t>
    <rPh sb="0" eb="3">
      <t>イシカワケン</t>
    </rPh>
    <rPh sb="3" eb="5">
      <t>コウキ</t>
    </rPh>
    <rPh sb="5" eb="8">
      <t>コウレイシャ</t>
    </rPh>
    <rPh sb="8" eb="10">
      <t>イリョウ</t>
    </rPh>
    <rPh sb="10" eb="12">
      <t>コウイキ</t>
    </rPh>
    <rPh sb="12" eb="14">
      <t>レンゴウ</t>
    </rPh>
    <rPh sb="15" eb="19">
      <t>イッパンカイケイ</t>
    </rPh>
    <phoneticPr fontId="10"/>
  </si>
  <si>
    <t>石川県後期高齢者医療広域連合（後期高齢者医療特別会計）</t>
    <rPh sb="0" eb="3">
      <t>イシカワケン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0"/>
  </si>
  <si>
    <t>川北町余暇健康開発公社</t>
    <rPh sb="0" eb="3">
      <t>カワキタマチ</t>
    </rPh>
    <rPh sb="3" eb="5">
      <t>ヨカ</t>
    </rPh>
    <rPh sb="5" eb="7">
      <t>ケンコウ</t>
    </rPh>
    <rPh sb="7" eb="9">
      <t>カイハツ</t>
    </rPh>
    <rPh sb="9" eb="11">
      <t>コウシャ</t>
    </rPh>
    <phoneticPr fontId="10"/>
  </si>
  <si>
    <t>川北町土地開発公社</t>
    <rPh sb="0" eb="3">
      <t>カワキタマチ</t>
    </rPh>
    <rPh sb="3" eb="9">
      <t>トチカイハツコウシャ</t>
    </rPh>
    <phoneticPr fontId="10"/>
  </si>
  <si>
    <t>-</t>
    <phoneticPr fontId="10"/>
  </si>
  <si>
    <t>－</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</si>
</sst>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126262</c:v>
                </c:pt>
                <c:pt idx="1">
                  <c:v>126525</c:v>
                </c:pt>
                <c:pt idx="2">
                  <c:v>122054</c:v>
                </c:pt>
                <c:pt idx="3">
                  <c:v>111644</c:v>
                </c:pt>
                <c:pt idx="4">
                  <c:v>127917</c:v>
                </c:pt>
              </c:numCache>
            </c:numRef>
          </c:val>
          <c:smooth val="0"/>
          <c:extLst>
            <c:ext xmlns:c16="http://schemas.microsoft.com/office/drawing/2014/chart" uri="{C3380CC4-5D6E-409C-BE32-E72D297353CC}">
              <c16:uniqueId val="{00000000-F817-4D46-9671-7F1823BE879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96041</c:v>
                </c:pt>
                <c:pt idx="1">
                  <c:v>154172</c:v>
                </c:pt>
                <c:pt idx="2">
                  <c:v>93633</c:v>
                </c:pt>
                <c:pt idx="3">
                  <c:v>109932</c:v>
                </c:pt>
                <c:pt idx="4">
                  <c:v>236318</c:v>
                </c:pt>
              </c:numCache>
            </c:numRef>
          </c:val>
          <c:smooth val="0"/>
          <c:extLst>
            <c:ext xmlns:c16="http://schemas.microsoft.com/office/drawing/2014/chart" uri="{C3380CC4-5D6E-409C-BE32-E72D297353CC}">
              <c16:uniqueId val="{00000001-F817-4D46-9671-7F1823BE879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1.88</c:v>
                </c:pt>
                <c:pt idx="1">
                  <c:v>2.8</c:v>
                </c:pt>
                <c:pt idx="2">
                  <c:v>2.85</c:v>
                </c:pt>
                <c:pt idx="3">
                  <c:v>7.87</c:v>
                </c:pt>
                <c:pt idx="4">
                  <c:v>3.82</c:v>
                </c:pt>
              </c:numCache>
            </c:numRef>
          </c:val>
          <c:extLst>
            <c:ext xmlns:c16="http://schemas.microsoft.com/office/drawing/2014/chart" uri="{C3380CC4-5D6E-409C-BE32-E72D297353CC}">
              <c16:uniqueId val="{00000000-7FC1-437F-89DD-1C81B8D56B3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73.430000000000007</c:v>
                </c:pt>
                <c:pt idx="1">
                  <c:v>71.05</c:v>
                </c:pt>
                <c:pt idx="2">
                  <c:v>66.19</c:v>
                </c:pt>
                <c:pt idx="3">
                  <c:v>68.25</c:v>
                </c:pt>
                <c:pt idx="4">
                  <c:v>69.849999999999994</c:v>
                </c:pt>
              </c:numCache>
            </c:numRef>
          </c:val>
          <c:extLst>
            <c:ext xmlns:c16="http://schemas.microsoft.com/office/drawing/2014/chart" uri="{C3380CC4-5D6E-409C-BE32-E72D297353CC}">
              <c16:uniqueId val="{00000001-7FC1-437F-89DD-1C81B8D56B3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-2.02</c:v>
                </c:pt>
                <c:pt idx="1">
                  <c:v>1.19</c:v>
                </c:pt>
                <c:pt idx="2">
                  <c:v>-3.37</c:v>
                </c:pt>
                <c:pt idx="3">
                  <c:v>10.99</c:v>
                </c:pt>
                <c:pt idx="4">
                  <c:v>0.42</c:v>
                </c:pt>
              </c:numCache>
            </c:numRef>
          </c:val>
          <c:smooth val="0"/>
          <c:extLst>
            <c:ext xmlns:c16="http://schemas.microsoft.com/office/drawing/2014/chart" uri="{C3380CC4-5D6E-409C-BE32-E72D297353CC}">
              <c16:uniqueId val="{00000002-7FC1-437F-89DD-1C81B8D56B3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1F2-44C1-8FA3-7287862AC94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1F2-44C1-8FA3-7287862AC941}"/>
            </c:ext>
          </c:extLst>
        </c:ser>
        <c:ser>
          <c:idx val="2"/>
          <c:order val="2"/>
          <c:tx>
            <c:strRef>
              <c:f>データシート!$A$29</c:f>
              <c:strCache>
                <c:ptCount val="1"/>
                <c:pt idx="0">
                  <c:v>川北町介護保険サービス事業特別会計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0.04</c:v>
                </c:pt>
                <c:pt idx="2">
                  <c:v>#N/A</c:v>
                </c:pt>
                <c:pt idx="3">
                  <c:v>7.0000000000000007E-2</c:v>
                </c:pt>
                <c:pt idx="4">
                  <c:v>#N/A</c:v>
                </c:pt>
                <c:pt idx="5">
                  <c:v>0.08</c:v>
                </c:pt>
                <c:pt idx="6">
                  <c:v>#N/A</c:v>
                </c:pt>
                <c:pt idx="7">
                  <c:v>0.09</c:v>
                </c:pt>
                <c:pt idx="8">
                  <c:v>#N/A</c:v>
                </c:pt>
                <c:pt idx="9">
                  <c:v>0.05</c:v>
                </c:pt>
              </c:numCache>
            </c:numRef>
          </c:val>
          <c:extLst>
            <c:ext xmlns:c16="http://schemas.microsoft.com/office/drawing/2014/chart" uri="{C3380CC4-5D6E-409C-BE32-E72D297353CC}">
              <c16:uniqueId val="{00000002-01F2-44C1-8FA3-7287862AC941}"/>
            </c:ext>
          </c:extLst>
        </c:ser>
        <c:ser>
          <c:idx val="3"/>
          <c:order val="3"/>
          <c:tx>
            <c:strRef>
              <c:f>データシート!$A$30</c:f>
              <c:strCache>
                <c:ptCount val="1"/>
                <c:pt idx="0">
                  <c:v>川北町後期高齢者医療特別会計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0.05</c:v>
                </c:pt>
                <c:pt idx="2">
                  <c:v>#N/A</c:v>
                </c:pt>
                <c:pt idx="3">
                  <c:v>0.02</c:v>
                </c:pt>
                <c:pt idx="4">
                  <c:v>#N/A</c:v>
                </c:pt>
                <c:pt idx="5">
                  <c:v>0.04</c:v>
                </c:pt>
                <c:pt idx="6">
                  <c:v>#N/A</c:v>
                </c:pt>
                <c:pt idx="7">
                  <c:v>0.04</c:v>
                </c:pt>
                <c:pt idx="8">
                  <c:v>#N/A</c:v>
                </c:pt>
                <c:pt idx="9">
                  <c:v>7.0000000000000007E-2</c:v>
                </c:pt>
              </c:numCache>
            </c:numRef>
          </c:val>
          <c:extLst>
            <c:ext xmlns:c16="http://schemas.microsoft.com/office/drawing/2014/chart" uri="{C3380CC4-5D6E-409C-BE32-E72D297353CC}">
              <c16:uniqueId val="{00000003-01F2-44C1-8FA3-7287862AC941}"/>
            </c:ext>
          </c:extLst>
        </c:ser>
        <c:ser>
          <c:idx val="4"/>
          <c:order val="4"/>
          <c:tx>
            <c:strRef>
              <c:f>データシート!$A$31</c:f>
              <c:strCache>
                <c:ptCount val="1"/>
                <c:pt idx="0">
                  <c:v>川北町介護保険事業特別会計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0.39</c:v>
                </c:pt>
                <c:pt idx="2">
                  <c:v>#N/A</c:v>
                </c:pt>
                <c:pt idx="3">
                  <c:v>0.17</c:v>
                </c:pt>
                <c:pt idx="4">
                  <c:v>#N/A</c:v>
                </c:pt>
                <c:pt idx="5">
                  <c:v>0.43</c:v>
                </c:pt>
                <c:pt idx="6">
                  <c:v>#N/A</c:v>
                </c:pt>
                <c:pt idx="7">
                  <c:v>0.46</c:v>
                </c:pt>
                <c:pt idx="8">
                  <c:v>#N/A</c:v>
                </c:pt>
                <c:pt idx="9">
                  <c:v>0.44</c:v>
                </c:pt>
              </c:numCache>
            </c:numRef>
          </c:val>
          <c:extLst>
            <c:ext xmlns:c16="http://schemas.microsoft.com/office/drawing/2014/chart" uri="{C3380CC4-5D6E-409C-BE32-E72D297353CC}">
              <c16:uniqueId val="{00000004-01F2-44C1-8FA3-7287862AC941}"/>
            </c:ext>
          </c:extLst>
        </c:ser>
        <c:ser>
          <c:idx val="5"/>
          <c:order val="5"/>
          <c:tx>
            <c:strRef>
              <c:f>データシート!$A$32</c:f>
              <c:strCache>
                <c:ptCount val="1"/>
                <c:pt idx="0">
                  <c:v>川北町国民健康保険特別会計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1.06</c:v>
                </c:pt>
                <c:pt idx="2">
                  <c:v>#N/A</c:v>
                </c:pt>
                <c:pt idx="3">
                  <c:v>0.93</c:v>
                </c:pt>
                <c:pt idx="4">
                  <c:v>#N/A</c:v>
                </c:pt>
                <c:pt idx="5">
                  <c:v>0.92</c:v>
                </c:pt>
                <c:pt idx="6">
                  <c:v>#N/A</c:v>
                </c:pt>
                <c:pt idx="7">
                  <c:v>0.64</c:v>
                </c:pt>
                <c:pt idx="8">
                  <c:v>#N/A</c:v>
                </c:pt>
                <c:pt idx="9">
                  <c:v>0.45</c:v>
                </c:pt>
              </c:numCache>
            </c:numRef>
          </c:val>
          <c:extLst>
            <c:ext xmlns:c16="http://schemas.microsoft.com/office/drawing/2014/chart" uri="{C3380CC4-5D6E-409C-BE32-E72D297353CC}">
              <c16:uniqueId val="{00000005-01F2-44C1-8FA3-7287862AC941}"/>
            </c:ext>
          </c:extLst>
        </c:ser>
        <c:ser>
          <c:idx val="6"/>
          <c:order val="6"/>
          <c:tx>
            <c:strRef>
              <c:f>データシート!$A$33</c:f>
              <c:strCache>
                <c:ptCount val="1"/>
                <c:pt idx="0">
                  <c:v>川北町農業集落排水事業特別会計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0.28999999999999998</c:v>
                </c:pt>
                <c:pt idx="2">
                  <c:v>#N/A</c:v>
                </c:pt>
                <c:pt idx="3">
                  <c:v>0.23</c:v>
                </c:pt>
                <c:pt idx="4">
                  <c:v>#N/A</c:v>
                </c:pt>
                <c:pt idx="5">
                  <c:v>0.23</c:v>
                </c:pt>
                <c:pt idx="6">
                  <c:v>#N/A</c:v>
                </c:pt>
                <c:pt idx="7">
                  <c:v>0.17</c:v>
                </c:pt>
                <c:pt idx="8">
                  <c:v>#N/A</c:v>
                </c:pt>
                <c:pt idx="9">
                  <c:v>0.89</c:v>
                </c:pt>
              </c:numCache>
            </c:numRef>
          </c:val>
          <c:extLst>
            <c:ext xmlns:c16="http://schemas.microsoft.com/office/drawing/2014/chart" uri="{C3380CC4-5D6E-409C-BE32-E72D297353CC}">
              <c16:uniqueId val="{00000006-01F2-44C1-8FA3-7287862AC941}"/>
            </c:ext>
          </c:extLst>
        </c:ser>
        <c:ser>
          <c:idx val="7"/>
          <c:order val="7"/>
          <c:tx>
            <c:strRef>
              <c:f>データシート!$A$34</c:f>
              <c:strCache>
                <c:ptCount val="1"/>
                <c:pt idx="0">
                  <c:v>川北町工業用水道事業会計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3.97</c:v>
                </c:pt>
                <c:pt idx="2">
                  <c:v>#N/A</c:v>
                </c:pt>
                <c:pt idx="3">
                  <c:v>4.93</c:v>
                </c:pt>
                <c:pt idx="4">
                  <c:v>#N/A</c:v>
                </c:pt>
                <c:pt idx="5">
                  <c:v>5.08</c:v>
                </c:pt>
                <c:pt idx="6">
                  <c:v>#N/A</c:v>
                </c:pt>
                <c:pt idx="7">
                  <c:v>0.92</c:v>
                </c:pt>
                <c:pt idx="8">
                  <c:v>#N/A</c:v>
                </c:pt>
                <c:pt idx="9">
                  <c:v>1.1599999999999999</c:v>
                </c:pt>
              </c:numCache>
            </c:numRef>
          </c:val>
          <c:extLst>
            <c:ext xmlns:c16="http://schemas.microsoft.com/office/drawing/2014/chart" uri="{C3380CC4-5D6E-409C-BE32-E72D297353CC}">
              <c16:uniqueId val="{00000007-01F2-44C1-8FA3-7287862AC941}"/>
            </c:ext>
          </c:extLst>
        </c:ser>
        <c:ser>
          <c:idx val="8"/>
          <c:order val="8"/>
          <c:tx>
            <c:strRef>
              <c:f>データシート!$A$35</c:f>
              <c:strCache>
                <c:ptCount val="1"/>
                <c:pt idx="0">
                  <c:v>川北町簡易水道事業特別会計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0.03</c:v>
                </c:pt>
                <c:pt idx="2">
                  <c:v>#N/A</c:v>
                </c:pt>
                <c:pt idx="3">
                  <c:v>0.03</c:v>
                </c:pt>
                <c:pt idx="4">
                  <c:v>#N/A</c:v>
                </c:pt>
                <c:pt idx="5">
                  <c:v>0.04</c:v>
                </c:pt>
                <c:pt idx="6">
                  <c:v>#N/A</c:v>
                </c:pt>
                <c:pt idx="7">
                  <c:v>0.09</c:v>
                </c:pt>
                <c:pt idx="8">
                  <c:v>#N/A</c:v>
                </c:pt>
                <c:pt idx="9">
                  <c:v>1.31</c:v>
                </c:pt>
              </c:numCache>
            </c:numRef>
          </c:val>
          <c:extLst>
            <c:ext xmlns:c16="http://schemas.microsoft.com/office/drawing/2014/chart" uri="{C3380CC4-5D6E-409C-BE32-E72D297353CC}">
              <c16:uniqueId val="{00000008-01F2-44C1-8FA3-7287862AC94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1.88</c:v>
                </c:pt>
                <c:pt idx="2">
                  <c:v>#N/A</c:v>
                </c:pt>
                <c:pt idx="3">
                  <c:v>2.8</c:v>
                </c:pt>
                <c:pt idx="4">
                  <c:v>#N/A</c:v>
                </c:pt>
                <c:pt idx="5">
                  <c:v>2.84</c:v>
                </c:pt>
                <c:pt idx="6">
                  <c:v>#N/A</c:v>
                </c:pt>
                <c:pt idx="7">
                  <c:v>7.87</c:v>
                </c:pt>
                <c:pt idx="8">
                  <c:v>#N/A</c:v>
                </c:pt>
                <c:pt idx="9">
                  <c:v>3.82</c:v>
                </c:pt>
              </c:numCache>
            </c:numRef>
          </c:val>
          <c:extLst>
            <c:ext xmlns:c16="http://schemas.microsoft.com/office/drawing/2014/chart" uri="{C3380CC4-5D6E-409C-BE32-E72D297353CC}">
              <c16:uniqueId val="{00000009-01F2-44C1-8FA3-7287862AC94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342</c:v>
                </c:pt>
                <c:pt idx="5">
                  <c:v>323</c:v>
                </c:pt>
                <c:pt idx="8">
                  <c:v>420</c:v>
                </c:pt>
                <c:pt idx="11">
                  <c:v>301</c:v>
                </c:pt>
                <c:pt idx="14">
                  <c:v>298</c:v>
                </c:pt>
              </c:numCache>
            </c:numRef>
          </c:val>
          <c:extLst>
            <c:ext xmlns:c16="http://schemas.microsoft.com/office/drawing/2014/chart" uri="{C3380CC4-5D6E-409C-BE32-E72D297353CC}">
              <c16:uniqueId val="{00000000-B26A-4D48-9E16-492EEF9A952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26A-4D48-9E16-492EEF9A952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26A-4D48-9E16-492EEF9A952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48</c:v>
                </c:pt>
                <c:pt idx="3">
                  <c:v>61</c:v>
                </c:pt>
                <c:pt idx="6">
                  <c:v>80</c:v>
                </c:pt>
                <c:pt idx="9">
                  <c:v>82</c:v>
                </c:pt>
                <c:pt idx="12">
                  <c:v>80</c:v>
                </c:pt>
              </c:numCache>
            </c:numRef>
          </c:val>
          <c:extLst>
            <c:ext xmlns:c16="http://schemas.microsoft.com/office/drawing/2014/chart" uri="{C3380CC4-5D6E-409C-BE32-E72D297353CC}">
              <c16:uniqueId val="{00000003-B26A-4D48-9E16-492EEF9A952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55</c:v>
                </c:pt>
                <c:pt idx="3">
                  <c:v>29</c:v>
                </c:pt>
                <c:pt idx="6">
                  <c:v>21</c:v>
                </c:pt>
                <c:pt idx="9">
                  <c:v>9</c:v>
                </c:pt>
                <c:pt idx="12">
                  <c:v>1</c:v>
                </c:pt>
              </c:numCache>
            </c:numRef>
          </c:val>
          <c:extLst>
            <c:ext xmlns:c16="http://schemas.microsoft.com/office/drawing/2014/chart" uri="{C3380CC4-5D6E-409C-BE32-E72D297353CC}">
              <c16:uniqueId val="{00000004-B26A-4D48-9E16-492EEF9A952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26A-4D48-9E16-492EEF9A952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26A-4D48-9E16-492EEF9A952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444</c:v>
                </c:pt>
                <c:pt idx="3">
                  <c:v>406</c:v>
                </c:pt>
                <c:pt idx="6">
                  <c:v>487</c:v>
                </c:pt>
                <c:pt idx="9">
                  <c:v>360</c:v>
                </c:pt>
                <c:pt idx="12">
                  <c:v>355</c:v>
                </c:pt>
              </c:numCache>
            </c:numRef>
          </c:val>
          <c:extLst>
            <c:ext xmlns:c16="http://schemas.microsoft.com/office/drawing/2014/chart" uri="{C3380CC4-5D6E-409C-BE32-E72D297353CC}">
              <c16:uniqueId val="{00000007-B26A-4D48-9E16-492EEF9A952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205</c:v>
                </c:pt>
                <c:pt idx="2">
                  <c:v>#N/A</c:v>
                </c:pt>
                <c:pt idx="3">
                  <c:v>#N/A</c:v>
                </c:pt>
                <c:pt idx="4">
                  <c:v>173</c:v>
                </c:pt>
                <c:pt idx="5">
                  <c:v>#N/A</c:v>
                </c:pt>
                <c:pt idx="6">
                  <c:v>#N/A</c:v>
                </c:pt>
                <c:pt idx="7">
                  <c:v>168</c:v>
                </c:pt>
                <c:pt idx="8">
                  <c:v>#N/A</c:v>
                </c:pt>
                <c:pt idx="9">
                  <c:v>#N/A</c:v>
                </c:pt>
                <c:pt idx="10">
                  <c:v>150</c:v>
                </c:pt>
                <c:pt idx="11">
                  <c:v>#N/A</c:v>
                </c:pt>
                <c:pt idx="12">
                  <c:v>#N/A</c:v>
                </c:pt>
                <c:pt idx="13">
                  <c:v>138</c:v>
                </c:pt>
                <c:pt idx="14">
                  <c:v>#N/A</c:v>
                </c:pt>
              </c:numCache>
            </c:numRef>
          </c:val>
          <c:smooth val="0"/>
          <c:extLst>
            <c:ext xmlns:c16="http://schemas.microsoft.com/office/drawing/2014/chart" uri="{C3380CC4-5D6E-409C-BE32-E72D297353CC}">
              <c16:uniqueId val="{00000008-B26A-4D48-9E16-492EEF9A952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3120</c:v>
                </c:pt>
                <c:pt idx="5">
                  <c:v>3080</c:v>
                </c:pt>
                <c:pt idx="8">
                  <c:v>3019</c:v>
                </c:pt>
                <c:pt idx="11">
                  <c:v>3057</c:v>
                </c:pt>
                <c:pt idx="14">
                  <c:v>3213</c:v>
                </c:pt>
              </c:numCache>
            </c:numRef>
          </c:val>
          <c:extLst>
            <c:ext xmlns:c16="http://schemas.microsoft.com/office/drawing/2014/chart" uri="{C3380CC4-5D6E-409C-BE32-E72D297353CC}">
              <c16:uniqueId val="{00000000-826D-4872-822C-83ADB38BA33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300</c:v>
                </c:pt>
                <c:pt idx="5">
                  <c:v>276</c:v>
                </c:pt>
                <c:pt idx="8">
                  <c:v>248</c:v>
                </c:pt>
                <c:pt idx="11">
                  <c:v>258</c:v>
                </c:pt>
                <c:pt idx="14">
                  <c:v>428</c:v>
                </c:pt>
              </c:numCache>
            </c:numRef>
          </c:val>
          <c:extLst>
            <c:ext xmlns:c16="http://schemas.microsoft.com/office/drawing/2014/chart" uri="{C3380CC4-5D6E-409C-BE32-E72D297353CC}">
              <c16:uniqueId val="{00000001-826D-4872-822C-83ADB38BA33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2272</c:v>
                </c:pt>
                <c:pt idx="5">
                  <c:v>2181</c:v>
                </c:pt>
                <c:pt idx="8">
                  <c:v>2107</c:v>
                </c:pt>
                <c:pt idx="11">
                  <c:v>2167</c:v>
                </c:pt>
                <c:pt idx="14">
                  <c:v>2263</c:v>
                </c:pt>
              </c:numCache>
            </c:numRef>
          </c:val>
          <c:extLst>
            <c:ext xmlns:c16="http://schemas.microsoft.com/office/drawing/2014/chart" uri="{C3380CC4-5D6E-409C-BE32-E72D297353CC}">
              <c16:uniqueId val="{00000002-826D-4872-822C-83ADB38BA33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26D-4872-822C-83ADB38BA33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26D-4872-822C-83ADB38BA33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26D-4872-822C-83ADB38BA33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438</c:v>
                </c:pt>
                <c:pt idx="3">
                  <c:v>402</c:v>
                </c:pt>
                <c:pt idx="6">
                  <c:v>335</c:v>
                </c:pt>
                <c:pt idx="9">
                  <c:v>306</c:v>
                </c:pt>
                <c:pt idx="12">
                  <c:v>305</c:v>
                </c:pt>
              </c:numCache>
            </c:numRef>
          </c:val>
          <c:extLst>
            <c:ext xmlns:c16="http://schemas.microsoft.com/office/drawing/2014/chart" uri="{C3380CC4-5D6E-409C-BE32-E72D297353CC}">
              <c16:uniqueId val="{00000006-826D-4872-822C-83ADB38BA33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633</c:v>
                </c:pt>
                <c:pt idx="3">
                  <c:v>599</c:v>
                </c:pt>
                <c:pt idx="6">
                  <c:v>638</c:v>
                </c:pt>
                <c:pt idx="9">
                  <c:v>615</c:v>
                </c:pt>
                <c:pt idx="12">
                  <c:v>615</c:v>
                </c:pt>
              </c:numCache>
            </c:numRef>
          </c:val>
          <c:extLst>
            <c:ext xmlns:c16="http://schemas.microsoft.com/office/drawing/2014/chart" uri="{C3380CC4-5D6E-409C-BE32-E72D297353CC}">
              <c16:uniqueId val="{00000007-826D-4872-822C-83ADB38BA33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189</c:v>
                </c:pt>
                <c:pt idx="3">
                  <c:v>173</c:v>
                </c:pt>
                <c:pt idx="6">
                  <c:v>228</c:v>
                </c:pt>
                <c:pt idx="9">
                  <c:v>275</c:v>
                </c:pt>
                <c:pt idx="12">
                  <c:v>340</c:v>
                </c:pt>
              </c:numCache>
            </c:numRef>
          </c:val>
          <c:extLst>
            <c:ext xmlns:c16="http://schemas.microsoft.com/office/drawing/2014/chart" uri="{C3380CC4-5D6E-409C-BE32-E72D297353CC}">
              <c16:uniqueId val="{00000008-826D-4872-822C-83ADB38BA33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26D-4872-822C-83ADB38BA33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4205</c:v>
                </c:pt>
                <c:pt idx="3">
                  <c:v>4327</c:v>
                </c:pt>
                <c:pt idx="6">
                  <c:v>4323</c:v>
                </c:pt>
                <c:pt idx="9">
                  <c:v>4385</c:v>
                </c:pt>
                <c:pt idx="12">
                  <c:v>4736</c:v>
                </c:pt>
              </c:numCache>
            </c:numRef>
          </c:val>
          <c:extLst>
            <c:ext xmlns:c16="http://schemas.microsoft.com/office/drawing/2014/chart" uri="{C3380CC4-5D6E-409C-BE32-E72D297353CC}">
              <c16:uniqueId val="{0000000A-826D-4872-822C-83ADB38BA33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150</c:v>
                </c:pt>
                <c:pt idx="8">
                  <c:v>#N/A</c:v>
                </c:pt>
                <c:pt idx="9">
                  <c:v>#N/A</c:v>
                </c:pt>
                <c:pt idx="10">
                  <c:v>99</c:v>
                </c:pt>
                <c:pt idx="11">
                  <c:v>#N/A</c:v>
                </c:pt>
                <c:pt idx="12">
                  <c:v>#N/A</c:v>
                </c:pt>
                <c:pt idx="13">
                  <c:v>92</c:v>
                </c:pt>
                <c:pt idx="14">
                  <c:v>#N/A</c:v>
                </c:pt>
              </c:numCache>
            </c:numRef>
          </c:val>
          <c:smooth val="0"/>
          <c:extLst>
            <c:ext xmlns:c16="http://schemas.microsoft.com/office/drawing/2014/chart" uri="{C3380CC4-5D6E-409C-BE32-E72D297353CC}">
              <c16:uniqueId val="{0000000B-826D-4872-822C-83ADB38BA33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1522</c:v>
                </c:pt>
                <c:pt idx="1">
                  <c:v>1582</c:v>
                </c:pt>
                <c:pt idx="2">
                  <c:v>1683</c:v>
                </c:pt>
              </c:numCache>
            </c:numRef>
          </c:val>
          <c:extLst>
            <c:ext xmlns:c16="http://schemas.microsoft.com/office/drawing/2014/chart" uri="{C3380CC4-5D6E-409C-BE32-E72D297353CC}">
              <c16:uniqueId val="{00000000-089E-45F2-BB40-6623232B0F1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5</c:v>
                </c:pt>
                <c:pt idx="1">
                  <c:v>5</c:v>
                </c:pt>
                <c:pt idx="2">
                  <c:v>5</c:v>
                </c:pt>
              </c:numCache>
            </c:numRef>
          </c:val>
          <c:extLst>
            <c:ext xmlns:c16="http://schemas.microsoft.com/office/drawing/2014/chart" uri="{C3380CC4-5D6E-409C-BE32-E72D297353CC}">
              <c16:uniqueId val="{00000001-089E-45F2-BB40-6623232B0F1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483</c:v>
                </c:pt>
                <c:pt idx="1">
                  <c:v>483</c:v>
                </c:pt>
                <c:pt idx="2">
                  <c:v>479</c:v>
                </c:pt>
              </c:numCache>
            </c:numRef>
          </c:val>
          <c:extLst>
            <c:ext xmlns:c16="http://schemas.microsoft.com/office/drawing/2014/chart" uri="{C3380CC4-5D6E-409C-BE32-E72D297353CC}">
              <c16:uniqueId val="{00000002-089E-45F2-BB40-6623232B0F1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石川県川北町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6,099
6,033
14.64
5,044,165
4,948,751
92,023
2,408,902
4,736,147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企業誘致の成功により、人口規模を上回る税収があるため、類似団体・全国及び石川県平均をともに大きく上回っている。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しかしながら、国際情勢不安の高まりや円安の進行などによる物価高騰が深刻さを増していることから、企業の設備投資等が鈍化し、税収が減少傾向となることも予想される。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財政力指数については、近年ほぼ横ばいの傾向にあるが、高い徴収率（令和</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年度現年分</a:t>
          </a:r>
          <a:r>
            <a:rPr kumimoji="1" lang="en-US" altLang="ja-JP" sz="1100" b="0" i="0" baseline="0">
              <a:solidFill>
                <a:schemeClr val="dk1"/>
              </a:solidFill>
              <a:effectLst/>
              <a:latin typeface="+mn-lt"/>
              <a:ea typeface="+mn-ea"/>
              <a:cs typeface="+mn-cs"/>
            </a:rPr>
            <a:t>99.8</a:t>
          </a:r>
          <a:r>
            <a:rPr kumimoji="1" lang="ja-JP" altLang="ja-JP" sz="1100" b="0" i="0" baseline="0">
              <a:solidFill>
                <a:schemeClr val="dk1"/>
              </a:solidFill>
              <a:effectLst/>
              <a:latin typeface="+mn-lt"/>
              <a:ea typeface="+mn-ea"/>
              <a:cs typeface="+mn-cs"/>
            </a:rPr>
            <a:t>％）を維持し、今後も高い財政力指数の維持に努めていく。</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134862</xdr:rowOff>
    </xdr:from>
    <xdr:to>
      <xdr:col>23</xdr:col>
      <xdr:colOff>133350</xdr:colOff>
      <xdr:row>44</xdr:row>
      <xdr:rowOff>142119</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07062"/>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114196</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5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142119</xdr:rowOff>
    </xdr:from>
    <xdr:to>
      <xdr:col>24</xdr:col>
      <xdr:colOff>12700</xdr:colOff>
      <xdr:row>44</xdr:row>
      <xdr:rowOff>142119</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85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49789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5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134862</xdr:rowOff>
    </xdr:from>
    <xdr:to>
      <xdr:col>24</xdr:col>
      <xdr:colOff>12700</xdr:colOff>
      <xdr:row>36</xdr:row>
      <xdr:rowOff>134862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0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162378</xdr:rowOff>
    </xdr:from>
    <xdr:to>
      <xdr:col>23</xdr:col>
      <xdr:colOff>133350</xdr:colOff>
      <xdr:row>42</xdr:row>
      <xdr:rowOff>25400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191828"/>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164996</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658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21469</xdr:rowOff>
    </xdr:from>
    <xdr:to>
      <xdr:col>23</xdr:col>
      <xdr:colOff>184150</xdr:colOff>
      <xdr:row>43</xdr:row>
      <xdr:rowOff>123069</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127907</xdr:rowOff>
    </xdr:from>
    <xdr:to>
      <xdr:col>19</xdr:col>
      <xdr:colOff>133350</xdr:colOff>
      <xdr:row>41</xdr:row>
      <xdr:rowOff>162378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1573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32959</xdr:rowOff>
    </xdr:from>
    <xdr:to>
      <xdr:col>19</xdr:col>
      <xdr:colOff>184150</xdr:colOff>
      <xdr:row>43</xdr:row>
      <xdr:rowOff>134559</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119336</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491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93435</xdr:rowOff>
    </xdr:from>
    <xdr:to>
      <xdr:col>15</xdr:col>
      <xdr:colOff>82550</xdr:colOff>
      <xdr:row>41</xdr:row>
      <xdr:rowOff>127907</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1228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21469</xdr:rowOff>
    </xdr:from>
    <xdr:to>
      <xdr:col>15</xdr:col>
      <xdr:colOff>133350</xdr:colOff>
      <xdr:row>43</xdr:row>
      <xdr:rowOff>123069</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107846</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93435</xdr:rowOff>
    </xdr:from>
    <xdr:to>
      <xdr:col>11</xdr:col>
      <xdr:colOff>31750</xdr:colOff>
      <xdr:row>41</xdr:row>
      <xdr:rowOff>93435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12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84865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84865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162577</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111578</xdr:rowOff>
    </xdr:from>
    <xdr:to>
      <xdr:col>19</xdr:col>
      <xdr:colOff>184150</xdr:colOff>
      <xdr:row>42</xdr:row>
      <xdr:rowOff>41728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51905</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909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77107</xdr:rowOff>
    </xdr:from>
    <xdr:to>
      <xdr:col>15</xdr:col>
      <xdr:colOff>133350</xdr:colOff>
      <xdr:row>42</xdr:row>
      <xdr:rowOff>7257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17434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42635</xdr:rowOff>
    </xdr:from>
    <xdr:to>
      <xdr:col>11</xdr:col>
      <xdr:colOff>82550</xdr:colOff>
      <xdr:row>41</xdr:row>
      <xdr:rowOff>144235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154412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154412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分母は、町税や臨時財政対策債の減少により前年度比</a:t>
          </a:r>
          <a:r>
            <a:rPr kumimoji="1" lang="en-US" altLang="ja-JP" sz="1100" b="0" i="0" baseline="0">
              <a:solidFill>
                <a:schemeClr val="dk1"/>
              </a:solidFill>
              <a:effectLst/>
              <a:latin typeface="+mn-lt"/>
              <a:ea typeface="+mn-ea"/>
              <a:cs typeface="+mn-cs"/>
            </a:rPr>
            <a:t>37,757</a:t>
          </a:r>
          <a:r>
            <a:rPr kumimoji="1" lang="ja-JP" altLang="en-US" sz="1100" b="0" i="0" baseline="0">
              <a:solidFill>
                <a:schemeClr val="dk1"/>
              </a:solidFill>
              <a:effectLst/>
              <a:latin typeface="+mn-lt"/>
              <a:ea typeface="+mn-ea"/>
              <a:cs typeface="+mn-cs"/>
            </a:rPr>
            <a:t>千円、</a:t>
          </a:r>
          <a:r>
            <a:rPr kumimoji="1" lang="en-US" altLang="ja-JP" sz="1100" b="0" i="0" baseline="0">
              <a:solidFill>
                <a:schemeClr val="dk1"/>
              </a:solidFill>
              <a:effectLst/>
              <a:latin typeface="+mn-lt"/>
              <a:ea typeface="+mn-ea"/>
              <a:cs typeface="+mn-cs"/>
            </a:rPr>
            <a:t>1.4</a:t>
          </a:r>
          <a:r>
            <a:rPr kumimoji="1" lang="ja-JP" altLang="en-US" sz="1100" b="0" i="0" baseline="0">
              <a:solidFill>
                <a:schemeClr val="dk1"/>
              </a:solidFill>
              <a:effectLst/>
              <a:latin typeface="+mn-lt"/>
              <a:ea typeface="+mn-ea"/>
              <a:cs typeface="+mn-cs"/>
            </a:rPr>
            <a:t>％の減となった。分子は、扶助費において障害者自立支援費などの支給対象者の増加により、総額として</a:t>
          </a:r>
          <a:r>
            <a:rPr kumimoji="1" lang="en-US" altLang="ja-JP" sz="1100" b="0" i="0" baseline="0">
              <a:solidFill>
                <a:schemeClr val="dk1"/>
              </a:solidFill>
              <a:effectLst/>
              <a:latin typeface="+mn-lt"/>
              <a:ea typeface="+mn-ea"/>
              <a:cs typeface="+mn-cs"/>
            </a:rPr>
            <a:t>13,536</a:t>
          </a:r>
          <a:r>
            <a:rPr kumimoji="1" lang="ja-JP" altLang="en-US" sz="1100" b="0" i="0" baseline="0">
              <a:solidFill>
                <a:schemeClr val="dk1"/>
              </a:solidFill>
              <a:effectLst/>
              <a:latin typeface="+mn-lt"/>
              <a:ea typeface="+mn-ea"/>
              <a:cs typeface="+mn-cs"/>
            </a:rPr>
            <a:t>千円、</a:t>
          </a:r>
          <a:r>
            <a:rPr kumimoji="1" lang="en-US" altLang="ja-JP" sz="1100" b="0" i="0" baseline="0">
              <a:solidFill>
                <a:schemeClr val="dk1"/>
              </a:solidFill>
              <a:effectLst/>
              <a:latin typeface="+mn-lt"/>
              <a:ea typeface="+mn-ea"/>
              <a:cs typeface="+mn-cs"/>
            </a:rPr>
            <a:t>0.6</a:t>
          </a:r>
          <a:r>
            <a:rPr kumimoji="1" lang="ja-JP" altLang="en-US" sz="1100" b="0" i="0" baseline="0">
              <a:solidFill>
                <a:schemeClr val="dk1"/>
              </a:solidFill>
              <a:effectLst/>
              <a:latin typeface="+mn-lt"/>
              <a:ea typeface="+mn-ea"/>
              <a:cs typeface="+mn-cs"/>
            </a:rPr>
            <a:t>％増となった。上記の結果、</a:t>
          </a:r>
          <a:r>
            <a:rPr kumimoji="1" lang="ja-JP" altLang="ja-JP" sz="1100" b="0" i="0" baseline="0">
              <a:solidFill>
                <a:schemeClr val="dk1"/>
              </a:solidFill>
              <a:effectLst/>
              <a:latin typeface="+mn-lt"/>
              <a:ea typeface="+mn-ea"/>
              <a:cs typeface="+mn-cs"/>
            </a:rPr>
            <a:t>経常収支比率については前年度対比で</a:t>
          </a:r>
          <a:r>
            <a:rPr kumimoji="1" lang="en-US" altLang="ja-JP" sz="1100" b="0" i="0" baseline="0">
              <a:solidFill>
                <a:schemeClr val="dk1"/>
              </a:solidFill>
              <a:effectLst/>
              <a:latin typeface="+mn-lt"/>
              <a:ea typeface="+mn-ea"/>
              <a:cs typeface="+mn-cs"/>
            </a:rPr>
            <a:t>1.8</a:t>
          </a:r>
          <a:r>
            <a:rPr kumimoji="1" lang="ja-JP" altLang="ja-JP" sz="1100" b="0" i="0" baseline="0">
              <a:solidFill>
                <a:schemeClr val="dk1"/>
              </a:solidFill>
              <a:effectLst/>
              <a:latin typeface="+mn-lt"/>
              <a:ea typeface="+mn-ea"/>
              <a:cs typeface="+mn-cs"/>
            </a:rPr>
            <a:t>％の</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と</a:t>
          </a:r>
          <a:r>
            <a:rPr kumimoji="1" lang="ja-JP" altLang="en-US" sz="1100" b="0" i="0" baseline="0">
              <a:solidFill>
                <a:schemeClr val="dk1"/>
              </a:solidFill>
              <a:effectLst/>
              <a:latin typeface="+mn-lt"/>
              <a:ea typeface="+mn-ea"/>
              <a:cs typeface="+mn-cs"/>
            </a:rPr>
            <a:t>なったが、</a:t>
          </a:r>
          <a:r>
            <a:rPr kumimoji="1" lang="ja-JP" altLang="ja-JP" sz="1100" b="0" i="0" baseline="0">
              <a:solidFill>
                <a:schemeClr val="dk1"/>
              </a:solidFill>
              <a:effectLst/>
              <a:latin typeface="+mn-lt"/>
              <a:ea typeface="+mn-ea"/>
              <a:cs typeface="+mn-cs"/>
            </a:rPr>
            <a:t>類似団体平均を下回</a:t>
          </a:r>
          <a:r>
            <a:rPr kumimoji="1" lang="ja-JP" altLang="en-US" sz="1100" b="0" i="0" baseline="0">
              <a:solidFill>
                <a:schemeClr val="dk1"/>
              </a:solidFill>
              <a:effectLst/>
              <a:latin typeface="+mn-lt"/>
              <a:ea typeface="+mn-ea"/>
              <a:cs typeface="+mn-cs"/>
            </a:rPr>
            <a:t>ってお</a:t>
          </a:r>
          <a:r>
            <a:rPr kumimoji="1" lang="ja-JP" altLang="ja-JP" sz="1100" b="0" i="0" baseline="0">
              <a:solidFill>
                <a:schemeClr val="dk1"/>
              </a:solidFill>
              <a:effectLst/>
              <a:latin typeface="+mn-lt"/>
              <a:ea typeface="+mn-ea"/>
              <a:cs typeface="+mn-cs"/>
            </a:rPr>
            <a:t>り、石川県内では引き続きトップクラスの数値を維持している。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今後も、経常経費の削減に努めるとともに、地方債の定期的な繰上償還を実施するなど、安定した財政運営に取り組み、現在の水準の維持及び低下に努めていく。</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32491</xdr:rowOff>
    </xdr:from>
    <xdr:to>
      <xdr:col>23</xdr:col>
      <xdr:colOff>133350</xdr:colOff>
      <xdr:row>66</xdr:row>
      <xdr:rowOff>10160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976591"/>
          <a:ext cx="0" cy="1349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118868</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720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32491</xdr:rowOff>
    </xdr:from>
    <xdr:to>
      <xdr:col>24</xdr:col>
      <xdr:colOff>12700</xdr:colOff>
      <xdr:row>58</xdr:row>
      <xdr:rowOff>32491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976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20849</xdr:rowOff>
    </xdr:from>
    <xdr:to>
      <xdr:col>23</xdr:col>
      <xdr:colOff>133350</xdr:colOff>
      <xdr:row>61</xdr:row>
      <xdr:rowOff>57044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479299"/>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2451</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460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30374</xdr:rowOff>
    </xdr:from>
    <xdr:to>
      <xdr:col>23</xdr:col>
      <xdr:colOff>184150</xdr:colOff>
      <xdr:row>61</xdr:row>
      <xdr:rowOff>131974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48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20849</xdr:rowOff>
    </xdr:from>
    <xdr:to>
      <xdr:col>19</xdr:col>
      <xdr:colOff>133350</xdr:colOff>
      <xdr:row>61</xdr:row>
      <xdr:rowOff>127423</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0479299"/>
          <a:ext cx="889000" cy="10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6244</xdr:rowOff>
    </xdr:from>
    <xdr:to>
      <xdr:col>19</xdr:col>
      <xdr:colOff>184150</xdr:colOff>
      <xdr:row>61</xdr:row>
      <xdr:rowOff>107844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46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92621</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551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36936</xdr:rowOff>
    </xdr:from>
    <xdr:to>
      <xdr:col>15</xdr:col>
      <xdr:colOff>82550</xdr:colOff>
      <xdr:row>61</xdr:row>
      <xdr:rowOff>127423</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0495386"/>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105304</xdr:rowOff>
    </xdr:from>
    <xdr:to>
      <xdr:col>15</xdr:col>
      <xdr:colOff>133350</xdr:colOff>
      <xdr:row>61</xdr:row>
      <xdr:rowOff>35454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39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45631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16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36936</xdr:rowOff>
    </xdr:from>
    <xdr:to>
      <xdr:col>11</xdr:col>
      <xdr:colOff>31750</xdr:colOff>
      <xdr:row>61</xdr:row>
      <xdr:rowOff>49001</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0495386"/>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30374</xdr:rowOff>
    </xdr:from>
    <xdr:to>
      <xdr:col>11</xdr:col>
      <xdr:colOff>82550</xdr:colOff>
      <xdr:row>61</xdr:row>
      <xdr:rowOff>131974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48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116751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57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58526</xdr:rowOff>
    </xdr:from>
    <xdr:to>
      <xdr:col>7</xdr:col>
      <xdr:colOff>31750</xdr:colOff>
      <xdr:row>61</xdr:row>
      <xdr:rowOff>160126</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51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144903</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603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6244</xdr:rowOff>
    </xdr:from>
    <xdr:to>
      <xdr:col>23</xdr:col>
      <xdr:colOff>184150</xdr:colOff>
      <xdr:row>61</xdr:row>
      <xdr:rowOff>107844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46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22771</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309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141499</xdr:rowOff>
    </xdr:from>
    <xdr:to>
      <xdr:col>19</xdr:col>
      <xdr:colOff>184150</xdr:colOff>
      <xdr:row>61</xdr:row>
      <xdr:rowOff>71649</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42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81826</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1973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76623</xdr:rowOff>
    </xdr:from>
    <xdr:to>
      <xdr:col>15</xdr:col>
      <xdr:colOff>133350</xdr:colOff>
      <xdr:row>62</xdr:row>
      <xdr:rowOff>6773</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5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163000</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6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157586</xdr:rowOff>
    </xdr:from>
    <xdr:to>
      <xdr:col>11</xdr:col>
      <xdr:colOff>82550</xdr:colOff>
      <xdr:row>61</xdr:row>
      <xdr:rowOff>87736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4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97913</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21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169651</xdr:rowOff>
    </xdr:from>
    <xdr:to>
      <xdr:col>7</xdr:col>
      <xdr:colOff>31750</xdr:colOff>
      <xdr:row>61</xdr:row>
      <xdr:rowOff>99801</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45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109978</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225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[243,558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前年度対比で</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人当たりの決算額は</a:t>
          </a:r>
          <a:r>
            <a:rPr kumimoji="1" lang="en-US" altLang="ja-JP" sz="1100" b="0" i="0" baseline="0">
              <a:solidFill>
                <a:schemeClr val="dk1"/>
              </a:solidFill>
              <a:effectLst/>
              <a:latin typeface="+mn-lt"/>
              <a:ea typeface="+mn-ea"/>
              <a:cs typeface="+mn-cs"/>
            </a:rPr>
            <a:t>6,115</a:t>
          </a:r>
          <a:r>
            <a:rPr kumimoji="1" lang="ja-JP" altLang="ja-JP" sz="1100" b="0" i="0" baseline="0">
              <a:solidFill>
                <a:schemeClr val="dk1"/>
              </a:solidFill>
              <a:effectLst/>
              <a:latin typeface="+mn-lt"/>
              <a:ea typeface="+mn-ea"/>
              <a:cs typeface="+mn-cs"/>
            </a:rPr>
            <a:t>円増加した。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決算額で比較すると、人件費は前年度対比</a:t>
          </a:r>
          <a:r>
            <a:rPr kumimoji="1" lang="en-US" altLang="ja-JP" sz="1100" b="0" i="0" baseline="0">
              <a:solidFill>
                <a:schemeClr val="dk1"/>
              </a:solidFill>
              <a:effectLst/>
              <a:latin typeface="+mn-lt"/>
              <a:ea typeface="+mn-ea"/>
              <a:cs typeface="+mn-cs"/>
            </a:rPr>
            <a:t>1.1%</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であったが、物件費においても、燃料価格の高騰に伴う庁舎等の公共施設の光熱費などの増加により前年度対比</a:t>
          </a:r>
          <a:r>
            <a:rPr kumimoji="1" lang="en-US" altLang="ja-JP" sz="1100" b="0" i="0" baseline="0">
              <a:solidFill>
                <a:schemeClr val="dk1"/>
              </a:solidFill>
              <a:effectLst/>
              <a:latin typeface="+mn-lt"/>
              <a:ea typeface="+mn-ea"/>
              <a:cs typeface="+mn-cs"/>
            </a:rPr>
            <a:t>3.2%</a:t>
          </a:r>
          <a:r>
            <a:rPr kumimoji="1" lang="ja-JP" altLang="ja-JP" sz="1100" b="0" i="0" baseline="0">
              <a:solidFill>
                <a:schemeClr val="dk1"/>
              </a:solidFill>
              <a:effectLst/>
              <a:latin typeface="+mn-lt"/>
              <a:ea typeface="+mn-ea"/>
              <a:cs typeface="+mn-cs"/>
            </a:rPr>
            <a:t>の増となった。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今後もコスト削減に努めていく。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43290</xdr:rowOff>
    </xdr:from>
    <xdr:to>
      <xdr:col>23</xdr:col>
      <xdr:colOff>133350</xdr:colOff>
      <xdr:row>88</xdr:row>
      <xdr:rowOff>161155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30740"/>
          <a:ext cx="0" cy="13180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133232</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22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161155</xdr:rowOff>
    </xdr:from>
    <xdr:to>
      <xdr:col>24</xdr:col>
      <xdr:colOff>12700</xdr:colOff>
      <xdr:row>88</xdr:row>
      <xdr:rowOff>161155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48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129667</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43290</xdr:rowOff>
    </xdr:from>
    <xdr:to>
      <xdr:col>24</xdr:col>
      <xdr:colOff>12700</xdr:colOff>
      <xdr:row>81</xdr:row>
      <xdr:rowOff>43290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104200</xdr:rowOff>
    </xdr:from>
    <xdr:to>
      <xdr:col>23</xdr:col>
      <xdr:colOff>133350</xdr:colOff>
      <xdr:row>81</xdr:row>
      <xdr:rowOff>109119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3991650"/>
          <a:ext cx="838200" cy="4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93896</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39813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106231</xdr:rowOff>
    </xdr:from>
    <xdr:to>
      <xdr:col>23</xdr:col>
      <xdr:colOff>184150</xdr:colOff>
      <xdr:row>82</xdr:row>
      <xdr:rowOff>36381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399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96582</xdr:rowOff>
    </xdr:from>
    <xdr:to>
      <xdr:col>19</xdr:col>
      <xdr:colOff>133350</xdr:colOff>
      <xdr:row>81</xdr:row>
      <xdr:rowOff>104200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3984032"/>
          <a:ext cx="889000" cy="7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98913</xdr:rowOff>
    </xdr:from>
    <xdr:to>
      <xdr:col>19</xdr:col>
      <xdr:colOff>184150</xdr:colOff>
      <xdr:row>82</xdr:row>
      <xdr:rowOff>29063</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398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13840</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072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86263</xdr:rowOff>
    </xdr:from>
    <xdr:to>
      <xdr:col>15</xdr:col>
      <xdr:colOff>82550</xdr:colOff>
      <xdr:row>81</xdr:row>
      <xdr:rowOff>96582</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973713"/>
          <a:ext cx="889000" cy="10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85297</xdr:rowOff>
    </xdr:from>
    <xdr:to>
      <xdr:col>15</xdr:col>
      <xdr:colOff>133350</xdr:colOff>
      <xdr:row>82</xdr:row>
      <xdr:rowOff>15447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397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224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059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72606</xdr:rowOff>
    </xdr:from>
    <xdr:to>
      <xdr:col>11</xdr:col>
      <xdr:colOff>31750</xdr:colOff>
      <xdr:row>81</xdr:row>
      <xdr:rowOff>86263</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960056"/>
          <a:ext cx="889000" cy="1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65103</xdr:rowOff>
    </xdr:from>
    <xdr:to>
      <xdr:col>11</xdr:col>
      <xdr:colOff>82550</xdr:colOff>
      <xdr:row>81</xdr:row>
      <xdr:rowOff>166703</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5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151480</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038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47927</xdr:rowOff>
    </xdr:from>
    <xdr:to>
      <xdr:col>7</xdr:col>
      <xdr:colOff>31750</xdr:colOff>
      <xdr:row>81</xdr:row>
      <xdr:rowOff>149527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35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134304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02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58319</xdr:rowOff>
    </xdr:from>
    <xdr:to>
      <xdr:col>23</xdr:col>
      <xdr:colOff>184150</xdr:colOff>
      <xdr:row>81</xdr:row>
      <xdr:rowOff>159919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394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151046</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867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53400</xdr:rowOff>
    </xdr:from>
    <xdr:to>
      <xdr:col>19</xdr:col>
      <xdr:colOff>184150</xdr:colOff>
      <xdr:row>81</xdr:row>
      <xdr:rowOff>155000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394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165177</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709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45782</xdr:rowOff>
    </xdr:from>
    <xdr:to>
      <xdr:col>15</xdr:col>
      <xdr:colOff>133350</xdr:colOff>
      <xdr:row>81</xdr:row>
      <xdr:rowOff>147382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93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157559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702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35463</xdr:rowOff>
    </xdr:from>
    <xdr:to>
      <xdr:col>11</xdr:col>
      <xdr:colOff>82550</xdr:colOff>
      <xdr:row>81</xdr:row>
      <xdr:rowOff>137063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92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147240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691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21806</xdr:rowOff>
    </xdr:from>
    <xdr:to>
      <xdr:col>7</xdr:col>
      <xdr:colOff>31750</xdr:colOff>
      <xdr:row>81</xdr:row>
      <xdr:rowOff>123406</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90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133583</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67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類似団体・全国市及び全国町村平均ともに大きく下回っている。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今後とも、国の人事院勧告に基づき、適正な給与体系の維持に努めていく。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60678</xdr:rowOff>
    </xdr:from>
    <xdr:to>
      <xdr:col>81</xdr:col>
      <xdr:colOff>44450</xdr:colOff>
      <xdr:row>89</xdr:row>
      <xdr:rowOff>29634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48128"/>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141111</xdr:rowOff>
    </xdr:from>
    <xdr:to>
      <xdr:col>81</xdr:col>
      <xdr:colOff>44450</xdr:colOff>
      <xdr:row>82</xdr:row>
      <xdr:rowOff>50095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028561"/>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151288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5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141111</xdr:rowOff>
    </xdr:from>
    <xdr:to>
      <xdr:col>77</xdr:col>
      <xdr:colOff>44450</xdr:colOff>
      <xdr:row>81</xdr:row>
      <xdr:rowOff>141111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0285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7761</xdr:rowOff>
    </xdr:from>
    <xdr:to>
      <xdr:col>77</xdr:col>
      <xdr:colOff>95250</xdr:colOff>
      <xdr:row>85</xdr:row>
      <xdr:rowOff>109361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94138</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667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165100</xdr:rowOff>
    </xdr:from>
    <xdr:to>
      <xdr:col>72</xdr:col>
      <xdr:colOff>203200</xdr:colOff>
      <xdr:row>81</xdr:row>
      <xdr:rowOff>141111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3881100"/>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165805</xdr:rowOff>
    </xdr:from>
    <xdr:to>
      <xdr:col>73</xdr:col>
      <xdr:colOff>44450</xdr:colOff>
      <xdr:row>85</xdr:row>
      <xdr:rowOff>95955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5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80732</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65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57855</xdr:rowOff>
    </xdr:from>
    <xdr:to>
      <xdr:col>68</xdr:col>
      <xdr:colOff>152400</xdr:colOff>
      <xdr:row>80</xdr:row>
      <xdr:rowOff>165100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3773855"/>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138995</xdr:rowOff>
    </xdr:from>
    <xdr:to>
      <xdr:col>68</xdr:col>
      <xdr:colOff>203200</xdr:colOff>
      <xdr:row>85</xdr:row>
      <xdr:rowOff>69145</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53922</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6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112184</xdr:rowOff>
    </xdr:from>
    <xdr:to>
      <xdr:col>64</xdr:col>
      <xdr:colOff>152400</xdr:colOff>
      <xdr:row>85</xdr:row>
      <xdr:rowOff>42334</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27111</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170745</xdr:rowOff>
    </xdr:from>
    <xdr:to>
      <xdr:col>81</xdr:col>
      <xdr:colOff>95250</xdr:colOff>
      <xdr:row>82</xdr:row>
      <xdr:rowOff>100895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05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15822</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3903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90311</xdr:rowOff>
    </xdr:from>
    <xdr:to>
      <xdr:col>77</xdr:col>
      <xdr:colOff>95250</xdr:colOff>
      <xdr:row>82</xdr:row>
      <xdr:rowOff>20461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397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30638</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3746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90311</xdr:rowOff>
    </xdr:from>
    <xdr:to>
      <xdr:col>73</xdr:col>
      <xdr:colOff>44450</xdr:colOff>
      <xdr:row>82</xdr:row>
      <xdr:rowOff>20461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397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30638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374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114300</xdr:rowOff>
    </xdr:from>
    <xdr:to>
      <xdr:col>68</xdr:col>
      <xdr:colOff>203200</xdr:colOff>
      <xdr:row>81</xdr:row>
      <xdr:rowOff>44450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54627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359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7055</xdr:rowOff>
    </xdr:from>
    <xdr:to>
      <xdr:col>64</xdr:col>
      <xdr:colOff>152400</xdr:colOff>
      <xdr:row>80</xdr:row>
      <xdr:rowOff>108655</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372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78</xdr:row>
      <xdr:rowOff>118832</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3491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類似団体とはほぼ同数であるが、全国平均及び石川県平均については上回っている。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事務処理負担の軽減や合理化を図りながら、職員の健康に留意し、定員管理の適正化に取り組んでいく。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154146</xdr:rowOff>
    </xdr:from>
    <xdr:to>
      <xdr:col>81</xdr:col>
      <xdr:colOff>44450</xdr:colOff>
      <xdr:row>65</xdr:row>
      <xdr:rowOff>167735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098246"/>
          <a:ext cx="0" cy="12137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139812</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284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167735</xdr:rowOff>
    </xdr:from>
    <xdr:to>
      <xdr:col>81</xdr:col>
      <xdr:colOff>133350</xdr:colOff>
      <xdr:row>65</xdr:row>
      <xdr:rowOff>167735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311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69073</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841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154146</xdr:rowOff>
    </xdr:from>
    <xdr:to>
      <xdr:col>81</xdr:col>
      <xdr:colOff>133350</xdr:colOff>
      <xdr:row>58</xdr:row>
      <xdr:rowOff>154146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098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92964</xdr:rowOff>
    </xdr:from>
    <xdr:to>
      <xdr:col>81</xdr:col>
      <xdr:colOff>44450</xdr:colOff>
      <xdr:row>60</xdr:row>
      <xdr:rowOff>114681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6179800" y="10379964"/>
          <a:ext cx="8382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68533</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355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96456</xdr:rowOff>
    </xdr:from>
    <xdr:to>
      <xdr:col>81</xdr:col>
      <xdr:colOff>95250</xdr:colOff>
      <xdr:row>61</xdr:row>
      <xdr:rowOff>26606</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383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114078</xdr:rowOff>
    </xdr:from>
    <xdr:to>
      <xdr:col>77</xdr:col>
      <xdr:colOff>44450</xdr:colOff>
      <xdr:row>60</xdr:row>
      <xdr:rowOff>114681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401078"/>
          <a:ext cx="889000" cy="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84995</xdr:rowOff>
    </xdr:from>
    <xdr:to>
      <xdr:col>77</xdr:col>
      <xdr:colOff>95250</xdr:colOff>
      <xdr:row>61</xdr:row>
      <xdr:rowOff>15145</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37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171372</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458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113474</xdr:rowOff>
    </xdr:from>
    <xdr:to>
      <xdr:col>72</xdr:col>
      <xdr:colOff>203200</xdr:colOff>
      <xdr:row>60</xdr:row>
      <xdr:rowOff>114078</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400474"/>
          <a:ext cx="889000" cy="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63278</xdr:rowOff>
    </xdr:from>
    <xdr:to>
      <xdr:col>73</xdr:col>
      <xdr:colOff>44450</xdr:colOff>
      <xdr:row>60</xdr:row>
      <xdr:rowOff>164878</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35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3605</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119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111061</xdr:rowOff>
    </xdr:from>
    <xdr:to>
      <xdr:col>68</xdr:col>
      <xdr:colOff>152400</xdr:colOff>
      <xdr:row>60</xdr:row>
      <xdr:rowOff>113474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398061"/>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56642</xdr:rowOff>
    </xdr:from>
    <xdr:to>
      <xdr:col>68</xdr:col>
      <xdr:colOff>203200</xdr:colOff>
      <xdr:row>60</xdr:row>
      <xdr:rowOff>158242</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168419</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11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48196</xdr:rowOff>
    </xdr:from>
    <xdr:to>
      <xdr:col>64</xdr:col>
      <xdr:colOff>152400</xdr:colOff>
      <xdr:row>60</xdr:row>
      <xdr:rowOff>149796</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3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159973</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104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42164</xdr:rowOff>
    </xdr:from>
    <xdr:to>
      <xdr:col>81</xdr:col>
      <xdr:colOff>95250</xdr:colOff>
      <xdr:row>60</xdr:row>
      <xdr:rowOff>143764</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32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58691</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174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63881</xdr:rowOff>
    </xdr:from>
    <xdr:to>
      <xdr:col>77</xdr:col>
      <xdr:colOff>95250</xdr:colOff>
      <xdr:row>60</xdr:row>
      <xdr:rowOff>165481</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35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4208</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1197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63278</xdr:rowOff>
    </xdr:from>
    <xdr:to>
      <xdr:col>73</xdr:col>
      <xdr:colOff>44450</xdr:colOff>
      <xdr:row>60</xdr:row>
      <xdr:rowOff>164878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35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149655</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436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62674</xdr:rowOff>
    </xdr:from>
    <xdr:to>
      <xdr:col>68</xdr:col>
      <xdr:colOff>203200</xdr:colOff>
      <xdr:row>60</xdr:row>
      <xdr:rowOff>164274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34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149051</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436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60261</xdr:rowOff>
    </xdr:from>
    <xdr:to>
      <xdr:col>64</xdr:col>
      <xdr:colOff>152400</xdr:colOff>
      <xdr:row>60</xdr:row>
      <xdr:rowOff>161861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34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146638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43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全国平均については上回っているが、類似団体</a:t>
          </a:r>
          <a:r>
            <a:rPr kumimoji="1" lang="ja-JP" altLang="en-US" sz="1100" b="0" i="0" baseline="0">
              <a:solidFill>
                <a:schemeClr val="dk1"/>
              </a:solidFill>
              <a:effectLst/>
              <a:latin typeface="+mn-lt"/>
              <a:ea typeface="+mn-ea"/>
              <a:cs typeface="+mn-cs"/>
            </a:rPr>
            <a:t>及び県</a:t>
          </a:r>
          <a:r>
            <a:rPr kumimoji="1" lang="ja-JP" altLang="ja-JP" sz="1100" b="0" i="0" baseline="0">
              <a:solidFill>
                <a:schemeClr val="dk1"/>
              </a:solidFill>
              <a:effectLst/>
              <a:latin typeface="+mn-lt"/>
              <a:ea typeface="+mn-ea"/>
              <a:cs typeface="+mn-cs"/>
            </a:rPr>
            <a:t>平均は下回っている。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サンハイム三反田整備事業などの大型事業が控えていることから、引き続き、緊急性が高い事業や町民の意に沿った事業の選択や、有利な起債の活用により、比率の抑制に努めた財政運営を心がけ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67056</xdr:rowOff>
    </xdr:from>
    <xdr:to>
      <xdr:col>81</xdr:col>
      <xdr:colOff>44450</xdr:colOff>
      <xdr:row>43</xdr:row>
      <xdr:rowOff>133858</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410706"/>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105935</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47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133858</xdr:rowOff>
    </xdr:from>
    <xdr:to>
      <xdr:col>81</xdr:col>
      <xdr:colOff>133350</xdr:colOff>
      <xdr:row>43</xdr:row>
      <xdr:rowOff>133858</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50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153433</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6154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67056</xdr:rowOff>
    </xdr:from>
    <xdr:to>
      <xdr:col>81</xdr:col>
      <xdr:colOff>133350</xdr:colOff>
      <xdr:row>37</xdr:row>
      <xdr:rowOff>67056</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41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66548</xdr:rowOff>
    </xdr:from>
    <xdr:to>
      <xdr:col>81</xdr:col>
      <xdr:colOff>44450</xdr:colOff>
      <xdr:row>41</xdr:row>
      <xdr:rowOff>100330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6179800" y="7095998"/>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40911</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707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68834</xdr:rowOff>
    </xdr:from>
    <xdr:to>
      <xdr:col>81</xdr:col>
      <xdr:colOff>95250</xdr:colOff>
      <xdr:row>41</xdr:row>
      <xdr:rowOff>170434</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9672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100330</xdr:rowOff>
    </xdr:from>
    <xdr:to>
      <xdr:col>77</xdr:col>
      <xdr:colOff>44450</xdr:colOff>
      <xdr:row>41</xdr:row>
      <xdr:rowOff>148590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5290800" y="71297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64008</xdr:rowOff>
    </xdr:from>
    <xdr:to>
      <xdr:col>77</xdr:col>
      <xdr:colOff>95250</xdr:colOff>
      <xdr:row>41</xdr:row>
      <xdr:rowOff>165608</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129000" y="709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150385</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7179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148590</xdr:rowOff>
    </xdr:from>
    <xdr:to>
      <xdr:col>72</xdr:col>
      <xdr:colOff>203200</xdr:colOff>
      <xdr:row>42</xdr:row>
      <xdr:rowOff>1270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4401800" y="71780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1270</xdr:rowOff>
    </xdr:from>
    <xdr:to>
      <xdr:col>68</xdr:col>
      <xdr:colOff>152400</xdr:colOff>
      <xdr:row>42</xdr:row>
      <xdr:rowOff>20574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3512800" y="720217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161307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35052</xdr:rowOff>
    </xdr:from>
    <xdr:to>
      <xdr:col>64</xdr:col>
      <xdr:colOff>152400</xdr:colOff>
      <xdr:row>41</xdr:row>
      <xdr:rowOff>136652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3462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146829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683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15748</xdr:rowOff>
    </xdr:from>
    <xdr:to>
      <xdr:col>81</xdr:col>
      <xdr:colOff>95250</xdr:colOff>
      <xdr:row>41</xdr:row>
      <xdr:rowOff>117348</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967200" y="704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32275</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689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49530</xdr:rowOff>
    </xdr:from>
    <xdr:to>
      <xdr:col>77</xdr:col>
      <xdr:colOff>95250</xdr:colOff>
      <xdr:row>41</xdr:row>
      <xdr:rowOff>151130</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129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97790</xdr:rowOff>
    </xdr:from>
    <xdr:to>
      <xdr:col>73</xdr:col>
      <xdr:colOff>44450</xdr:colOff>
      <xdr:row>42</xdr:row>
      <xdr:rowOff>27940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240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121920</xdr:rowOff>
    </xdr:from>
    <xdr:to>
      <xdr:col>68</xdr:col>
      <xdr:colOff>203200</xdr:colOff>
      <xdr:row>42</xdr:row>
      <xdr:rowOff>52070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351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36847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141224</xdr:rowOff>
    </xdr:from>
    <xdr:to>
      <xdr:col>64</xdr:col>
      <xdr:colOff>152400</xdr:colOff>
      <xdr:row>42</xdr:row>
      <xdr:rowOff>71374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462000" y="717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56151</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725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充当可能基金が財政調整基金の積み立ての実施等により</a:t>
          </a:r>
          <a:r>
            <a:rPr kumimoji="1" lang="en-US" altLang="ja-JP" sz="1100" b="0" i="0" baseline="0">
              <a:solidFill>
                <a:schemeClr val="dk1"/>
              </a:solidFill>
              <a:effectLst/>
              <a:latin typeface="+mn-lt"/>
              <a:ea typeface="+mn-ea"/>
              <a:cs typeface="+mn-cs"/>
            </a:rPr>
            <a:t>96,004</a:t>
          </a:r>
          <a:r>
            <a:rPr kumimoji="1" lang="ja-JP" altLang="ja-JP" sz="1100" b="0" i="0" baseline="0">
              <a:solidFill>
                <a:schemeClr val="dk1"/>
              </a:solidFill>
              <a:effectLst/>
              <a:latin typeface="+mn-lt"/>
              <a:ea typeface="+mn-ea"/>
              <a:cs typeface="+mn-cs"/>
            </a:rPr>
            <a:t>千円の増となったことから、前年度対比で</a:t>
          </a:r>
          <a:r>
            <a:rPr kumimoji="1" lang="en-US" altLang="ja-JP" sz="1100" b="0" i="0" baseline="0">
              <a:solidFill>
                <a:schemeClr val="dk1"/>
              </a:solidFill>
              <a:effectLst/>
              <a:latin typeface="+mn-lt"/>
              <a:ea typeface="+mn-ea"/>
              <a:cs typeface="+mn-cs"/>
            </a:rPr>
            <a:t>0.5</a:t>
          </a:r>
          <a:r>
            <a:rPr kumimoji="1" lang="ja-JP" altLang="ja-JP" sz="1100" b="0" i="0" baseline="0">
              <a:solidFill>
                <a:schemeClr val="dk1"/>
              </a:solidFill>
              <a:effectLst/>
              <a:latin typeface="+mn-lt"/>
              <a:ea typeface="+mn-ea"/>
              <a:cs typeface="+mn-cs"/>
            </a:rPr>
            <a:t>％減少となった。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令和</a:t>
          </a:r>
          <a:r>
            <a:rPr kumimoji="1" lang="en-US" altLang="ja-JP" sz="1100" b="0" i="0" baseline="0">
              <a:solidFill>
                <a:schemeClr val="dk1"/>
              </a:solidFill>
              <a:effectLst/>
              <a:latin typeface="+mn-lt"/>
              <a:ea typeface="+mn-ea"/>
              <a:cs typeface="+mn-cs"/>
            </a:rPr>
            <a:t>6</a:t>
          </a:r>
          <a:r>
            <a:rPr kumimoji="1" lang="ja-JP" altLang="ja-JP" sz="1100" b="0" i="0" baseline="0">
              <a:solidFill>
                <a:schemeClr val="dk1"/>
              </a:solidFill>
              <a:effectLst/>
              <a:latin typeface="+mn-lt"/>
              <a:ea typeface="+mn-ea"/>
              <a:cs typeface="+mn-cs"/>
            </a:rPr>
            <a:t>年度においても、燃料価格や物価高騰の影響により、厳しい状況になっていくことが予想される。定期的な繰上償還の実施や有利な起債を活用するなどにより、財政健全化に努めたい。</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61504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313214"/>
          <a:ext cx="0" cy="1520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33581</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80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61504</xdr:rowOff>
    </xdr:from>
    <xdr:to>
      <xdr:col>81</xdr:col>
      <xdr:colOff>133350</xdr:colOff>
      <xdr:row>22</xdr:row>
      <xdr:rowOff>61504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833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132624</xdr:rowOff>
    </xdr:from>
    <xdr:to>
      <xdr:col>81</xdr:col>
      <xdr:colOff>44450</xdr:colOff>
      <xdr:row>13</xdr:row>
      <xdr:rowOff>138369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6179800" y="2361474"/>
          <a:ext cx="8382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13</xdr:row>
      <xdr:rowOff>138369</xdr:rowOff>
    </xdr:from>
    <xdr:to>
      <xdr:col>77</xdr:col>
      <xdr:colOff>44450</xdr:colOff>
      <xdr:row>13</xdr:row>
      <xdr:rowOff>169394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5290800" y="2367219"/>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81824</xdr:rowOff>
    </xdr:from>
    <xdr:to>
      <xdr:col>81</xdr:col>
      <xdr:colOff>95250</xdr:colOff>
      <xdr:row>14</xdr:row>
      <xdr:rowOff>11974</xdr:rowOff>
    </xdr:to>
    <xdr:sp macro="" textlink="">
      <xdr:nvSpPr>
        <xdr:cNvPr id="456" name="楕円 455">
          <a:extLst>
            <a:ext uri="{FF2B5EF4-FFF2-40B4-BE49-F238E27FC236}">
              <a16:creationId xmlns:a16="http://schemas.microsoft.com/office/drawing/2014/main" id="{00000000-0008-0000-0300-0000C8010000}"/>
            </a:ext>
          </a:extLst>
        </xdr:cNvPr>
        <xdr:cNvSpPr/>
      </xdr:nvSpPr>
      <xdr:spPr>
        <a:xfrm>
          <a:off x="16967200" y="231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53901</xdr:rowOff>
    </xdr:from>
    <xdr:ext cx="762000" cy="259045"/>
    <xdr:sp macro="" textlink="">
      <xdr:nvSpPr>
        <xdr:cNvPr id="457" name="将来負担の状況該当値テキスト">
          <a:extLst>
            <a:ext uri="{FF2B5EF4-FFF2-40B4-BE49-F238E27FC236}">
              <a16:creationId xmlns:a16="http://schemas.microsoft.com/office/drawing/2014/main" id="{00000000-0008-0000-0300-0000C9010000}"/>
            </a:ext>
          </a:extLst>
        </xdr:cNvPr>
        <xdr:cNvSpPr txBox="1"/>
      </xdr:nvSpPr>
      <xdr:spPr>
        <a:xfrm>
          <a:off x="17106900" y="2282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87569</xdr:rowOff>
    </xdr:from>
    <xdr:to>
      <xdr:col>77</xdr:col>
      <xdr:colOff>95250</xdr:colOff>
      <xdr:row>14</xdr:row>
      <xdr:rowOff>17719</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6129000" y="231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2496</xdr:rowOff>
    </xdr:from>
    <xdr:ext cx="7366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798800" y="2402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118594</xdr:rowOff>
    </xdr:from>
    <xdr:to>
      <xdr:col>73</xdr:col>
      <xdr:colOff>44450</xdr:colOff>
      <xdr:row>14</xdr:row>
      <xdr:rowOff>48744</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5240000" y="234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33521</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909800" y="2433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石川県川北町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6,099
6,033
14.64
5,044,165
4,948,751
92,023
2,408,902
4,736,147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類似団体・全国及び県平均をすべて上回っている。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これは、ごみ処理業務や消防業務等は一部事務組合で行っているが、保育所・児童館の施設運営等を直営で行っているために、職員数が類似団体等の平均と比較して多いことが主な要因として挙げられる。</a:t>
          </a:r>
          <a:endParaRPr lang="ja-JP" altLang="ja-JP" sz="1400">
            <a:effectLst/>
          </a:endParaRPr>
        </a:p>
        <a:p>
          <a:r>
            <a:rPr kumimoji="1" lang="ja-JP" altLang="ja-JP" sz="1100" b="0" i="0" baseline="0">
              <a:solidFill>
                <a:schemeClr val="dk1"/>
              </a:solidFill>
              <a:effectLst/>
              <a:latin typeface="+mn-lt"/>
              <a:ea typeface="+mn-ea"/>
              <a:cs typeface="+mn-cs"/>
            </a:rPr>
            <a:t>今後は、これらを含めた人件費関係経費全体について検討し抑制に努めていく。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74422</xdr:rowOff>
    </xdr:from>
    <xdr:to>
      <xdr:col>24</xdr:col>
      <xdr:colOff>25400</xdr:colOff>
      <xdr:row>42</xdr:row>
      <xdr:rowOff>3556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32272"/>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147083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3556</xdr:rowOff>
    </xdr:from>
    <xdr:to>
      <xdr:col>24</xdr:col>
      <xdr:colOff>114300</xdr:colOff>
      <xdr:row>42</xdr:row>
      <xdr:rowOff>3556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160799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74422</xdr:rowOff>
    </xdr:from>
    <xdr:to>
      <xdr:col>24</xdr:col>
      <xdr:colOff>114300</xdr:colOff>
      <xdr:row>33</xdr:row>
      <xdr:rowOff>74422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140716</xdr:rowOff>
    </xdr:from>
    <xdr:to>
      <xdr:col>24</xdr:col>
      <xdr:colOff>25400</xdr:colOff>
      <xdr:row>38</xdr:row>
      <xdr:rowOff>163576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65581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26433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98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9906</xdr:rowOff>
    </xdr:from>
    <xdr:to>
      <xdr:col>24</xdr:col>
      <xdr:colOff>76200</xdr:colOff>
      <xdr:row>37</xdr:row>
      <xdr:rowOff>111506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140716</xdr:rowOff>
    </xdr:from>
    <xdr:to>
      <xdr:col>19</xdr:col>
      <xdr:colOff>187325</xdr:colOff>
      <xdr:row>39</xdr:row>
      <xdr:rowOff>88138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655816"/>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98823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168148</xdr:rowOff>
    </xdr:from>
    <xdr:to>
      <xdr:col>15</xdr:col>
      <xdr:colOff>98425</xdr:colOff>
      <xdr:row>39</xdr:row>
      <xdr:rowOff>88138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68324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75963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97282</xdr:rowOff>
    </xdr:from>
    <xdr:to>
      <xdr:col>11</xdr:col>
      <xdr:colOff>9525</xdr:colOff>
      <xdr:row>38</xdr:row>
      <xdr:rowOff>168148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440932"/>
          <a:ext cx="889000" cy="24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60198</xdr:rowOff>
    </xdr:from>
    <xdr:to>
      <xdr:col>11</xdr:col>
      <xdr:colOff>60325</xdr:colOff>
      <xdr:row>37</xdr:row>
      <xdr:rowOff>161798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525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7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158496</xdr:rowOff>
    </xdr:from>
    <xdr:to>
      <xdr:col>6</xdr:col>
      <xdr:colOff>171450</xdr:colOff>
      <xdr:row>37</xdr:row>
      <xdr:rowOff>88646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98823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112776</xdr:rowOff>
    </xdr:from>
    <xdr:to>
      <xdr:col>24</xdr:col>
      <xdr:colOff>76200</xdr:colOff>
      <xdr:row>39</xdr:row>
      <xdr:rowOff>42926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6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84853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59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89916</xdr:rowOff>
    </xdr:from>
    <xdr:to>
      <xdr:col>20</xdr:col>
      <xdr:colOff>38100</xdr:colOff>
      <xdr:row>39</xdr:row>
      <xdr:rowOff>20066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60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4843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691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37338</xdr:rowOff>
    </xdr:from>
    <xdr:to>
      <xdr:col>15</xdr:col>
      <xdr:colOff>149225</xdr:colOff>
      <xdr:row>39</xdr:row>
      <xdr:rowOff>138938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72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123715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81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117348</xdr:rowOff>
    </xdr:from>
    <xdr:to>
      <xdr:col>11</xdr:col>
      <xdr:colOff>60325</xdr:colOff>
      <xdr:row>39</xdr:row>
      <xdr:rowOff>47498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63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32275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718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46482</xdr:rowOff>
    </xdr:from>
    <xdr:to>
      <xdr:col>6</xdr:col>
      <xdr:colOff>171450</xdr:colOff>
      <xdr:row>37</xdr:row>
      <xdr:rowOff>148082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132859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類似団体</a:t>
          </a:r>
          <a:r>
            <a:rPr kumimoji="1" lang="ja-JP" altLang="en-US" sz="1100" b="0" i="0" baseline="0">
              <a:solidFill>
                <a:schemeClr val="dk1"/>
              </a:solidFill>
              <a:effectLst/>
              <a:latin typeface="+mn-lt"/>
              <a:ea typeface="+mn-ea"/>
              <a:cs typeface="+mn-cs"/>
            </a:rPr>
            <a:t>平均</a:t>
          </a:r>
          <a:r>
            <a:rPr kumimoji="1" lang="ja-JP" altLang="ja-JP" sz="1100" b="0" i="0" baseline="0">
              <a:solidFill>
                <a:schemeClr val="dk1"/>
              </a:solidFill>
              <a:effectLst/>
              <a:latin typeface="+mn-lt"/>
              <a:ea typeface="+mn-ea"/>
              <a:cs typeface="+mn-cs"/>
            </a:rPr>
            <a:t>を</a:t>
          </a:r>
          <a:r>
            <a:rPr kumimoji="1" lang="ja-JP" altLang="en-US" sz="1100" b="0" i="0" baseline="0">
              <a:solidFill>
                <a:schemeClr val="dk1"/>
              </a:solidFill>
              <a:effectLst/>
              <a:latin typeface="+mn-lt"/>
              <a:ea typeface="+mn-ea"/>
              <a:cs typeface="+mn-cs"/>
            </a:rPr>
            <a:t>わずかに</a:t>
          </a:r>
          <a:r>
            <a:rPr kumimoji="1" lang="ja-JP" altLang="ja-JP" sz="1100" b="0" i="0" baseline="0">
              <a:solidFill>
                <a:schemeClr val="dk1"/>
              </a:solidFill>
              <a:effectLst/>
              <a:latin typeface="+mn-lt"/>
              <a:ea typeface="+mn-ea"/>
              <a:cs typeface="+mn-cs"/>
            </a:rPr>
            <a:t>上回ってはいるが、全国及び県平均については下回っている。燃料価格の高騰に伴う庁舎等の公共施設の光熱費の増加や住基や税関係に係るシステム改修費等の増加が見られるが、</a:t>
          </a:r>
          <a:r>
            <a:rPr kumimoji="1" lang="ja-JP" altLang="en-US" sz="1100" b="0" i="0" baseline="0">
              <a:solidFill>
                <a:schemeClr val="dk1"/>
              </a:solidFill>
              <a:effectLst/>
              <a:latin typeface="+mn-lt"/>
              <a:ea typeface="+mn-ea"/>
              <a:cs typeface="+mn-cs"/>
            </a:rPr>
            <a:t>前</a:t>
          </a:r>
          <a:r>
            <a:rPr kumimoji="1" lang="ja-JP" altLang="ja-JP" sz="1100" b="0" i="0" baseline="0">
              <a:solidFill>
                <a:schemeClr val="dk1"/>
              </a:solidFill>
              <a:effectLst/>
              <a:latin typeface="+mn-lt"/>
              <a:ea typeface="+mn-ea"/>
              <a:cs typeface="+mn-cs"/>
            </a:rPr>
            <a:t>年度対比</a:t>
          </a:r>
          <a:r>
            <a:rPr kumimoji="1" lang="ja-JP" altLang="en-US" sz="1100" b="0" i="0" baseline="0">
              <a:solidFill>
                <a:schemeClr val="dk1"/>
              </a:solidFill>
              <a:effectLst/>
              <a:latin typeface="+mn-lt"/>
              <a:ea typeface="+mn-ea"/>
              <a:cs typeface="+mn-cs"/>
            </a:rPr>
            <a:t>増減なし</a:t>
          </a:r>
          <a:r>
            <a:rPr kumimoji="1" lang="ja-JP" altLang="ja-JP" sz="1100" b="0" i="0" baseline="0">
              <a:solidFill>
                <a:schemeClr val="dk1"/>
              </a:solidFill>
              <a:effectLst/>
              <a:latin typeface="+mn-lt"/>
              <a:ea typeface="+mn-ea"/>
              <a:cs typeface="+mn-cs"/>
            </a:rPr>
            <a:t>となった。今後とも委託契約等（保守業務等）の見直しを実施し、経常経費削減に努めていく。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123190</xdr:rowOff>
    </xdr:from>
    <xdr:to>
      <xdr:col>82</xdr:col>
      <xdr:colOff>107950</xdr:colOff>
      <xdr:row>22</xdr:row>
      <xdr:rowOff>12700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520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38117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123190</xdr:rowOff>
    </xdr:from>
    <xdr:to>
      <xdr:col>82</xdr:col>
      <xdr:colOff>196850</xdr:colOff>
      <xdr:row>13</xdr:row>
      <xdr:rowOff>123190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24130</xdr:rowOff>
    </xdr:from>
    <xdr:to>
      <xdr:col>82</xdr:col>
      <xdr:colOff>107950</xdr:colOff>
      <xdr:row>17</xdr:row>
      <xdr:rowOff>24130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938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146067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17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24130</xdr:rowOff>
    </xdr:from>
    <xdr:to>
      <xdr:col>78</xdr:col>
      <xdr:colOff>69850</xdr:colOff>
      <xdr:row>17</xdr:row>
      <xdr:rowOff>39370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9387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91440</xdr:rowOff>
    </xdr:from>
    <xdr:to>
      <xdr:col>78</xdr:col>
      <xdr:colOff>120650</xdr:colOff>
      <xdr:row>17</xdr:row>
      <xdr:rowOff>21590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31767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60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66040</xdr:rowOff>
    </xdr:from>
    <xdr:to>
      <xdr:col>73</xdr:col>
      <xdr:colOff>180975</xdr:colOff>
      <xdr:row>17</xdr:row>
      <xdr:rowOff>39370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8092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22860</xdr:rowOff>
    </xdr:from>
    <xdr:to>
      <xdr:col>74</xdr:col>
      <xdr:colOff>31750</xdr:colOff>
      <xdr:row>16</xdr:row>
      <xdr:rowOff>124460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134637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66040</xdr:rowOff>
    </xdr:from>
    <xdr:to>
      <xdr:col>69</xdr:col>
      <xdr:colOff>92075</xdr:colOff>
      <xdr:row>17</xdr:row>
      <xdr:rowOff>16510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8092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45720</xdr:rowOff>
    </xdr:from>
    <xdr:to>
      <xdr:col>69</xdr:col>
      <xdr:colOff>142875</xdr:colOff>
      <xdr:row>16</xdr:row>
      <xdr:rowOff>147320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132097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97807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116857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144780</xdr:rowOff>
    </xdr:from>
    <xdr:to>
      <xdr:col>78</xdr:col>
      <xdr:colOff>120650</xdr:colOff>
      <xdr:row>17</xdr:row>
      <xdr:rowOff>74930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59707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97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160020</xdr:rowOff>
    </xdr:from>
    <xdr:to>
      <xdr:col>74</xdr:col>
      <xdr:colOff>31750</xdr:colOff>
      <xdr:row>17</xdr:row>
      <xdr:rowOff>90170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74947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15240</xdr:rowOff>
    </xdr:from>
    <xdr:to>
      <xdr:col>69</xdr:col>
      <xdr:colOff>142875</xdr:colOff>
      <xdr:row>16</xdr:row>
      <xdr:rowOff>116840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127017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137160</xdr:rowOff>
    </xdr:from>
    <xdr:to>
      <xdr:col>65</xdr:col>
      <xdr:colOff>53975</xdr:colOff>
      <xdr:row>17</xdr:row>
      <xdr:rowOff>67310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77487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64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全国及び石川県平均については下回っているが、類似団体平均については、大幅に上回っている。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これは、</a:t>
          </a:r>
          <a:r>
            <a:rPr kumimoji="1" lang="en-US" altLang="ja-JP" sz="1100" b="0" i="0" baseline="0">
              <a:solidFill>
                <a:schemeClr val="dk1"/>
              </a:solidFill>
              <a:effectLst/>
              <a:latin typeface="+mn-lt"/>
              <a:ea typeface="+mn-ea"/>
              <a:cs typeface="+mn-cs"/>
            </a:rPr>
            <a:t>18</a:t>
          </a:r>
          <a:r>
            <a:rPr kumimoji="1" lang="ja-JP" altLang="ja-JP" sz="1100" b="0" i="0" baseline="0">
              <a:solidFill>
                <a:schemeClr val="dk1"/>
              </a:solidFill>
              <a:effectLst/>
              <a:latin typeface="+mn-lt"/>
              <a:ea typeface="+mn-ea"/>
              <a:cs typeface="+mn-cs"/>
            </a:rPr>
            <a:t>歳以下の子どもや</a:t>
          </a:r>
          <a:r>
            <a:rPr kumimoji="1" lang="en-US" altLang="ja-JP" sz="1100" b="0" i="0" baseline="0">
              <a:solidFill>
                <a:schemeClr val="dk1"/>
              </a:solidFill>
              <a:effectLst/>
              <a:latin typeface="+mn-lt"/>
              <a:ea typeface="+mn-ea"/>
              <a:cs typeface="+mn-cs"/>
            </a:rPr>
            <a:t>75</a:t>
          </a:r>
          <a:r>
            <a:rPr kumimoji="1" lang="ja-JP" altLang="ja-JP" sz="1100" b="0" i="0" baseline="0">
              <a:solidFill>
                <a:schemeClr val="dk1"/>
              </a:solidFill>
              <a:effectLst/>
              <a:latin typeface="+mn-lt"/>
              <a:ea typeface="+mn-ea"/>
              <a:cs typeface="+mn-cs"/>
            </a:rPr>
            <a:t>歳以上の医療費無料化、出産祝金の支給やねたきり老人介護福祉手当等の町独自の少子高齢化施策による影響が大きい。</a:t>
          </a:r>
          <a:endParaRPr lang="ja-JP" altLang="ja-JP" sz="1400">
            <a:effectLst/>
          </a:endParaRPr>
        </a:p>
        <a:p>
          <a:r>
            <a:rPr kumimoji="1" lang="ja-JP" altLang="ja-JP" sz="1100" b="0" i="0" baseline="0">
              <a:solidFill>
                <a:schemeClr val="dk1"/>
              </a:solidFill>
              <a:effectLst/>
              <a:latin typeface="+mn-lt"/>
              <a:ea typeface="+mn-ea"/>
              <a:cs typeface="+mn-cs"/>
            </a:rPr>
            <a:t>今後も、当町の目玉事業でもあるこれらの独自施策は継続して実施する予定である。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151493</xdr:rowOff>
    </xdr:from>
    <xdr:to>
      <xdr:col>24</xdr:col>
      <xdr:colOff>25400</xdr:colOff>
      <xdr:row>60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238343"/>
          <a:ext cx="0" cy="1175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99077</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127000</xdr:rowOff>
    </xdr:from>
    <xdr:to>
      <xdr:col>24</xdr:col>
      <xdr:colOff>114300</xdr:colOff>
      <xdr:row>60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66420</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151493</xdr:rowOff>
    </xdr:from>
    <xdr:to>
      <xdr:col>24</xdr:col>
      <xdr:colOff>114300</xdr:colOff>
      <xdr:row>53</xdr:row>
      <xdr:rowOff>151493</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53522</xdr:rowOff>
    </xdr:from>
    <xdr:to>
      <xdr:col>24</xdr:col>
      <xdr:colOff>25400</xdr:colOff>
      <xdr:row>59</xdr:row>
      <xdr:rowOff>151493</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987800" y="10169072"/>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43742</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473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27215</xdr:rowOff>
    </xdr:from>
    <xdr:to>
      <xdr:col>24</xdr:col>
      <xdr:colOff>76200</xdr:colOff>
      <xdr:row>56</xdr:row>
      <xdr:rowOff>128815</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53522</xdr:rowOff>
    </xdr:from>
    <xdr:to>
      <xdr:col>19</xdr:col>
      <xdr:colOff>187325</xdr:colOff>
      <xdr:row>59</xdr:row>
      <xdr:rowOff>135165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098800" y="10169072"/>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166007</xdr:rowOff>
    </xdr:from>
    <xdr:to>
      <xdr:col>20</xdr:col>
      <xdr:colOff>38100</xdr:colOff>
      <xdr:row>56</xdr:row>
      <xdr:rowOff>96157</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106334</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135165</xdr:rowOff>
    </xdr:from>
    <xdr:to>
      <xdr:col>15</xdr:col>
      <xdr:colOff>98425</xdr:colOff>
      <xdr:row>59</xdr:row>
      <xdr:rowOff>135165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2209800" y="102507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166007</xdr:rowOff>
    </xdr:from>
    <xdr:to>
      <xdr:col>15</xdr:col>
      <xdr:colOff>149225</xdr:colOff>
      <xdr:row>56</xdr:row>
      <xdr:rowOff>96157</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106334</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135165</xdr:rowOff>
    </xdr:from>
    <xdr:to>
      <xdr:col>11</xdr:col>
      <xdr:colOff>9525</xdr:colOff>
      <xdr:row>61</xdr:row>
      <xdr:rowOff>102507</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1320800" y="10250715"/>
          <a:ext cx="889000" cy="310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27215</xdr:rowOff>
    </xdr:from>
    <xdr:to>
      <xdr:col>11</xdr:col>
      <xdr:colOff>60325</xdr:colOff>
      <xdr:row>56</xdr:row>
      <xdr:rowOff>128815</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138992</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1270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65512</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100693</xdr:rowOff>
    </xdr:from>
    <xdr:to>
      <xdr:col>24</xdr:col>
      <xdr:colOff>76200</xdr:colOff>
      <xdr:row>60</xdr:row>
      <xdr:rowOff>30843</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47752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72770</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1018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2722</xdr:rowOff>
    </xdr:from>
    <xdr:to>
      <xdr:col>20</xdr:col>
      <xdr:colOff>38100</xdr:colOff>
      <xdr:row>59</xdr:row>
      <xdr:rowOff>104322</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9370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89099</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1020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84365</xdr:rowOff>
    </xdr:from>
    <xdr:to>
      <xdr:col>15</xdr:col>
      <xdr:colOff>149225</xdr:colOff>
      <xdr:row>60</xdr:row>
      <xdr:rowOff>14515</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048000" y="1019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170742</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1028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84365</xdr:rowOff>
    </xdr:from>
    <xdr:to>
      <xdr:col>11</xdr:col>
      <xdr:colOff>60325</xdr:colOff>
      <xdr:row>60</xdr:row>
      <xdr:rowOff>14515</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2159000" y="1019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170742</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1028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61</xdr:row>
      <xdr:rowOff>51707</xdr:rowOff>
    </xdr:from>
    <xdr:to>
      <xdr:col>6</xdr:col>
      <xdr:colOff>171450</xdr:colOff>
      <xdr:row>61</xdr:row>
      <xdr:rowOff>153307</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1270000" y="1051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138084</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1059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類似団体・全国及び石川県平均すべてにおいて、大きく下回っているものの、今後とも、各種特別会計（国民健康保険・介護保険等）適正化を図り、普通会計の負担軽減（繰出金等）に努めていく。</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a:extLst>
            <a:ext uri="{FF2B5EF4-FFF2-40B4-BE49-F238E27FC236}">
              <a16:creationId xmlns:a16="http://schemas.microsoft.com/office/drawing/2014/main" id="{00000000-0008-0000-0400-0000F4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102507</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6510000" y="8938985"/>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6" name="その他最小値テキスト">
          <a:extLst>
            <a:ext uri="{FF2B5EF4-FFF2-40B4-BE49-F238E27FC236}">
              <a16:creationId xmlns:a16="http://schemas.microsoft.com/office/drawing/2014/main" id="{00000000-0008-0000-0400-0000F6000000}"/>
            </a:ext>
          </a:extLst>
        </xdr:cNvPr>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48" name="その他最大値テキスト">
          <a:extLst>
            <a:ext uri="{FF2B5EF4-FFF2-40B4-BE49-F238E27FC236}">
              <a16:creationId xmlns:a16="http://schemas.microsoft.com/office/drawing/2014/main" id="{00000000-0008-0000-0400-0000F8000000}"/>
            </a:ext>
          </a:extLst>
        </xdr:cNvPr>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52</xdr:row>
      <xdr:rowOff>121557</xdr:rowOff>
    </xdr:from>
    <xdr:to>
      <xdr:col>82</xdr:col>
      <xdr:colOff>107950</xdr:colOff>
      <xdr:row>52</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5671800" y="9036957"/>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42834</xdr:rowOff>
    </xdr:from>
    <xdr:ext cx="762000" cy="259045"/>
    <xdr:sp macro="" textlink="">
      <xdr:nvSpPr>
        <xdr:cNvPr id="251" name="その他平均値テキスト">
          <a:extLst>
            <a:ext uri="{FF2B5EF4-FFF2-40B4-BE49-F238E27FC236}">
              <a16:creationId xmlns:a16="http://schemas.microsoft.com/office/drawing/2014/main" id="{00000000-0008-0000-0400-0000FB000000}"/>
            </a:ext>
          </a:extLst>
        </xdr:cNvPr>
        <xdr:cNvSpPr txBox="1"/>
      </xdr:nvSpPr>
      <xdr:spPr>
        <a:xfrm>
          <a:off x="16598900" y="9644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70757</xdr:rowOff>
    </xdr:from>
    <xdr:to>
      <xdr:col>82</xdr:col>
      <xdr:colOff>158750</xdr:colOff>
      <xdr:row>57</xdr:row>
      <xdr:rowOff>907</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64592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52</xdr:row>
      <xdr:rowOff>121557</xdr:rowOff>
    </xdr:from>
    <xdr:to>
      <xdr:col>78</xdr:col>
      <xdr:colOff>69850</xdr:colOff>
      <xdr:row>53</xdr:row>
      <xdr:rowOff>37193</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4782800" y="90369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72770</xdr:rowOff>
    </xdr:from>
    <xdr:ext cx="7366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290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15422</xdr:rowOff>
    </xdr:from>
    <xdr:to>
      <xdr:col>73</xdr:col>
      <xdr:colOff>180975</xdr:colOff>
      <xdr:row>53</xdr:row>
      <xdr:rowOff>37193</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893800" y="91022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40112</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401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15422</xdr:rowOff>
    </xdr:from>
    <xdr:to>
      <xdr:col>69</xdr:col>
      <xdr:colOff>92075</xdr:colOff>
      <xdr:row>53</xdr:row>
      <xdr:rowOff>135165</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004800" y="9102272"/>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148970</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512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42834</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623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52</xdr:row>
      <xdr:rowOff>114300</xdr:rowOff>
    </xdr:from>
    <xdr:to>
      <xdr:col>82</xdr:col>
      <xdr:colOff>158750</xdr:colOff>
      <xdr:row>53</xdr:row>
      <xdr:rowOff>44450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64592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51</xdr:row>
      <xdr:rowOff>130827</xdr:rowOff>
    </xdr:from>
    <xdr:ext cx="762000" cy="259045"/>
    <xdr:sp macro="" textlink="">
      <xdr:nvSpPr>
        <xdr:cNvPr id="270" name="その他該当値テキスト">
          <a:extLst>
            <a:ext uri="{FF2B5EF4-FFF2-40B4-BE49-F238E27FC236}">
              <a16:creationId xmlns:a16="http://schemas.microsoft.com/office/drawing/2014/main" id="{00000000-0008-0000-0400-00000E010000}"/>
            </a:ext>
          </a:extLst>
        </xdr:cNvPr>
        <xdr:cNvSpPr txBox="1"/>
      </xdr:nvSpPr>
      <xdr:spPr>
        <a:xfrm>
          <a:off x="16598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52</xdr:row>
      <xdr:rowOff>70757</xdr:rowOff>
    </xdr:from>
    <xdr:to>
      <xdr:col>78</xdr:col>
      <xdr:colOff>120650</xdr:colOff>
      <xdr:row>53</xdr:row>
      <xdr:rowOff>907</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5621000" y="898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11084</xdr:rowOff>
    </xdr:from>
    <xdr:ext cx="7366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5290800" y="875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52</xdr:row>
      <xdr:rowOff>157843</xdr:rowOff>
    </xdr:from>
    <xdr:to>
      <xdr:col>74</xdr:col>
      <xdr:colOff>31750</xdr:colOff>
      <xdr:row>53</xdr:row>
      <xdr:rowOff>87993</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4732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98170</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4401800" y="884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52</xdr:row>
      <xdr:rowOff>136072</xdr:rowOff>
    </xdr:from>
    <xdr:to>
      <xdr:col>69</xdr:col>
      <xdr:colOff>142875</xdr:colOff>
      <xdr:row>53</xdr:row>
      <xdr:rowOff>66222</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3843000" y="905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76399</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3512800" y="882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84365</xdr:rowOff>
    </xdr:from>
    <xdr:to>
      <xdr:col>65</xdr:col>
      <xdr:colOff>53975</xdr:colOff>
      <xdr:row>54</xdr:row>
      <xdr:rowOff>14515</xdr:rowOff>
    </xdr:to>
    <xdr:sp macro="" textlink="">
      <xdr:nvSpPr>
        <xdr:cNvPr id="277" name="楕円 276">
          <a:extLst>
            <a:ext uri="{FF2B5EF4-FFF2-40B4-BE49-F238E27FC236}">
              <a16:creationId xmlns:a16="http://schemas.microsoft.com/office/drawing/2014/main" id="{00000000-0008-0000-0400-000015010000}"/>
            </a:ext>
          </a:extLst>
        </xdr:cNvPr>
        <xdr:cNvSpPr/>
      </xdr:nvSpPr>
      <xdr:spPr>
        <a:xfrm>
          <a:off x="12954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24692</xdr:rowOff>
    </xdr:from>
    <xdr:ext cx="762000" cy="259045"/>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623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類似団体</a:t>
          </a:r>
          <a:r>
            <a:rPr kumimoji="1" lang="ja-JP" altLang="en-US" sz="1100" b="0" i="0" baseline="0">
              <a:solidFill>
                <a:schemeClr val="dk1"/>
              </a:solidFill>
              <a:effectLst/>
              <a:latin typeface="+mn-lt"/>
              <a:ea typeface="+mn-ea"/>
              <a:cs typeface="+mn-cs"/>
            </a:rPr>
            <a:t>平均を</a:t>
          </a:r>
          <a:r>
            <a:rPr kumimoji="1" lang="ja-JP" altLang="ja-JP" sz="1100" b="0" i="0" baseline="0">
              <a:solidFill>
                <a:schemeClr val="dk1"/>
              </a:solidFill>
              <a:effectLst/>
              <a:latin typeface="+mn-lt"/>
              <a:ea typeface="+mn-ea"/>
              <a:cs typeface="+mn-cs"/>
            </a:rPr>
            <a:t>下回ったものの、全国</a:t>
          </a:r>
          <a:r>
            <a:rPr kumimoji="1" lang="ja-JP" altLang="en-US" sz="1100" b="0" i="0" baseline="0">
              <a:solidFill>
                <a:schemeClr val="dk1"/>
              </a:solidFill>
              <a:effectLst/>
              <a:latin typeface="+mn-lt"/>
              <a:ea typeface="+mn-ea"/>
              <a:cs typeface="+mn-cs"/>
            </a:rPr>
            <a:t>及び石川県</a:t>
          </a:r>
          <a:r>
            <a:rPr kumimoji="1" lang="ja-JP" altLang="ja-JP" sz="1100" b="0" i="0" baseline="0">
              <a:solidFill>
                <a:schemeClr val="dk1"/>
              </a:solidFill>
              <a:effectLst/>
              <a:latin typeface="+mn-lt"/>
              <a:ea typeface="+mn-ea"/>
              <a:cs typeface="+mn-cs"/>
            </a:rPr>
            <a:t>平均を上回っている。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今後とも負担金（一部事務組合負担金等含む）・補助金の精査に努めて経常経費の削減を図る。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0" name="テキスト ボックス 299">
          <a:extLst>
            <a:ext uri="{FF2B5EF4-FFF2-40B4-BE49-F238E27FC236}">
              <a16:creationId xmlns:a16="http://schemas.microsoft.com/office/drawing/2014/main" id="{00000000-0008-0000-0400-00002C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40</xdr:row>
      <xdr:rowOff>94996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855716"/>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67073</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692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94996</xdr:rowOff>
    </xdr:from>
    <xdr:to>
      <xdr:col>82</xdr:col>
      <xdr:colOff>196850</xdr:colOff>
      <xdr:row>40</xdr:row>
      <xdr:rowOff>94996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695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56134</xdr:rowOff>
    </xdr:from>
    <xdr:to>
      <xdr:col>82</xdr:col>
      <xdr:colOff>107950</xdr:colOff>
      <xdr:row>37</xdr:row>
      <xdr:rowOff>69850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5671800" y="639978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45991</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3896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73914</xdr:rowOff>
    </xdr:from>
    <xdr:to>
      <xdr:col>82</xdr:col>
      <xdr:colOff>158750</xdr:colOff>
      <xdr:row>38</xdr:row>
      <xdr:rowOff>4064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41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168148</xdr:rowOff>
    </xdr:from>
    <xdr:to>
      <xdr:col>78</xdr:col>
      <xdr:colOff>69850</xdr:colOff>
      <xdr:row>37</xdr:row>
      <xdr:rowOff>56134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4782800" y="634034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149860</xdr:rowOff>
    </xdr:from>
    <xdr:to>
      <xdr:col>73</xdr:col>
      <xdr:colOff>180975</xdr:colOff>
      <xdr:row>36</xdr:row>
      <xdr:rowOff>168148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893800" y="63220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149352</xdr:rowOff>
    </xdr:from>
    <xdr:to>
      <xdr:col>74</xdr:col>
      <xdr:colOff>31750</xdr:colOff>
      <xdr:row>37</xdr:row>
      <xdr:rowOff>79502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64279</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149860</xdr:rowOff>
    </xdr:from>
    <xdr:to>
      <xdr:col>69</xdr:col>
      <xdr:colOff>92075</xdr:colOff>
      <xdr:row>37</xdr:row>
      <xdr:rowOff>10414</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004800" y="632206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158496</xdr:rowOff>
    </xdr:from>
    <xdr:to>
      <xdr:col>69</xdr:col>
      <xdr:colOff>142875</xdr:colOff>
      <xdr:row>37</xdr:row>
      <xdr:rowOff>88646</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73423</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55135</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35577</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5334</xdr:rowOff>
    </xdr:from>
    <xdr:to>
      <xdr:col>78</xdr:col>
      <xdr:colOff>120650</xdr:colOff>
      <xdr:row>37</xdr:row>
      <xdr:rowOff>106934</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117111</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6117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117348</xdr:rowOff>
    </xdr:from>
    <xdr:to>
      <xdr:col>74</xdr:col>
      <xdr:colOff>31750</xdr:colOff>
      <xdr:row>37</xdr:row>
      <xdr:rowOff>47498</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57675</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99060</xdr:rowOff>
    </xdr:from>
    <xdr:to>
      <xdr:col>69</xdr:col>
      <xdr:colOff>142875</xdr:colOff>
      <xdr:row>37</xdr:row>
      <xdr:rowOff>29210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39387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131064</xdr:rowOff>
    </xdr:from>
    <xdr:to>
      <xdr:col>65</xdr:col>
      <xdr:colOff>53975</xdr:colOff>
      <xdr:row>37</xdr:row>
      <xdr:rowOff>61214</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71391</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類似団体・全国及び石川県平均をすべて下回っている。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これは、繰上償還の定期的な実施（平成</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a:t>
          </a:r>
          <a:r>
            <a:rPr kumimoji="1" lang="en-US" altLang="ja-JP" sz="1100" b="0" i="0" baseline="0">
              <a:solidFill>
                <a:schemeClr val="dk1"/>
              </a:solidFill>
              <a:effectLst/>
              <a:latin typeface="+mn-lt"/>
              <a:ea typeface="+mn-ea"/>
              <a:cs typeface="+mn-cs"/>
            </a:rPr>
            <a:t>72,421</a:t>
          </a:r>
          <a:r>
            <a:rPr kumimoji="1" lang="ja-JP" altLang="ja-JP" sz="1100" b="0" i="0" baseline="0">
              <a:solidFill>
                <a:schemeClr val="dk1"/>
              </a:solidFill>
              <a:effectLst/>
              <a:latin typeface="+mn-lt"/>
              <a:ea typeface="+mn-ea"/>
              <a:cs typeface="+mn-cs"/>
            </a:rPr>
            <a:t>千円、令和</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年度</a:t>
          </a:r>
          <a:r>
            <a:rPr kumimoji="1" lang="en-US" altLang="ja-JP" sz="1100" b="0" i="0" baseline="0">
              <a:solidFill>
                <a:schemeClr val="dk1"/>
              </a:solidFill>
              <a:effectLst/>
              <a:latin typeface="+mn-lt"/>
              <a:ea typeface="+mn-ea"/>
              <a:cs typeface="+mn-cs"/>
            </a:rPr>
            <a:t>75,854</a:t>
          </a:r>
          <a:r>
            <a:rPr kumimoji="1" lang="ja-JP" altLang="ja-JP" sz="1100" b="0" i="0" baseline="0">
              <a:solidFill>
                <a:schemeClr val="dk1"/>
              </a:solidFill>
              <a:effectLst/>
              <a:latin typeface="+mn-lt"/>
              <a:ea typeface="+mn-ea"/>
              <a:cs typeface="+mn-cs"/>
            </a:rPr>
            <a:t>千円、令和</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年度</a:t>
          </a:r>
          <a:r>
            <a:rPr kumimoji="1" lang="en-US" altLang="ja-JP" sz="1100" b="0" i="0" baseline="0">
              <a:solidFill>
                <a:schemeClr val="dk1"/>
              </a:solidFill>
              <a:effectLst/>
              <a:latin typeface="+mn-lt"/>
              <a:ea typeface="+mn-ea"/>
              <a:cs typeface="+mn-cs"/>
            </a:rPr>
            <a:t>77,689</a:t>
          </a:r>
          <a:r>
            <a:rPr kumimoji="1" lang="ja-JP" altLang="ja-JP" sz="1100" b="0" i="0" baseline="0">
              <a:solidFill>
                <a:schemeClr val="dk1"/>
              </a:solidFill>
              <a:effectLst/>
              <a:latin typeface="+mn-lt"/>
              <a:ea typeface="+mn-ea"/>
              <a:cs typeface="+mn-cs"/>
            </a:rPr>
            <a:t>千円）によるもので、今後とも可能な範囲での新発債の抑制や定期的な繰上償還等の実施により、より一層の健全化に努めていく。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85089</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517120"/>
          <a:ext cx="0" cy="1283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57166</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85089</xdr:rowOff>
    </xdr:from>
    <xdr:to>
      <xdr:col>24</xdr:col>
      <xdr:colOff>114300</xdr:colOff>
      <xdr:row>80</xdr:row>
      <xdr:rowOff>85089</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100330</xdr:rowOff>
    </xdr:from>
    <xdr:to>
      <xdr:col>24</xdr:col>
      <xdr:colOff>25400</xdr:colOff>
      <xdr:row>75</xdr:row>
      <xdr:rowOff>100330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987800" y="12959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170197</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028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26670</xdr:rowOff>
    </xdr:from>
    <xdr:to>
      <xdr:col>24</xdr:col>
      <xdr:colOff>76200</xdr:colOff>
      <xdr:row>76</xdr:row>
      <xdr:rowOff>128270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100330</xdr:rowOff>
    </xdr:from>
    <xdr:to>
      <xdr:col>19</xdr:col>
      <xdr:colOff>187325</xdr:colOff>
      <xdr:row>76</xdr:row>
      <xdr:rowOff>24130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098800" y="1295908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41911</xdr:rowOff>
    </xdr:from>
    <xdr:to>
      <xdr:col>20</xdr:col>
      <xdr:colOff>38100</xdr:colOff>
      <xdr:row>76</xdr:row>
      <xdr:rowOff>143511</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128288</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3158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24130</xdr:rowOff>
    </xdr:from>
    <xdr:to>
      <xdr:col>15</xdr:col>
      <xdr:colOff>98425</xdr:colOff>
      <xdr:row>76</xdr:row>
      <xdr:rowOff>24130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2209800" y="130543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3811</xdr:rowOff>
    </xdr:from>
    <xdr:to>
      <xdr:col>15</xdr:col>
      <xdr:colOff>149225</xdr:colOff>
      <xdr:row>76</xdr:row>
      <xdr:rowOff>105411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03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90188</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3120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24130</xdr:rowOff>
    </xdr:from>
    <xdr:to>
      <xdr:col>11</xdr:col>
      <xdr:colOff>9525</xdr:colOff>
      <xdr:row>76</xdr:row>
      <xdr:rowOff>46989</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1320800" y="1305433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41911</xdr:rowOff>
    </xdr:from>
    <xdr:to>
      <xdr:col>11</xdr:col>
      <xdr:colOff>60325</xdr:colOff>
      <xdr:row>76</xdr:row>
      <xdr:rowOff>143511</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128288</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57150</xdr:rowOff>
    </xdr:from>
    <xdr:to>
      <xdr:col>6</xdr:col>
      <xdr:colOff>171450</xdr:colOff>
      <xdr:row>76</xdr:row>
      <xdr:rowOff>158750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143527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49530</xdr:rowOff>
    </xdr:from>
    <xdr:to>
      <xdr:col>24</xdr:col>
      <xdr:colOff>76200</xdr:colOff>
      <xdr:row>75</xdr:row>
      <xdr:rowOff>151130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66057</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49530</xdr:rowOff>
    </xdr:from>
    <xdr:to>
      <xdr:col>20</xdr:col>
      <xdr:colOff>38100</xdr:colOff>
      <xdr:row>75</xdr:row>
      <xdr:rowOff>151130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161307</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267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144780</xdr:rowOff>
    </xdr:from>
    <xdr:to>
      <xdr:col>15</xdr:col>
      <xdr:colOff>149225</xdr:colOff>
      <xdr:row>76</xdr:row>
      <xdr:rowOff>74930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85107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277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144780</xdr:rowOff>
    </xdr:from>
    <xdr:to>
      <xdr:col>11</xdr:col>
      <xdr:colOff>60325</xdr:colOff>
      <xdr:row>76</xdr:row>
      <xdr:rowOff>74930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85107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277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167639</xdr:rowOff>
    </xdr:from>
    <xdr:to>
      <xdr:col>6</xdr:col>
      <xdr:colOff>171450</xdr:colOff>
      <xdr:row>76</xdr:row>
      <xdr:rowOff>97789</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107967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279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全国平均については下回って</a:t>
          </a:r>
          <a:r>
            <a:rPr kumimoji="1" lang="ja-JP" altLang="en-US" sz="1100" b="0" i="0" baseline="0">
              <a:solidFill>
                <a:schemeClr val="dk1"/>
              </a:solidFill>
              <a:effectLst/>
              <a:latin typeface="+mn-lt"/>
              <a:ea typeface="+mn-ea"/>
              <a:cs typeface="+mn-cs"/>
            </a:rPr>
            <a:t>いるが</a:t>
          </a:r>
          <a:r>
            <a:rPr kumimoji="1" lang="ja-JP" altLang="ja-JP" sz="1100" b="0" i="0" baseline="0">
              <a:solidFill>
                <a:schemeClr val="dk1"/>
              </a:solidFill>
              <a:effectLst/>
              <a:latin typeface="+mn-lt"/>
              <a:ea typeface="+mn-ea"/>
              <a:cs typeface="+mn-cs"/>
            </a:rPr>
            <a:t>、類似団体・県平均</a:t>
          </a:r>
          <a:r>
            <a:rPr kumimoji="1" lang="ja-JP" altLang="en-US" sz="1100" b="0" i="0" baseline="0">
              <a:solidFill>
                <a:schemeClr val="dk1"/>
              </a:solidFill>
              <a:effectLst/>
              <a:latin typeface="+mn-lt"/>
              <a:ea typeface="+mn-ea"/>
              <a:cs typeface="+mn-cs"/>
            </a:rPr>
            <a:t>は</a:t>
          </a:r>
          <a:r>
            <a:rPr kumimoji="1" lang="ja-JP" altLang="ja-JP" sz="1100" b="0" i="0" baseline="0">
              <a:solidFill>
                <a:schemeClr val="dk1"/>
              </a:solidFill>
              <a:effectLst/>
              <a:latin typeface="+mn-lt"/>
              <a:ea typeface="+mn-ea"/>
              <a:cs typeface="+mn-cs"/>
            </a:rPr>
            <a:t>上回って</a:t>
          </a:r>
          <a:r>
            <a:rPr kumimoji="1" lang="ja-JP" altLang="en-US" sz="1100" b="0" i="0" baseline="0">
              <a:solidFill>
                <a:schemeClr val="dk1"/>
              </a:solidFill>
              <a:effectLst/>
              <a:latin typeface="+mn-lt"/>
              <a:ea typeface="+mn-ea"/>
              <a:cs typeface="+mn-cs"/>
            </a:rPr>
            <a:t>おり</a:t>
          </a:r>
          <a:r>
            <a:rPr kumimoji="1" lang="ja-JP" altLang="ja-JP" sz="1100" b="0" i="0" baseline="0">
              <a:solidFill>
                <a:schemeClr val="dk1"/>
              </a:solidFill>
              <a:effectLst/>
              <a:latin typeface="+mn-lt"/>
              <a:ea typeface="+mn-ea"/>
              <a:cs typeface="+mn-cs"/>
            </a:rPr>
            <a:t>、前年度対比で</a:t>
          </a:r>
          <a:r>
            <a:rPr kumimoji="1" lang="en-US" altLang="ja-JP" sz="1100" b="0" i="0" baseline="0">
              <a:solidFill>
                <a:schemeClr val="dk1"/>
              </a:solidFill>
              <a:effectLst/>
              <a:latin typeface="+mn-lt"/>
              <a:ea typeface="+mn-ea"/>
              <a:cs typeface="+mn-cs"/>
            </a:rPr>
            <a:t>1.8</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増</a:t>
          </a:r>
          <a:r>
            <a:rPr kumimoji="1" lang="ja-JP" altLang="ja-JP" sz="1100" b="0" i="0" baseline="0">
              <a:solidFill>
                <a:schemeClr val="dk1"/>
              </a:solidFill>
              <a:effectLst/>
              <a:latin typeface="+mn-lt"/>
              <a:ea typeface="+mn-ea"/>
              <a:cs typeface="+mn-cs"/>
            </a:rPr>
            <a:t>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今後、大幅な税収の増加が見込めない状況でもあることから、引き続き、経常経費の削減に努め財政の健全化を図っていく。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124714</xdr:rowOff>
    </xdr:from>
    <xdr:to>
      <xdr:col>82</xdr:col>
      <xdr:colOff>107950</xdr:colOff>
      <xdr:row>79</xdr:row>
      <xdr:rowOff>106426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469114"/>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78503</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62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106426</xdr:rowOff>
    </xdr:from>
    <xdr:to>
      <xdr:col>82</xdr:col>
      <xdr:colOff>196850</xdr:colOff>
      <xdr:row>79</xdr:row>
      <xdr:rowOff>106426</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650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39641</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21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124714</xdr:rowOff>
    </xdr:from>
    <xdr:to>
      <xdr:col>82</xdr:col>
      <xdr:colOff>196850</xdr:colOff>
      <xdr:row>72</xdr:row>
      <xdr:rowOff>124714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469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12700</xdr:rowOff>
    </xdr:from>
    <xdr:to>
      <xdr:col>82</xdr:col>
      <xdr:colOff>107950</xdr:colOff>
      <xdr:row>75</xdr:row>
      <xdr:rowOff>53848</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287145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129303</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26451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112776</xdr:rowOff>
    </xdr:from>
    <xdr:to>
      <xdr:col>82</xdr:col>
      <xdr:colOff>158750</xdr:colOff>
      <xdr:row>75</xdr:row>
      <xdr:rowOff>42926</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280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12700</xdr:rowOff>
    </xdr:from>
    <xdr:to>
      <xdr:col>78</xdr:col>
      <xdr:colOff>69850</xdr:colOff>
      <xdr:row>75</xdr:row>
      <xdr:rowOff>76708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4782800" y="1287145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76200</xdr:rowOff>
    </xdr:from>
    <xdr:to>
      <xdr:col>78</xdr:col>
      <xdr:colOff>120650</xdr:colOff>
      <xdr:row>75</xdr:row>
      <xdr:rowOff>6350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16527</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145288</xdr:rowOff>
    </xdr:from>
    <xdr:to>
      <xdr:col>73</xdr:col>
      <xdr:colOff>180975</xdr:colOff>
      <xdr:row>75</xdr:row>
      <xdr:rowOff>76708</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893800" y="12832588"/>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16764</xdr:rowOff>
    </xdr:from>
    <xdr:to>
      <xdr:col>74</xdr:col>
      <xdr:colOff>31750</xdr:colOff>
      <xdr:row>74</xdr:row>
      <xdr:rowOff>118364</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270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128541</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247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145288</xdr:rowOff>
    </xdr:from>
    <xdr:to>
      <xdr:col>69</xdr:col>
      <xdr:colOff>92075</xdr:colOff>
      <xdr:row>74</xdr:row>
      <xdr:rowOff>145288</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004800" y="128325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103632</xdr:rowOff>
    </xdr:from>
    <xdr:to>
      <xdr:col>69</xdr:col>
      <xdr:colOff>142875</xdr:colOff>
      <xdr:row>75</xdr:row>
      <xdr:rowOff>33782</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279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18559</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2877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126492</xdr:rowOff>
    </xdr:from>
    <xdr:to>
      <xdr:col>65</xdr:col>
      <xdr:colOff>53975</xdr:colOff>
      <xdr:row>75</xdr:row>
      <xdr:rowOff>56642</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281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41419</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290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3048</xdr:rowOff>
    </xdr:from>
    <xdr:to>
      <xdr:col>82</xdr:col>
      <xdr:colOff>158750</xdr:colOff>
      <xdr:row>75</xdr:row>
      <xdr:rowOff>104648</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286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146575</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2833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133350</xdr:rowOff>
    </xdr:from>
    <xdr:to>
      <xdr:col>78</xdr:col>
      <xdr:colOff>120650</xdr:colOff>
      <xdr:row>75</xdr:row>
      <xdr:rowOff>63500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28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48277</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2907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25908</xdr:rowOff>
    </xdr:from>
    <xdr:to>
      <xdr:col>74</xdr:col>
      <xdr:colOff>31750</xdr:colOff>
      <xdr:row>75</xdr:row>
      <xdr:rowOff>127508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288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112285</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297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94488</xdr:rowOff>
    </xdr:from>
    <xdr:to>
      <xdr:col>69</xdr:col>
      <xdr:colOff>142875</xdr:colOff>
      <xdr:row>75</xdr:row>
      <xdr:rowOff>24638</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278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34815</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255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94488</xdr:rowOff>
    </xdr:from>
    <xdr:to>
      <xdr:col>65</xdr:col>
      <xdr:colOff>53975</xdr:colOff>
      <xdr:row>75</xdr:row>
      <xdr:rowOff>24638</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278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34815</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255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石川県川北町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62001</xdr:rowOff>
    </xdr:from>
    <xdr:to>
      <xdr:col>29</xdr:col>
      <xdr:colOff>127000</xdr:colOff>
      <xdr:row>20</xdr:row>
      <xdr:rowOff>89845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67026"/>
          <a:ext cx="0" cy="13994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61922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3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89845</xdr:rowOff>
    </xdr:from>
    <xdr:to>
      <xdr:col>30</xdr:col>
      <xdr:colOff>25400</xdr:colOff>
      <xdr:row>20</xdr:row>
      <xdr:rowOff>89845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664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148378</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10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62001</xdr:rowOff>
    </xdr:from>
    <xdr:to>
      <xdr:col>30</xdr:col>
      <xdr:colOff>25400</xdr:colOff>
      <xdr:row>12</xdr:row>
      <xdr:rowOff>62001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670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163424</xdr:rowOff>
    </xdr:from>
    <xdr:to>
      <xdr:col>29</xdr:col>
      <xdr:colOff>127000</xdr:colOff>
      <xdr:row>17</xdr:row>
      <xdr:rowOff>168521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25699"/>
          <a:ext cx="647700" cy="50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93542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84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77015</xdr:rowOff>
    </xdr:from>
    <xdr:to>
      <xdr:col>29</xdr:col>
      <xdr:colOff>177800</xdr:colOff>
      <xdr:row>18</xdr:row>
      <xdr:rowOff>7165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39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168521</xdr:rowOff>
    </xdr:from>
    <xdr:to>
      <xdr:col>26</xdr:col>
      <xdr:colOff>50800</xdr:colOff>
      <xdr:row>18</xdr:row>
      <xdr:rowOff>64996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130796"/>
          <a:ext cx="698500" cy="679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119009</xdr:rowOff>
    </xdr:from>
    <xdr:to>
      <xdr:col>26</xdr:col>
      <xdr:colOff>101600</xdr:colOff>
      <xdr:row>18</xdr:row>
      <xdr:rowOff>49159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81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33936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67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64996</xdr:rowOff>
    </xdr:from>
    <xdr:to>
      <xdr:col>22</xdr:col>
      <xdr:colOff>114300</xdr:colOff>
      <xdr:row>18</xdr:row>
      <xdr:rowOff>87574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98721"/>
          <a:ext cx="698500" cy="225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163990</xdr:rowOff>
    </xdr:from>
    <xdr:to>
      <xdr:col>22</xdr:col>
      <xdr:colOff>165100</xdr:colOff>
      <xdr:row>18</xdr:row>
      <xdr:rowOff>94140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1262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104317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9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87574</xdr:rowOff>
    </xdr:from>
    <xdr:to>
      <xdr:col>18</xdr:col>
      <xdr:colOff>177800</xdr:colOff>
      <xdr:row>18</xdr:row>
      <xdr:rowOff>168659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221299"/>
          <a:ext cx="698500" cy="810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23889</xdr:rowOff>
    </xdr:from>
    <xdr:to>
      <xdr:col>19</xdr:col>
      <xdr:colOff>38100</xdr:colOff>
      <xdr:row>18</xdr:row>
      <xdr:rowOff>125488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5761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135666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9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51351</xdr:rowOff>
    </xdr:from>
    <xdr:to>
      <xdr:col>15</xdr:col>
      <xdr:colOff>101600</xdr:colOff>
      <xdr:row>18</xdr:row>
      <xdr:rowOff>152951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850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163128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53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112624</xdr:rowOff>
    </xdr:from>
    <xdr:to>
      <xdr:col>29</xdr:col>
      <xdr:colOff>177800</xdr:colOff>
      <xdr:row>18</xdr:row>
      <xdr:rowOff>42774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748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84701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46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117721</xdr:rowOff>
    </xdr:from>
    <xdr:to>
      <xdr:col>26</xdr:col>
      <xdr:colOff>101600</xdr:colOff>
      <xdr:row>18</xdr:row>
      <xdr:rowOff>47871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799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58048</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848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14196</xdr:rowOff>
    </xdr:from>
    <xdr:to>
      <xdr:col>22</xdr:col>
      <xdr:colOff>165100</xdr:colOff>
      <xdr:row>18</xdr:row>
      <xdr:rowOff>115796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479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100573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3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36774</xdr:rowOff>
    </xdr:from>
    <xdr:to>
      <xdr:col>19</xdr:col>
      <xdr:colOff>38100</xdr:colOff>
      <xdr:row>18</xdr:row>
      <xdr:rowOff>138374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704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123151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56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117859</xdr:rowOff>
    </xdr:from>
    <xdr:to>
      <xdr:col>15</xdr:col>
      <xdr:colOff>101600</xdr:colOff>
      <xdr:row>19</xdr:row>
      <xdr:rowOff>48009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515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32786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37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331109</xdr:rowOff>
    </xdr:from>
    <xdr:to>
      <xdr:col>29</xdr:col>
      <xdr:colOff>127000</xdr:colOff>
      <xdr:row>38</xdr:row>
      <xdr:rowOff>19710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255659"/>
          <a:ext cx="0" cy="12316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334687</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45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19710</xdr:rowOff>
    </xdr:from>
    <xdr:to>
      <xdr:col>30</xdr:col>
      <xdr:colOff>25400</xdr:colOff>
      <xdr:row>38</xdr:row>
      <xdr:rowOff>19710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873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74586</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9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331109</xdr:rowOff>
    </xdr:from>
    <xdr:to>
      <xdr:col>30</xdr:col>
      <xdr:colOff>25400</xdr:colOff>
      <xdr:row>33</xdr:row>
      <xdr:rowOff>331109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2556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37381</xdr:rowOff>
    </xdr:from>
    <xdr:to>
      <xdr:col>29</xdr:col>
      <xdr:colOff>127000</xdr:colOff>
      <xdr:row>36</xdr:row>
      <xdr:rowOff>49131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990631"/>
          <a:ext cx="647700" cy="117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77602</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87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232525</xdr:rowOff>
    </xdr:from>
    <xdr:to>
      <xdr:col>29</xdr:col>
      <xdr:colOff>177800</xdr:colOff>
      <xdr:row>35</xdr:row>
      <xdr:rowOff>334125</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428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13645</xdr:rowOff>
    </xdr:from>
    <xdr:to>
      <xdr:col>26</xdr:col>
      <xdr:colOff>50800</xdr:colOff>
      <xdr:row>36</xdr:row>
      <xdr:rowOff>37381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966895"/>
          <a:ext cx="698500" cy="237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234033</xdr:rowOff>
    </xdr:from>
    <xdr:to>
      <xdr:col>26</xdr:col>
      <xdr:colOff>101600</xdr:colOff>
      <xdr:row>35</xdr:row>
      <xdr:rowOff>335633</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44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2910</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613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8349</xdr:rowOff>
    </xdr:from>
    <xdr:to>
      <xdr:col>22</xdr:col>
      <xdr:colOff>114300</xdr:colOff>
      <xdr:row>36</xdr:row>
      <xdr:rowOff>13645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961599"/>
          <a:ext cx="698500" cy="52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263423</xdr:rowOff>
    </xdr:from>
    <xdr:to>
      <xdr:col>22</xdr:col>
      <xdr:colOff>165100</xdr:colOff>
      <xdr:row>36</xdr:row>
      <xdr:rowOff>22123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737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32300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64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314787</xdr:rowOff>
    </xdr:from>
    <xdr:to>
      <xdr:col>18</xdr:col>
      <xdr:colOff>177800</xdr:colOff>
      <xdr:row>36</xdr:row>
      <xdr:rowOff>8349</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925137"/>
          <a:ext cx="698500" cy="364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282374</xdr:rowOff>
    </xdr:from>
    <xdr:to>
      <xdr:col>19</xdr:col>
      <xdr:colOff>38100</xdr:colOff>
      <xdr:row>36</xdr:row>
      <xdr:rowOff>41074</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927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51251</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661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299108</xdr:rowOff>
    </xdr:from>
    <xdr:to>
      <xdr:col>15</xdr:col>
      <xdr:colOff>101600</xdr:colOff>
      <xdr:row>36</xdr:row>
      <xdr:rowOff>57808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9094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42585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995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341231</xdr:rowOff>
    </xdr:from>
    <xdr:to>
      <xdr:col>29</xdr:col>
      <xdr:colOff>177800</xdr:colOff>
      <xdr:row>36</xdr:row>
      <xdr:rowOff>99931</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9515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313308</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923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329481</xdr:rowOff>
    </xdr:from>
    <xdr:to>
      <xdr:col>26</xdr:col>
      <xdr:colOff>101600</xdr:colOff>
      <xdr:row>36</xdr:row>
      <xdr:rowOff>88181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9398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72958</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026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305745</xdr:rowOff>
    </xdr:from>
    <xdr:to>
      <xdr:col>22</xdr:col>
      <xdr:colOff>165100</xdr:colOff>
      <xdr:row>36</xdr:row>
      <xdr:rowOff>64445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9160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49222</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002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300449</xdr:rowOff>
    </xdr:from>
    <xdr:to>
      <xdr:col>19</xdr:col>
      <xdr:colOff>38100</xdr:colOff>
      <xdr:row>36</xdr:row>
      <xdr:rowOff>59149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9107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43926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997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263987</xdr:rowOff>
    </xdr:from>
    <xdr:to>
      <xdr:col>15</xdr:col>
      <xdr:colOff>101600</xdr:colOff>
      <xdr:row>36</xdr:row>
      <xdr:rowOff>22687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8743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32864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643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石川県川北町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6,099
6,033
14.64
5,044,165
4,948,751
92,023
2,408,902
4,736,147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68761</xdr:rowOff>
    </xdr:from>
    <xdr:to>
      <xdr:col>24</xdr:col>
      <xdr:colOff>62865</xdr:colOff>
      <xdr:row>39</xdr:row>
      <xdr:rowOff>54368</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12261"/>
          <a:ext cx="1270" cy="1528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58195</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4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54368</xdr:rowOff>
    </xdr:from>
    <xdr:to>
      <xdr:col>24</xdr:col>
      <xdr:colOff>152400</xdr:colOff>
      <xdr:row>39</xdr:row>
      <xdr:rowOff>54368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4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15438</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4987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68761</xdr:rowOff>
    </xdr:from>
    <xdr:to>
      <xdr:col>24</xdr:col>
      <xdr:colOff>152400</xdr:colOff>
      <xdr:row>30</xdr:row>
      <xdr:rowOff>68761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12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110512</xdr:rowOff>
    </xdr:from>
    <xdr:to>
      <xdr:col>24</xdr:col>
      <xdr:colOff>63500</xdr:colOff>
      <xdr:row>36</xdr:row>
      <xdr:rowOff>112826</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3797300" y="6282712"/>
          <a:ext cx="838200" cy="2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61101</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0618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38224</xdr:rowOff>
    </xdr:from>
    <xdr:to>
      <xdr:col>24</xdr:col>
      <xdr:colOff>114300</xdr:colOff>
      <xdr:row>36</xdr:row>
      <xdr:rowOff>139824</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21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110512</xdr:rowOff>
    </xdr:from>
    <xdr:to>
      <xdr:col>19</xdr:col>
      <xdr:colOff>177800</xdr:colOff>
      <xdr:row>36</xdr:row>
      <xdr:rowOff>144290</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282712"/>
          <a:ext cx="889000" cy="33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78997</xdr:rowOff>
    </xdr:from>
    <xdr:to>
      <xdr:col>20</xdr:col>
      <xdr:colOff>38100</xdr:colOff>
      <xdr:row>37</xdr:row>
      <xdr:rowOff>9147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25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274</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97795" y="6343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144290</xdr:rowOff>
    </xdr:from>
    <xdr:to>
      <xdr:col>15</xdr:col>
      <xdr:colOff>50800</xdr:colOff>
      <xdr:row>37</xdr:row>
      <xdr:rowOff>33392</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316490"/>
          <a:ext cx="889000" cy="60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105378</xdr:rowOff>
    </xdr:from>
    <xdr:to>
      <xdr:col>15</xdr:col>
      <xdr:colOff>101600</xdr:colOff>
      <xdr:row>37</xdr:row>
      <xdr:rowOff>35528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27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26655</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6370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33392</xdr:rowOff>
    </xdr:from>
    <xdr:to>
      <xdr:col>10</xdr:col>
      <xdr:colOff>114300</xdr:colOff>
      <xdr:row>38</xdr:row>
      <xdr:rowOff>30776</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377042"/>
          <a:ext cx="889000" cy="168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143289</xdr:rowOff>
    </xdr:from>
    <xdr:to>
      <xdr:col>10</xdr:col>
      <xdr:colOff>165100</xdr:colOff>
      <xdr:row>37</xdr:row>
      <xdr:rowOff>73439</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31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89966</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609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124306</xdr:rowOff>
    </xdr:from>
    <xdr:to>
      <xdr:col>6</xdr:col>
      <xdr:colOff>38100</xdr:colOff>
      <xdr:row>38</xdr:row>
      <xdr:rowOff>54456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467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70983</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30795" y="624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62026</xdr:rowOff>
    </xdr:from>
    <xdr:to>
      <xdr:col>24</xdr:col>
      <xdr:colOff>114300</xdr:colOff>
      <xdr:row>36</xdr:row>
      <xdr:rowOff>163626</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23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40453</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212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59712</xdr:rowOff>
    </xdr:from>
    <xdr:to>
      <xdr:col>20</xdr:col>
      <xdr:colOff>38100</xdr:colOff>
      <xdr:row>36</xdr:row>
      <xdr:rowOff>161312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23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6389</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97795" y="6007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93490</xdr:rowOff>
    </xdr:from>
    <xdr:to>
      <xdr:col>15</xdr:col>
      <xdr:colOff>101600</xdr:colOff>
      <xdr:row>37</xdr:row>
      <xdr:rowOff>23640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26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40167</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6040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154042</xdr:rowOff>
    </xdr:from>
    <xdr:to>
      <xdr:col>10</xdr:col>
      <xdr:colOff>165100</xdr:colOff>
      <xdr:row>37</xdr:row>
      <xdr:rowOff>84192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3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75319</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6418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151427</xdr:rowOff>
    </xdr:from>
    <xdr:to>
      <xdr:col>6</xdr:col>
      <xdr:colOff>38100</xdr:colOff>
      <xdr:row>38</xdr:row>
      <xdr:rowOff>81576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49507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72703</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795" y="6587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a:extLst>
            <a:ext uri="{FF2B5EF4-FFF2-40B4-BE49-F238E27FC236}">
              <a16:creationId xmlns:a16="http://schemas.microsoft.com/office/drawing/2014/main" id="{00000000-0008-0000-06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52857</xdr:rowOff>
    </xdr:from>
    <xdr:to>
      <xdr:col>24</xdr:col>
      <xdr:colOff>62865</xdr:colOff>
      <xdr:row>58</xdr:row>
      <xdr:rowOff>92386</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flipV="1">
          <a:off x="4633595" y="8625357"/>
          <a:ext cx="1270" cy="1411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96213</xdr:rowOff>
    </xdr:from>
    <xdr:ext cx="534377" cy="259045"/>
    <xdr:sp macro="" textlink="">
      <xdr:nvSpPr>
        <xdr:cNvPr id="110" name="物件費最小値テキスト">
          <a:extLst>
            <a:ext uri="{FF2B5EF4-FFF2-40B4-BE49-F238E27FC236}">
              <a16:creationId xmlns:a16="http://schemas.microsoft.com/office/drawing/2014/main" id="{00000000-0008-0000-0600-00006E000000}"/>
            </a:ext>
          </a:extLst>
        </xdr:cNvPr>
        <xdr:cNvSpPr txBox="1"/>
      </xdr:nvSpPr>
      <xdr:spPr>
        <a:xfrm>
          <a:off x="4686300" y="1004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92386</xdr:rowOff>
    </xdr:from>
    <xdr:to>
      <xdr:col>24</xdr:col>
      <xdr:colOff>152400</xdr:colOff>
      <xdr:row>58</xdr:row>
      <xdr:rowOff>92386</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10036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170984</xdr:rowOff>
    </xdr:from>
    <xdr:ext cx="690189" cy="259045"/>
    <xdr:sp macro="" textlink="">
      <xdr:nvSpPr>
        <xdr:cNvPr id="112" name="物件費最大値テキスト">
          <a:extLst>
            <a:ext uri="{FF2B5EF4-FFF2-40B4-BE49-F238E27FC236}">
              <a16:creationId xmlns:a16="http://schemas.microsoft.com/office/drawing/2014/main" id="{00000000-0008-0000-0600-000070000000}"/>
            </a:ext>
          </a:extLst>
        </xdr:cNvPr>
        <xdr:cNvSpPr txBox="1"/>
      </xdr:nvSpPr>
      <xdr:spPr>
        <a:xfrm>
          <a:off x="4686300" y="84005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52857</xdr:rowOff>
    </xdr:from>
    <xdr:to>
      <xdr:col>24</xdr:col>
      <xdr:colOff>152400</xdr:colOff>
      <xdr:row>50</xdr:row>
      <xdr:rowOff>52857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862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47837</xdr:rowOff>
    </xdr:from>
    <xdr:to>
      <xdr:col>24</xdr:col>
      <xdr:colOff>63500</xdr:colOff>
      <xdr:row>58</xdr:row>
      <xdr:rowOff>51542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3797300" y="9991937"/>
          <a:ext cx="838200" cy="3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146465</xdr:rowOff>
    </xdr:from>
    <xdr:ext cx="599010" cy="259045"/>
    <xdr:sp macro="" textlink="">
      <xdr:nvSpPr>
        <xdr:cNvPr id="115" name="物件費平均値テキスト">
          <a:extLst>
            <a:ext uri="{FF2B5EF4-FFF2-40B4-BE49-F238E27FC236}">
              <a16:creationId xmlns:a16="http://schemas.microsoft.com/office/drawing/2014/main" id="{00000000-0008-0000-0600-000073000000}"/>
            </a:ext>
          </a:extLst>
        </xdr:cNvPr>
        <xdr:cNvSpPr txBox="1"/>
      </xdr:nvSpPr>
      <xdr:spPr>
        <a:xfrm>
          <a:off x="4686300" y="97476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123588</xdr:rowOff>
    </xdr:from>
    <xdr:to>
      <xdr:col>24</xdr:col>
      <xdr:colOff>114300</xdr:colOff>
      <xdr:row>58</xdr:row>
      <xdr:rowOff>53738</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4584700" y="98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51542</xdr:rowOff>
    </xdr:from>
    <xdr:to>
      <xdr:col>19</xdr:col>
      <xdr:colOff>177800</xdr:colOff>
      <xdr:row>58</xdr:row>
      <xdr:rowOff>54547</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2908300" y="9995642"/>
          <a:ext cx="889000" cy="3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128687</xdr:rowOff>
    </xdr:from>
    <xdr:to>
      <xdr:col>20</xdr:col>
      <xdr:colOff>38100</xdr:colOff>
      <xdr:row>58</xdr:row>
      <xdr:rowOff>58837</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3746500" y="990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75364</xdr:rowOff>
    </xdr:from>
    <xdr:ext cx="599010" cy="259045"/>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3497795" y="9676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54547</xdr:rowOff>
    </xdr:from>
    <xdr:to>
      <xdr:col>15</xdr:col>
      <xdr:colOff>50800</xdr:colOff>
      <xdr:row>58</xdr:row>
      <xdr:rowOff>63118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019300" y="9998647"/>
          <a:ext cx="889000" cy="8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141191</xdr:rowOff>
    </xdr:from>
    <xdr:to>
      <xdr:col>15</xdr:col>
      <xdr:colOff>101600</xdr:colOff>
      <xdr:row>58</xdr:row>
      <xdr:rowOff>71341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2857500" y="9913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87868</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2608795" y="9689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59634</xdr:rowOff>
    </xdr:from>
    <xdr:to>
      <xdr:col>10</xdr:col>
      <xdr:colOff>114300</xdr:colOff>
      <xdr:row>58</xdr:row>
      <xdr:rowOff>63118</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1130300" y="10003734"/>
          <a:ext cx="889000" cy="3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157146</xdr:rowOff>
    </xdr:from>
    <xdr:to>
      <xdr:col>10</xdr:col>
      <xdr:colOff>165100</xdr:colOff>
      <xdr:row>58</xdr:row>
      <xdr:rowOff>87296</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968500" y="992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103823</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1719795" y="9705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156938</xdr:rowOff>
    </xdr:from>
    <xdr:to>
      <xdr:col>6</xdr:col>
      <xdr:colOff>38100</xdr:colOff>
      <xdr:row>58</xdr:row>
      <xdr:rowOff>87088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079500" y="992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103615</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830795" y="9704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168487</xdr:rowOff>
    </xdr:from>
    <xdr:to>
      <xdr:col>24</xdr:col>
      <xdr:colOff>114300</xdr:colOff>
      <xdr:row>58</xdr:row>
      <xdr:rowOff>98637</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4584700" y="994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102014</xdr:rowOff>
    </xdr:from>
    <xdr:ext cx="599010" cy="259045"/>
    <xdr:sp macro="" textlink="">
      <xdr:nvSpPr>
        <xdr:cNvPr id="134" name="物件費該当値テキスト">
          <a:extLst>
            <a:ext uri="{FF2B5EF4-FFF2-40B4-BE49-F238E27FC236}">
              <a16:creationId xmlns:a16="http://schemas.microsoft.com/office/drawing/2014/main" id="{00000000-0008-0000-0600-000086000000}"/>
            </a:ext>
          </a:extLst>
        </xdr:cNvPr>
        <xdr:cNvSpPr txBox="1"/>
      </xdr:nvSpPr>
      <xdr:spPr>
        <a:xfrm>
          <a:off x="4686300" y="9874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742</xdr:rowOff>
    </xdr:from>
    <xdr:to>
      <xdr:col>20</xdr:col>
      <xdr:colOff>38100</xdr:colOff>
      <xdr:row>58</xdr:row>
      <xdr:rowOff>102342</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3746500" y="9944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93469</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530111" y="1003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3747</xdr:rowOff>
    </xdr:from>
    <xdr:to>
      <xdr:col>15</xdr:col>
      <xdr:colOff>101600</xdr:colOff>
      <xdr:row>58</xdr:row>
      <xdr:rowOff>105347</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2857500" y="994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96474</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641111" y="1004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12318</xdr:rowOff>
    </xdr:from>
    <xdr:to>
      <xdr:col>10</xdr:col>
      <xdr:colOff>165100</xdr:colOff>
      <xdr:row>58</xdr:row>
      <xdr:rowOff>113918</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968500" y="995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105045</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752111" y="10049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8834</xdr:rowOff>
    </xdr:from>
    <xdr:to>
      <xdr:col>6</xdr:col>
      <xdr:colOff>38100</xdr:colOff>
      <xdr:row>58</xdr:row>
      <xdr:rowOff>110434</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079500" y="995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101561</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863111" y="10045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140824</xdr:rowOff>
    </xdr:from>
    <xdr:to>
      <xdr:col>24</xdr:col>
      <xdr:colOff>62865</xdr:colOff>
      <xdr:row>79</xdr:row>
      <xdr:rowOff>20162</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142324"/>
          <a:ext cx="1270" cy="1422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23989</xdr:rowOff>
    </xdr:from>
    <xdr:ext cx="469744"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6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20162</xdr:rowOff>
    </xdr:from>
    <xdr:to>
      <xdr:col>24</xdr:col>
      <xdr:colOff>152400</xdr:colOff>
      <xdr:row>79</xdr:row>
      <xdr:rowOff>20162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564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87501</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91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140824</xdr:rowOff>
    </xdr:from>
    <xdr:to>
      <xdr:col>24</xdr:col>
      <xdr:colOff>152400</xdr:colOff>
      <xdr:row>70</xdr:row>
      <xdr:rowOff>140824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14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41287</xdr:rowOff>
    </xdr:from>
    <xdr:to>
      <xdr:col>24</xdr:col>
      <xdr:colOff>63500</xdr:colOff>
      <xdr:row>78</xdr:row>
      <xdr:rowOff>76245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3797300" y="13414387"/>
          <a:ext cx="838200" cy="3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45330</xdr:rowOff>
    </xdr:from>
    <xdr:ext cx="534377"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075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22453</xdr:rowOff>
    </xdr:from>
    <xdr:to>
      <xdr:col>24</xdr:col>
      <xdr:colOff>114300</xdr:colOff>
      <xdr:row>77</xdr:row>
      <xdr:rowOff>124053</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224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41287</xdr:rowOff>
    </xdr:from>
    <xdr:to>
      <xdr:col>19</xdr:col>
      <xdr:colOff>177800</xdr:colOff>
      <xdr:row>78</xdr:row>
      <xdr:rowOff>82835</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908300" y="13414387"/>
          <a:ext cx="889000" cy="41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164148</xdr:rowOff>
    </xdr:from>
    <xdr:to>
      <xdr:col>20</xdr:col>
      <xdr:colOff>38100</xdr:colOff>
      <xdr:row>77</xdr:row>
      <xdr:rowOff>94298</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19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110824</xdr:rowOff>
    </xdr:from>
    <xdr:ext cx="534377"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30111" y="1296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63633</xdr:rowOff>
    </xdr:from>
    <xdr:to>
      <xdr:col>15</xdr:col>
      <xdr:colOff>50800</xdr:colOff>
      <xdr:row>78</xdr:row>
      <xdr:rowOff>82835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019300" y="13436733"/>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155766</xdr:rowOff>
    </xdr:from>
    <xdr:to>
      <xdr:col>15</xdr:col>
      <xdr:colOff>101600</xdr:colOff>
      <xdr:row>77</xdr:row>
      <xdr:rowOff>85916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18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102443</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41111" y="1296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63633</xdr:rowOff>
    </xdr:from>
    <xdr:to>
      <xdr:col>10</xdr:col>
      <xdr:colOff>114300</xdr:colOff>
      <xdr:row>78</xdr:row>
      <xdr:rowOff>105733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1130300" y="13436733"/>
          <a:ext cx="889000" cy="4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53715</xdr:rowOff>
    </xdr:from>
    <xdr:to>
      <xdr:col>10</xdr:col>
      <xdr:colOff>165100</xdr:colOff>
      <xdr:row>77</xdr:row>
      <xdr:rowOff>155315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25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392</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52111" y="1303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150413</xdr:rowOff>
    </xdr:from>
    <xdr:to>
      <xdr:col>6</xdr:col>
      <xdr:colOff>38100</xdr:colOff>
      <xdr:row>78</xdr:row>
      <xdr:rowOff>80563</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35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97090</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12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25445</xdr:rowOff>
    </xdr:from>
    <xdr:to>
      <xdr:col>24</xdr:col>
      <xdr:colOff>114300</xdr:colOff>
      <xdr:row>78</xdr:row>
      <xdr:rowOff>127045</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39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111822</xdr:rowOff>
    </xdr:from>
    <xdr:ext cx="469744"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313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161937</xdr:rowOff>
    </xdr:from>
    <xdr:to>
      <xdr:col>20</xdr:col>
      <xdr:colOff>38100</xdr:colOff>
      <xdr:row>78</xdr:row>
      <xdr:rowOff>92087</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363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83214</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62428" y="13456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32035</xdr:rowOff>
    </xdr:from>
    <xdr:to>
      <xdr:col>15</xdr:col>
      <xdr:colOff>101600</xdr:colOff>
      <xdr:row>78</xdr:row>
      <xdr:rowOff>133635</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40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124762</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73428" y="13497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12833</xdr:rowOff>
    </xdr:from>
    <xdr:to>
      <xdr:col>10</xdr:col>
      <xdr:colOff>165100</xdr:colOff>
      <xdr:row>78</xdr:row>
      <xdr:rowOff>114433</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38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105560</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4428" y="13478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54933</xdr:rowOff>
    </xdr:from>
    <xdr:to>
      <xdr:col>6</xdr:col>
      <xdr:colOff>38100</xdr:colOff>
      <xdr:row>78</xdr:row>
      <xdr:rowOff>156533</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42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147660</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428" y="13520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72405</xdr:rowOff>
    </xdr:from>
    <xdr:to>
      <xdr:col>24</xdr:col>
      <xdr:colOff>62865</xdr:colOff>
      <xdr:row>98</xdr:row>
      <xdr:rowOff>90007</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02905"/>
          <a:ext cx="1270" cy="1389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93834</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89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90007</xdr:rowOff>
    </xdr:from>
    <xdr:to>
      <xdr:col>24</xdr:col>
      <xdr:colOff>152400</xdr:colOff>
      <xdr:row>98</xdr:row>
      <xdr:rowOff>90007</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89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19082</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78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72405</xdr:rowOff>
    </xdr:from>
    <xdr:to>
      <xdr:col>24</xdr:col>
      <xdr:colOff>152400</xdr:colOff>
      <xdr:row>90</xdr:row>
      <xdr:rowOff>72405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02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116306</xdr:rowOff>
    </xdr:from>
    <xdr:to>
      <xdr:col>24</xdr:col>
      <xdr:colOff>63500</xdr:colOff>
      <xdr:row>97</xdr:row>
      <xdr:rowOff>2736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575506"/>
          <a:ext cx="838200" cy="57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68702</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356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45825</xdr:rowOff>
    </xdr:from>
    <xdr:to>
      <xdr:col>24</xdr:col>
      <xdr:colOff>114300</xdr:colOff>
      <xdr:row>96</xdr:row>
      <xdr:rowOff>147425</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50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164063</xdr:rowOff>
    </xdr:from>
    <xdr:to>
      <xdr:col>19</xdr:col>
      <xdr:colOff>177800</xdr:colOff>
      <xdr:row>97</xdr:row>
      <xdr:rowOff>2736</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451813"/>
          <a:ext cx="889000" cy="181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105305</xdr:rowOff>
    </xdr:from>
    <xdr:to>
      <xdr:col>20</xdr:col>
      <xdr:colOff>38100</xdr:colOff>
      <xdr:row>97</xdr:row>
      <xdr:rowOff>35455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56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51982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33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164063</xdr:rowOff>
    </xdr:from>
    <xdr:to>
      <xdr:col>15</xdr:col>
      <xdr:colOff>50800</xdr:colOff>
      <xdr:row>97</xdr:row>
      <xdr:rowOff>47259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451813"/>
          <a:ext cx="889000" cy="22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161846</xdr:rowOff>
    </xdr:from>
    <xdr:to>
      <xdr:col>15</xdr:col>
      <xdr:colOff>101600</xdr:colOff>
      <xdr:row>96</xdr:row>
      <xdr:rowOff>91996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83123</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54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21622</xdr:rowOff>
    </xdr:from>
    <xdr:to>
      <xdr:col>10</xdr:col>
      <xdr:colOff>114300</xdr:colOff>
      <xdr:row>97</xdr:row>
      <xdr:rowOff>47259</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1130300" y="16652272"/>
          <a:ext cx="889000" cy="25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42973</xdr:rowOff>
    </xdr:from>
    <xdr:to>
      <xdr:col>10</xdr:col>
      <xdr:colOff>165100</xdr:colOff>
      <xdr:row>97</xdr:row>
      <xdr:rowOff>144573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6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135700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76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69208</xdr:rowOff>
    </xdr:from>
    <xdr:to>
      <xdr:col>6</xdr:col>
      <xdr:colOff>38100</xdr:colOff>
      <xdr:row>97</xdr:row>
      <xdr:rowOff>170808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69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161935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79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65506</xdr:rowOff>
    </xdr:from>
    <xdr:to>
      <xdr:col>24</xdr:col>
      <xdr:colOff>114300</xdr:colOff>
      <xdr:row>96</xdr:row>
      <xdr:rowOff>167106</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52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43933</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50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123386</xdr:rowOff>
    </xdr:from>
    <xdr:to>
      <xdr:col>20</xdr:col>
      <xdr:colOff>38100</xdr:colOff>
      <xdr:row>97</xdr:row>
      <xdr:rowOff>53536</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58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44663</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675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113263</xdr:rowOff>
    </xdr:from>
    <xdr:to>
      <xdr:col>15</xdr:col>
      <xdr:colOff>101600</xdr:colOff>
      <xdr:row>96</xdr:row>
      <xdr:rowOff>43413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40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59940</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17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167909</xdr:rowOff>
    </xdr:from>
    <xdr:to>
      <xdr:col>10</xdr:col>
      <xdr:colOff>165100</xdr:colOff>
      <xdr:row>97</xdr:row>
      <xdr:rowOff>98059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62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114586</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402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142272</xdr:rowOff>
    </xdr:from>
    <xdr:to>
      <xdr:col>6</xdr:col>
      <xdr:colOff>38100</xdr:colOff>
      <xdr:row>97</xdr:row>
      <xdr:rowOff>72422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60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88949</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376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43825</xdr:rowOff>
    </xdr:from>
    <xdr:to>
      <xdr:col>54</xdr:col>
      <xdr:colOff>189865</xdr:colOff>
      <xdr:row>37</xdr:row>
      <xdr:rowOff>54597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187325"/>
          <a:ext cx="1270" cy="1210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58424</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40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54597</xdr:rowOff>
    </xdr:from>
    <xdr:to>
      <xdr:col>55</xdr:col>
      <xdr:colOff>88900</xdr:colOff>
      <xdr:row>37</xdr:row>
      <xdr:rowOff>54597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398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161952</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496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43825</xdr:rowOff>
    </xdr:from>
    <xdr:to>
      <xdr:col>55</xdr:col>
      <xdr:colOff>88900</xdr:colOff>
      <xdr:row>30</xdr:row>
      <xdr:rowOff>43825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18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19900</xdr:rowOff>
    </xdr:from>
    <xdr:to>
      <xdr:col>55</xdr:col>
      <xdr:colOff>0</xdr:colOff>
      <xdr:row>35</xdr:row>
      <xdr:rowOff>137583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020650"/>
          <a:ext cx="838200" cy="117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134857</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5792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111980</xdr:rowOff>
    </xdr:from>
    <xdr:to>
      <xdr:col>55</xdr:col>
      <xdr:colOff>50800</xdr:colOff>
      <xdr:row>35</xdr:row>
      <xdr:rowOff>42130</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594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137583</xdr:rowOff>
    </xdr:from>
    <xdr:to>
      <xdr:col>50</xdr:col>
      <xdr:colOff>114300</xdr:colOff>
      <xdr:row>36</xdr:row>
      <xdr:rowOff>25944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138333"/>
          <a:ext cx="889000" cy="59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122838</xdr:rowOff>
    </xdr:from>
    <xdr:to>
      <xdr:col>50</xdr:col>
      <xdr:colOff>165100</xdr:colOff>
      <xdr:row>35</xdr:row>
      <xdr:rowOff>52988</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595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69515</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5727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103782</xdr:rowOff>
    </xdr:from>
    <xdr:to>
      <xdr:col>45</xdr:col>
      <xdr:colOff>177800</xdr:colOff>
      <xdr:row>36</xdr:row>
      <xdr:rowOff>25944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5761632"/>
          <a:ext cx="889000" cy="436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167872</xdr:rowOff>
    </xdr:from>
    <xdr:to>
      <xdr:col>46</xdr:col>
      <xdr:colOff>38100</xdr:colOff>
      <xdr:row>35</xdr:row>
      <xdr:rowOff>98022</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599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114549</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5772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103782</xdr:rowOff>
    </xdr:from>
    <xdr:to>
      <xdr:col>41</xdr:col>
      <xdr:colOff>50800</xdr:colOff>
      <xdr:row>36</xdr:row>
      <xdr:rowOff>96133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5761632"/>
          <a:ext cx="889000" cy="506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38105</xdr:rowOff>
    </xdr:from>
    <xdr:to>
      <xdr:col>41</xdr:col>
      <xdr:colOff>101600</xdr:colOff>
      <xdr:row>32</xdr:row>
      <xdr:rowOff>139705</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552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156232</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5299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143920</xdr:rowOff>
    </xdr:from>
    <xdr:to>
      <xdr:col>36</xdr:col>
      <xdr:colOff>165100</xdr:colOff>
      <xdr:row>36</xdr:row>
      <xdr:rowOff>74070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14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90597</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5919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140550</xdr:rowOff>
    </xdr:from>
    <xdr:to>
      <xdr:col>55</xdr:col>
      <xdr:colOff>50800</xdr:colOff>
      <xdr:row>35</xdr:row>
      <xdr:rowOff>70700</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596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118977</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948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86783</xdr:rowOff>
    </xdr:from>
    <xdr:to>
      <xdr:col>50</xdr:col>
      <xdr:colOff>165100</xdr:colOff>
      <xdr:row>36</xdr:row>
      <xdr:rowOff>16933</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08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8060</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180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146594</xdr:rowOff>
    </xdr:from>
    <xdr:to>
      <xdr:col>46</xdr:col>
      <xdr:colOff>38100</xdr:colOff>
      <xdr:row>36</xdr:row>
      <xdr:rowOff>76744</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147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67871</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83111" y="6240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52982</xdr:rowOff>
    </xdr:from>
    <xdr:to>
      <xdr:col>41</xdr:col>
      <xdr:colOff>101600</xdr:colOff>
      <xdr:row>33</xdr:row>
      <xdr:rowOff>154582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571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145709</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803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45333</xdr:rowOff>
    </xdr:from>
    <xdr:to>
      <xdr:col>36</xdr:col>
      <xdr:colOff>165100</xdr:colOff>
      <xdr:row>36</xdr:row>
      <xdr:rowOff>146933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21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138060</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05111" y="631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82907</xdr:rowOff>
    </xdr:from>
    <xdr:to>
      <xdr:col>54</xdr:col>
      <xdr:colOff>189865</xdr:colOff>
      <xdr:row>59</xdr:row>
      <xdr:rowOff>58206</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655407"/>
          <a:ext cx="1270" cy="151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62033</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7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58206</xdr:rowOff>
    </xdr:from>
    <xdr:to>
      <xdr:col>55</xdr:col>
      <xdr:colOff>88900</xdr:colOff>
      <xdr:row>59</xdr:row>
      <xdr:rowOff>58206</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173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29584</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430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82907</xdr:rowOff>
    </xdr:from>
    <xdr:to>
      <xdr:col>55</xdr:col>
      <xdr:colOff>88900</xdr:colOff>
      <xdr:row>50</xdr:row>
      <xdr:rowOff>82907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655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55905</xdr:rowOff>
    </xdr:from>
    <xdr:to>
      <xdr:col>55</xdr:col>
      <xdr:colOff>0</xdr:colOff>
      <xdr:row>58</xdr:row>
      <xdr:rowOff>90825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828555"/>
          <a:ext cx="838200" cy="206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160535</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9331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10658</xdr:rowOff>
    </xdr:from>
    <xdr:to>
      <xdr:col>55</xdr:col>
      <xdr:colOff>50800</xdr:colOff>
      <xdr:row>58</xdr:row>
      <xdr:rowOff>112258</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95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90825</xdr:rowOff>
    </xdr:from>
    <xdr:to>
      <xdr:col>50</xdr:col>
      <xdr:colOff>114300</xdr:colOff>
      <xdr:row>58</xdr:row>
      <xdr:rowOff>117439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10034925"/>
          <a:ext cx="889000" cy="26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37230</xdr:rowOff>
    </xdr:from>
    <xdr:to>
      <xdr:col>50</xdr:col>
      <xdr:colOff>165100</xdr:colOff>
      <xdr:row>58</xdr:row>
      <xdr:rowOff>138830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9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155357</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756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18588</xdr:rowOff>
    </xdr:from>
    <xdr:to>
      <xdr:col>45</xdr:col>
      <xdr:colOff>177800</xdr:colOff>
      <xdr:row>58</xdr:row>
      <xdr:rowOff>117439</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9962688"/>
          <a:ext cx="889000" cy="98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20232</xdr:rowOff>
    </xdr:from>
    <xdr:to>
      <xdr:col>46</xdr:col>
      <xdr:colOff>38100</xdr:colOff>
      <xdr:row>58</xdr:row>
      <xdr:rowOff>121832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964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138359</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739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18588</xdr:rowOff>
    </xdr:from>
    <xdr:to>
      <xdr:col>41</xdr:col>
      <xdr:colOff>50800</xdr:colOff>
      <xdr:row>58</xdr:row>
      <xdr:rowOff>113507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962688"/>
          <a:ext cx="889000" cy="94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12931</xdr:rowOff>
    </xdr:from>
    <xdr:to>
      <xdr:col>41</xdr:col>
      <xdr:colOff>101600</xdr:colOff>
      <xdr:row>58</xdr:row>
      <xdr:rowOff>114531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9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105658</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1004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13360</xdr:rowOff>
    </xdr:from>
    <xdr:to>
      <xdr:col>36</xdr:col>
      <xdr:colOff>165100</xdr:colOff>
      <xdr:row>58</xdr:row>
      <xdr:rowOff>114960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131487</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732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5105</xdr:rowOff>
    </xdr:from>
    <xdr:to>
      <xdr:col>55</xdr:col>
      <xdr:colOff>50800</xdr:colOff>
      <xdr:row>57</xdr:row>
      <xdr:rowOff>106705</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77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27982</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629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40025</xdr:rowOff>
    </xdr:from>
    <xdr:to>
      <xdr:col>50</xdr:col>
      <xdr:colOff>165100</xdr:colOff>
      <xdr:row>58</xdr:row>
      <xdr:rowOff>141625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98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132752</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10076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66639</xdr:rowOff>
    </xdr:from>
    <xdr:to>
      <xdr:col>46</xdr:col>
      <xdr:colOff>38100</xdr:colOff>
      <xdr:row>58</xdr:row>
      <xdr:rowOff>168239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1001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159366</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1010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139238</xdr:rowOff>
    </xdr:from>
    <xdr:to>
      <xdr:col>41</xdr:col>
      <xdr:colOff>101600</xdr:colOff>
      <xdr:row>58</xdr:row>
      <xdr:rowOff>69388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91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85915</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687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62707</xdr:rowOff>
    </xdr:from>
    <xdr:to>
      <xdr:col>36</xdr:col>
      <xdr:colOff>165100</xdr:colOff>
      <xdr:row>58</xdr:row>
      <xdr:rowOff>164307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1000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155434</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1009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77284</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078784"/>
          <a:ext cx="1270" cy="1510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23961</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854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77284</xdr:rowOff>
    </xdr:from>
    <xdr:to>
      <xdr:col>55</xdr:col>
      <xdr:colOff>88900</xdr:colOff>
      <xdr:row>70</xdr:row>
      <xdr:rowOff>77284</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07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60909</xdr:rowOff>
    </xdr:from>
    <xdr:to>
      <xdr:col>55</xdr:col>
      <xdr:colOff>0</xdr:colOff>
      <xdr:row>78</xdr:row>
      <xdr:rowOff>102950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262559"/>
          <a:ext cx="838200" cy="213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78977</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452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100550</xdr:rowOff>
    </xdr:from>
    <xdr:to>
      <xdr:col>55</xdr:col>
      <xdr:colOff>50800</xdr:colOff>
      <xdr:row>79</xdr:row>
      <xdr:rowOff>30700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102950</xdr:rowOff>
    </xdr:from>
    <xdr:to>
      <xdr:col>50</xdr:col>
      <xdr:colOff>114300</xdr:colOff>
      <xdr:row>79</xdr:row>
      <xdr:rowOff>42638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476050"/>
          <a:ext cx="889000" cy="11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110896</xdr:rowOff>
    </xdr:from>
    <xdr:to>
      <xdr:col>50</xdr:col>
      <xdr:colOff>165100</xdr:colOff>
      <xdr:row>79</xdr:row>
      <xdr:rowOff>41046</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8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32173</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57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8224</xdr:rowOff>
    </xdr:from>
    <xdr:to>
      <xdr:col>45</xdr:col>
      <xdr:colOff>177800</xdr:colOff>
      <xdr:row>79</xdr:row>
      <xdr:rowOff>42638</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552774"/>
          <a:ext cx="889000" cy="34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112852</xdr:rowOff>
    </xdr:from>
    <xdr:to>
      <xdr:col>46</xdr:col>
      <xdr:colOff>38100</xdr:colOff>
      <xdr:row>79</xdr:row>
      <xdr:rowOff>43002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8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59529</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6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8224</xdr:rowOff>
    </xdr:from>
    <xdr:to>
      <xdr:col>41</xdr:col>
      <xdr:colOff>50800</xdr:colOff>
      <xdr:row>79</xdr:row>
      <xdr:rowOff>31094</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552774"/>
          <a:ext cx="889000" cy="2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96785</xdr:rowOff>
    </xdr:from>
    <xdr:to>
      <xdr:col>41</xdr:col>
      <xdr:colOff>101600</xdr:colOff>
      <xdr:row>79</xdr:row>
      <xdr:rowOff>26935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6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43462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245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88103</xdr:rowOff>
    </xdr:from>
    <xdr:to>
      <xdr:col>36</xdr:col>
      <xdr:colOff>165100</xdr:colOff>
      <xdr:row>79</xdr:row>
      <xdr:rowOff>18253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6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34780</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23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10109</xdr:rowOff>
    </xdr:from>
    <xdr:to>
      <xdr:col>55</xdr:col>
      <xdr:colOff>50800</xdr:colOff>
      <xdr:row>77</xdr:row>
      <xdr:rowOff>111709</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211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32986</xdr:rowOff>
    </xdr:from>
    <xdr:ext cx="599010"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063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52150</xdr:rowOff>
    </xdr:from>
    <xdr:to>
      <xdr:col>50</xdr:col>
      <xdr:colOff>165100</xdr:colOff>
      <xdr:row>78</xdr:row>
      <xdr:rowOff>153750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2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170277</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20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163288</xdr:rowOff>
    </xdr:from>
    <xdr:to>
      <xdr:col>46</xdr:col>
      <xdr:colOff>38100</xdr:colOff>
      <xdr:row>79</xdr:row>
      <xdr:rowOff>93438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53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84565</xdr:rowOff>
    </xdr:from>
    <xdr:ext cx="378565"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61017" y="13629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128874</xdr:rowOff>
    </xdr:from>
    <xdr:to>
      <xdr:col>41</xdr:col>
      <xdr:colOff>101600</xdr:colOff>
      <xdr:row>79</xdr:row>
      <xdr:rowOff>59024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50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50151</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59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151744</xdr:rowOff>
    </xdr:from>
    <xdr:to>
      <xdr:col>36</xdr:col>
      <xdr:colOff>165100</xdr:colOff>
      <xdr:row>79</xdr:row>
      <xdr:rowOff>81894</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52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73021</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37428" y="13617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32414</xdr:rowOff>
    </xdr:from>
    <xdr:to>
      <xdr:col>54</xdr:col>
      <xdr:colOff>189865</xdr:colOff>
      <xdr:row>99</xdr:row>
      <xdr:rowOff>5234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634364"/>
          <a:ext cx="1270" cy="134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9061</xdr:rowOff>
    </xdr:from>
    <xdr:ext cx="534377"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8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5234</xdr:rowOff>
    </xdr:from>
    <xdr:to>
      <xdr:col>55</xdr:col>
      <xdr:colOff>88900</xdr:colOff>
      <xdr:row>99</xdr:row>
      <xdr:rowOff>5234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7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150541</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40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32414</xdr:rowOff>
    </xdr:from>
    <xdr:to>
      <xdr:col>55</xdr:col>
      <xdr:colOff>88900</xdr:colOff>
      <xdr:row>91</xdr:row>
      <xdr:rowOff>32414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634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14477</xdr:rowOff>
    </xdr:from>
    <xdr:to>
      <xdr:col>55</xdr:col>
      <xdr:colOff>0</xdr:colOff>
      <xdr:row>98</xdr:row>
      <xdr:rowOff>83052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816577"/>
          <a:ext cx="838200" cy="6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53289</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512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30412</xdr:rowOff>
    </xdr:from>
    <xdr:to>
      <xdr:col>55</xdr:col>
      <xdr:colOff>50800</xdr:colOff>
      <xdr:row>97</xdr:row>
      <xdr:rowOff>132012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66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73527</xdr:rowOff>
    </xdr:from>
    <xdr:to>
      <xdr:col>50</xdr:col>
      <xdr:colOff>114300</xdr:colOff>
      <xdr:row>98</xdr:row>
      <xdr:rowOff>83052</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704177"/>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65343</xdr:rowOff>
    </xdr:from>
    <xdr:to>
      <xdr:col>50</xdr:col>
      <xdr:colOff>165100</xdr:colOff>
      <xdr:row>97</xdr:row>
      <xdr:rowOff>166943</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695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12020</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471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73527</xdr:rowOff>
    </xdr:from>
    <xdr:to>
      <xdr:col>45</xdr:col>
      <xdr:colOff>177800</xdr:colOff>
      <xdr:row>97</xdr:row>
      <xdr:rowOff>74209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704177"/>
          <a:ext cx="889000" cy="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36813</xdr:rowOff>
    </xdr:from>
    <xdr:to>
      <xdr:col>46</xdr:col>
      <xdr:colOff>38100</xdr:colOff>
      <xdr:row>97</xdr:row>
      <xdr:rowOff>138413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6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129540</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76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74209</xdr:rowOff>
    </xdr:from>
    <xdr:to>
      <xdr:col>41</xdr:col>
      <xdr:colOff>50800</xdr:colOff>
      <xdr:row>97</xdr:row>
      <xdr:rowOff>112835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704859"/>
          <a:ext cx="889000" cy="38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67187</xdr:rowOff>
    </xdr:from>
    <xdr:to>
      <xdr:col>41</xdr:col>
      <xdr:colOff>101600</xdr:colOff>
      <xdr:row>97</xdr:row>
      <xdr:rowOff>168787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69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159914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79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65305</xdr:rowOff>
    </xdr:from>
    <xdr:to>
      <xdr:col>36</xdr:col>
      <xdr:colOff>165100</xdr:colOff>
      <xdr:row>97</xdr:row>
      <xdr:rowOff>166905</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69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158032</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78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135127</xdr:rowOff>
    </xdr:from>
    <xdr:to>
      <xdr:col>55</xdr:col>
      <xdr:colOff>50800</xdr:colOff>
      <xdr:row>98</xdr:row>
      <xdr:rowOff>65277</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76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113554</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74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32252</xdr:rowOff>
    </xdr:from>
    <xdr:to>
      <xdr:col>50</xdr:col>
      <xdr:colOff>165100</xdr:colOff>
      <xdr:row>98</xdr:row>
      <xdr:rowOff>133852</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83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124979</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927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22727</xdr:rowOff>
    </xdr:from>
    <xdr:to>
      <xdr:col>46</xdr:col>
      <xdr:colOff>38100</xdr:colOff>
      <xdr:row>97</xdr:row>
      <xdr:rowOff>124327</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653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140854</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428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23409</xdr:rowOff>
    </xdr:from>
    <xdr:to>
      <xdr:col>41</xdr:col>
      <xdr:colOff>101600</xdr:colOff>
      <xdr:row>97</xdr:row>
      <xdr:rowOff>125009</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65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141536</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42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62035</xdr:rowOff>
    </xdr:from>
    <xdr:to>
      <xdr:col>36</xdr:col>
      <xdr:colOff>165100</xdr:colOff>
      <xdr:row>97</xdr:row>
      <xdr:rowOff>163635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6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8712</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46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78426</xdr:rowOff>
    </xdr:from>
    <xdr:to>
      <xdr:col>85</xdr:col>
      <xdr:colOff>126364</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21926"/>
          <a:ext cx="1269" cy="143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25103</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4997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78426</xdr:rowOff>
    </xdr:from>
    <xdr:to>
      <xdr:col>86</xdr:col>
      <xdr:colOff>25400</xdr:colOff>
      <xdr:row>30</xdr:row>
      <xdr:rowOff>78426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2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41446</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385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18569</xdr:rowOff>
    </xdr:from>
    <xdr:to>
      <xdr:col>85</xdr:col>
      <xdr:colOff>177800</xdr:colOff>
      <xdr:row>38</xdr:row>
      <xdr:rowOff>120169</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53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24741</xdr:rowOff>
    </xdr:from>
    <xdr:to>
      <xdr:col>81</xdr:col>
      <xdr:colOff>101600</xdr:colOff>
      <xdr:row>38</xdr:row>
      <xdr:rowOff>126341</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39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142868</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31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38800</xdr:rowOff>
    </xdr:from>
    <xdr:to>
      <xdr:col>76</xdr:col>
      <xdr:colOff>165100</xdr:colOff>
      <xdr:row>38</xdr:row>
      <xdr:rowOff>140400</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5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156927</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32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41612</xdr:rowOff>
    </xdr:from>
    <xdr:to>
      <xdr:col>72</xdr:col>
      <xdr:colOff>38100</xdr:colOff>
      <xdr:row>38</xdr:row>
      <xdr:rowOff>143212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5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159739</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33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48845</xdr:rowOff>
    </xdr:from>
    <xdr:to>
      <xdr:col>67</xdr:col>
      <xdr:colOff>101600</xdr:colOff>
      <xdr:row>38</xdr:row>
      <xdr:rowOff>150445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5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166972</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633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80406</xdr:rowOff>
    </xdr:from>
    <xdr:to>
      <xdr:col>85</xdr:col>
      <xdr:colOff>126364</xdr:colOff>
      <xdr:row>78</xdr:row>
      <xdr:rowOff>136733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424806"/>
          <a:ext cx="1269" cy="1085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140560</xdr:rowOff>
    </xdr:from>
    <xdr:ext cx="378565"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513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136733</xdr:rowOff>
    </xdr:from>
    <xdr:to>
      <xdr:col>86</xdr:col>
      <xdr:colOff>25400</xdr:colOff>
      <xdr:row>78</xdr:row>
      <xdr:rowOff>136733</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509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27083</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2200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80406</xdr:rowOff>
    </xdr:from>
    <xdr:to>
      <xdr:col>86</xdr:col>
      <xdr:colOff>25400</xdr:colOff>
      <xdr:row>72</xdr:row>
      <xdr:rowOff>80406</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42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157234</xdr:rowOff>
    </xdr:from>
    <xdr:to>
      <xdr:col>85</xdr:col>
      <xdr:colOff>127000</xdr:colOff>
      <xdr:row>77</xdr:row>
      <xdr:rowOff>44904</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5481300" y="13187434"/>
          <a:ext cx="838200" cy="5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65682</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2924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42805</xdr:rowOff>
    </xdr:from>
    <xdr:to>
      <xdr:col>85</xdr:col>
      <xdr:colOff>177800</xdr:colOff>
      <xdr:row>76</xdr:row>
      <xdr:rowOff>144405</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07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120676</xdr:rowOff>
    </xdr:from>
    <xdr:to>
      <xdr:col>81</xdr:col>
      <xdr:colOff>50800</xdr:colOff>
      <xdr:row>76</xdr:row>
      <xdr:rowOff>157234</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4592300" y="13150876"/>
          <a:ext cx="889000" cy="36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39357</xdr:rowOff>
    </xdr:from>
    <xdr:to>
      <xdr:col>81</xdr:col>
      <xdr:colOff>101600</xdr:colOff>
      <xdr:row>76</xdr:row>
      <xdr:rowOff>140957</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06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157485</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284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120676</xdr:rowOff>
    </xdr:from>
    <xdr:to>
      <xdr:col>76</xdr:col>
      <xdr:colOff>114300</xdr:colOff>
      <xdr:row>76</xdr:row>
      <xdr:rowOff>125253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3150876"/>
          <a:ext cx="889000" cy="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57719</xdr:rowOff>
    </xdr:from>
    <xdr:to>
      <xdr:col>76</xdr:col>
      <xdr:colOff>165100</xdr:colOff>
      <xdr:row>76</xdr:row>
      <xdr:rowOff>159319</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4396</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286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125253</xdr:rowOff>
    </xdr:from>
    <xdr:to>
      <xdr:col>71</xdr:col>
      <xdr:colOff>177800</xdr:colOff>
      <xdr:row>76</xdr:row>
      <xdr:rowOff>154637</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2814300" y="13155453"/>
          <a:ext cx="889000" cy="2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79587</xdr:rowOff>
    </xdr:from>
    <xdr:to>
      <xdr:col>72</xdr:col>
      <xdr:colOff>38100</xdr:colOff>
      <xdr:row>77</xdr:row>
      <xdr:rowOff>9737</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10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864</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320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88506</xdr:rowOff>
    </xdr:from>
    <xdr:to>
      <xdr:col>67</xdr:col>
      <xdr:colOff>101600</xdr:colOff>
      <xdr:row>77</xdr:row>
      <xdr:rowOff>18656</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35184</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289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165554</xdr:rowOff>
    </xdr:from>
    <xdr:to>
      <xdr:col>85</xdr:col>
      <xdr:colOff>177800</xdr:colOff>
      <xdr:row>77</xdr:row>
      <xdr:rowOff>95704</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19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143981</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317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106434</xdr:rowOff>
    </xdr:from>
    <xdr:to>
      <xdr:col>81</xdr:col>
      <xdr:colOff>101600</xdr:colOff>
      <xdr:row>77</xdr:row>
      <xdr:rowOff>36584</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136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27711</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322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69876</xdr:rowOff>
    </xdr:from>
    <xdr:to>
      <xdr:col>76</xdr:col>
      <xdr:colOff>165100</xdr:colOff>
      <xdr:row>77</xdr:row>
      <xdr:rowOff>26</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1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162603</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19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74453</xdr:rowOff>
    </xdr:from>
    <xdr:to>
      <xdr:col>72</xdr:col>
      <xdr:colOff>38100</xdr:colOff>
      <xdr:row>77</xdr:row>
      <xdr:rowOff>4603</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10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21130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287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103837</xdr:rowOff>
    </xdr:from>
    <xdr:to>
      <xdr:col>67</xdr:col>
      <xdr:colOff>101600</xdr:colOff>
      <xdr:row>77</xdr:row>
      <xdr:rowOff>33987</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13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25114</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22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60506</xdr:rowOff>
    </xdr:from>
    <xdr:to>
      <xdr:col>85</xdr:col>
      <xdr:colOff>126364</xdr:colOff>
      <xdr:row>99</xdr:row>
      <xdr:rowOff>94754</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491006"/>
          <a:ext cx="1269" cy="1577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98581</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72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94754</xdr:rowOff>
    </xdr:from>
    <xdr:to>
      <xdr:col>86</xdr:col>
      <xdr:colOff>25400</xdr:colOff>
      <xdr:row>99</xdr:row>
      <xdr:rowOff>94754</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6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7183</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266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60506</xdr:rowOff>
    </xdr:from>
    <xdr:to>
      <xdr:col>86</xdr:col>
      <xdr:colOff>25400</xdr:colOff>
      <xdr:row>90</xdr:row>
      <xdr:rowOff>60506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49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71631</xdr:rowOff>
    </xdr:from>
    <xdr:to>
      <xdr:col>85</xdr:col>
      <xdr:colOff>127000</xdr:colOff>
      <xdr:row>99</xdr:row>
      <xdr:rowOff>82631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7045181"/>
          <a:ext cx="838200" cy="1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137022</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767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114145</xdr:rowOff>
    </xdr:from>
    <xdr:to>
      <xdr:col>85</xdr:col>
      <xdr:colOff>177800</xdr:colOff>
      <xdr:row>99</xdr:row>
      <xdr:rowOff>44295</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9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82631</xdr:rowOff>
    </xdr:from>
    <xdr:to>
      <xdr:col>81</xdr:col>
      <xdr:colOff>50800</xdr:colOff>
      <xdr:row>99</xdr:row>
      <xdr:rowOff>92663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7056181"/>
          <a:ext cx="889000" cy="10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118791</xdr:rowOff>
    </xdr:from>
    <xdr:to>
      <xdr:col>81</xdr:col>
      <xdr:colOff>101600</xdr:colOff>
      <xdr:row>99</xdr:row>
      <xdr:rowOff>48941</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9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65468</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6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92663</xdr:rowOff>
    </xdr:from>
    <xdr:to>
      <xdr:col>76</xdr:col>
      <xdr:colOff>114300</xdr:colOff>
      <xdr:row>99</xdr:row>
      <xdr:rowOff>97878</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7066213"/>
          <a:ext cx="889000" cy="5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98070</xdr:rowOff>
    </xdr:from>
    <xdr:to>
      <xdr:col>76</xdr:col>
      <xdr:colOff>165100</xdr:colOff>
      <xdr:row>99</xdr:row>
      <xdr:rowOff>28220</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90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44747</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67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97878</xdr:rowOff>
    </xdr:from>
    <xdr:to>
      <xdr:col>71</xdr:col>
      <xdr:colOff>177800</xdr:colOff>
      <xdr:row>99</xdr:row>
      <xdr:rowOff>98513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2814300" y="17071428"/>
          <a:ext cx="88900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144523</xdr:rowOff>
    </xdr:from>
    <xdr:to>
      <xdr:col>72</xdr:col>
      <xdr:colOff>38100</xdr:colOff>
      <xdr:row>99</xdr:row>
      <xdr:rowOff>74673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94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91200</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72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169461</xdr:rowOff>
    </xdr:from>
    <xdr:to>
      <xdr:col>67</xdr:col>
      <xdr:colOff>101600</xdr:colOff>
      <xdr:row>99</xdr:row>
      <xdr:rowOff>99611</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97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116138</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74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20831</xdr:rowOff>
    </xdr:from>
    <xdr:to>
      <xdr:col>85</xdr:col>
      <xdr:colOff>177800</xdr:colOff>
      <xdr:row>99</xdr:row>
      <xdr:rowOff>122431</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99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107208</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909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31831</xdr:rowOff>
    </xdr:from>
    <xdr:to>
      <xdr:col>81</xdr:col>
      <xdr:colOff>101600</xdr:colOff>
      <xdr:row>99</xdr:row>
      <xdr:rowOff>133431</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700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124558</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46428" y="17098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41863</xdr:rowOff>
    </xdr:from>
    <xdr:to>
      <xdr:col>76</xdr:col>
      <xdr:colOff>165100</xdr:colOff>
      <xdr:row>99</xdr:row>
      <xdr:rowOff>143463</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701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134590</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57428" y="1710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47078</xdr:rowOff>
    </xdr:from>
    <xdr:to>
      <xdr:col>72</xdr:col>
      <xdr:colOff>38100</xdr:colOff>
      <xdr:row>99</xdr:row>
      <xdr:rowOff>148678</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702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139805</xdr:rowOff>
    </xdr:from>
    <xdr:ext cx="378565"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4017" y="17113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47713</xdr:rowOff>
    </xdr:from>
    <xdr:to>
      <xdr:col>67</xdr:col>
      <xdr:colOff>101600</xdr:colOff>
      <xdr:row>99</xdr:row>
      <xdr:rowOff>149313</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702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140440</xdr:rowOff>
    </xdr:from>
    <xdr:ext cx="378565"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5017" y="17113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22725</xdr:rowOff>
    </xdr:from>
    <xdr:to>
      <xdr:col>116</xdr:col>
      <xdr:colOff>62864</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166225"/>
          <a:ext cx="1269" cy="148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140852</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494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22725</xdr:rowOff>
    </xdr:from>
    <xdr:to>
      <xdr:col>116</xdr:col>
      <xdr:colOff>152400</xdr:colOff>
      <xdr:row>30</xdr:row>
      <xdr:rowOff>22725</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166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2415</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346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150988</xdr:rowOff>
    </xdr:from>
    <xdr:to>
      <xdr:col>116</xdr:col>
      <xdr:colOff>114300</xdr:colOff>
      <xdr:row>38</xdr:row>
      <xdr:rowOff>81138</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49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168339</xdr:rowOff>
    </xdr:from>
    <xdr:to>
      <xdr:col>112</xdr:col>
      <xdr:colOff>38100</xdr:colOff>
      <xdr:row>38</xdr:row>
      <xdr:rowOff>98489</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511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115016</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287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171265</xdr:rowOff>
    </xdr:from>
    <xdr:to>
      <xdr:col>107</xdr:col>
      <xdr:colOff>101600</xdr:colOff>
      <xdr:row>38</xdr:row>
      <xdr:rowOff>101415</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1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117942</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29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24709</xdr:rowOff>
    </xdr:from>
    <xdr:to>
      <xdr:col>102</xdr:col>
      <xdr:colOff>165100</xdr:colOff>
      <xdr:row>38</xdr:row>
      <xdr:rowOff>126309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53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142836</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31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36757</xdr:rowOff>
    </xdr:from>
    <xdr:to>
      <xdr:col>98</xdr:col>
      <xdr:colOff>38100</xdr:colOff>
      <xdr:row>38</xdr:row>
      <xdr:rowOff>138357</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55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154883</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32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87313</xdr:rowOff>
    </xdr:from>
    <xdr:to>
      <xdr:col>116</xdr:col>
      <xdr:colOff>62864</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831263"/>
          <a:ext cx="1269" cy="1328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33990</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60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87313</xdr:rowOff>
    </xdr:from>
    <xdr:to>
      <xdr:col>116</xdr:col>
      <xdr:colOff>152400</xdr:colOff>
      <xdr:row>51</xdr:row>
      <xdr:rowOff>87313</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83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18961</xdr:rowOff>
    </xdr:from>
    <xdr:to>
      <xdr:col>116</xdr:col>
      <xdr:colOff>63500</xdr:colOff>
      <xdr:row>59</xdr:row>
      <xdr:rowOff>20142</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134511"/>
          <a:ext cx="838200" cy="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133189</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9058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110312</xdr:rowOff>
    </xdr:from>
    <xdr:to>
      <xdr:col>116</xdr:col>
      <xdr:colOff>114300</xdr:colOff>
      <xdr:row>59</xdr:row>
      <xdr:rowOff>40462</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5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68129</xdr:rowOff>
    </xdr:from>
    <xdr:to>
      <xdr:col>111</xdr:col>
      <xdr:colOff>177800</xdr:colOff>
      <xdr:row>59</xdr:row>
      <xdr:rowOff>18961</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9840779"/>
          <a:ext cx="889000" cy="293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110560</xdr:rowOff>
    </xdr:from>
    <xdr:to>
      <xdr:col>112</xdr:col>
      <xdr:colOff>38100</xdr:colOff>
      <xdr:row>59</xdr:row>
      <xdr:rowOff>40710</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57237</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2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68129</xdr:rowOff>
    </xdr:from>
    <xdr:to>
      <xdr:col>107</xdr:col>
      <xdr:colOff>50800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545300" y="9840779"/>
          <a:ext cx="889000" cy="319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108750</xdr:rowOff>
    </xdr:from>
    <xdr:to>
      <xdr:col>107</xdr:col>
      <xdr:colOff>101600</xdr:colOff>
      <xdr:row>59</xdr:row>
      <xdr:rowOff>38900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5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30027</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1014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103816</xdr:rowOff>
    </xdr:from>
    <xdr:to>
      <xdr:col>102</xdr:col>
      <xdr:colOff>165100</xdr:colOff>
      <xdr:row>59</xdr:row>
      <xdr:rowOff>33966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50493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23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113608</xdr:rowOff>
    </xdr:from>
    <xdr:to>
      <xdr:col>98</xdr:col>
      <xdr:colOff>38100</xdr:colOff>
      <xdr:row>59</xdr:row>
      <xdr:rowOff>43758</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5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60285</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83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140792</xdr:rowOff>
    </xdr:from>
    <xdr:to>
      <xdr:col>116</xdr:col>
      <xdr:colOff>114300</xdr:colOff>
      <xdr:row>59</xdr:row>
      <xdr:rowOff>70942</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08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88739</xdr:rowOff>
    </xdr:from>
    <xdr:ext cx="469744"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32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139611</xdr:rowOff>
    </xdr:from>
    <xdr:to>
      <xdr:col>112</xdr:col>
      <xdr:colOff>38100</xdr:colOff>
      <xdr:row>59</xdr:row>
      <xdr:rowOff>69761</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08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60888</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1017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17329</xdr:rowOff>
    </xdr:from>
    <xdr:to>
      <xdr:col>107</xdr:col>
      <xdr:colOff>101600</xdr:colOff>
      <xdr:row>57</xdr:row>
      <xdr:rowOff>118929</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9789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135456</xdr:rowOff>
    </xdr:from>
    <xdr:ext cx="534377"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67111" y="9565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66908</xdr:rowOff>
    </xdr:from>
    <xdr:to>
      <xdr:col>116</xdr:col>
      <xdr:colOff>62864</xdr:colOff>
      <xdr:row>79</xdr:row>
      <xdr:rowOff>111234</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068408"/>
          <a:ext cx="1269" cy="1587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115061</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65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111234</xdr:rowOff>
    </xdr:from>
    <xdr:to>
      <xdr:col>116</xdr:col>
      <xdr:colOff>152400</xdr:colOff>
      <xdr:row>79</xdr:row>
      <xdr:rowOff>111234</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655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13585</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84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66908</xdr:rowOff>
    </xdr:from>
    <xdr:to>
      <xdr:col>116</xdr:col>
      <xdr:colOff>152400</xdr:colOff>
      <xdr:row>70</xdr:row>
      <xdr:rowOff>66908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068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79</xdr:row>
      <xdr:rowOff>23408</xdr:rowOff>
    </xdr:from>
    <xdr:to>
      <xdr:col>116</xdr:col>
      <xdr:colOff>63500</xdr:colOff>
      <xdr:row>79</xdr:row>
      <xdr:rowOff>30245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1323300" y="13567958"/>
          <a:ext cx="838200" cy="6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135900</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2994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113023</xdr:rowOff>
    </xdr:from>
    <xdr:to>
      <xdr:col>116</xdr:col>
      <xdr:colOff>114300</xdr:colOff>
      <xdr:row>77</xdr:row>
      <xdr:rowOff>43173</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31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162418</xdr:rowOff>
    </xdr:from>
    <xdr:to>
      <xdr:col>111</xdr:col>
      <xdr:colOff>177800</xdr:colOff>
      <xdr:row>79</xdr:row>
      <xdr:rowOff>23408</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0434300" y="13535518"/>
          <a:ext cx="889000" cy="3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94300</xdr:rowOff>
    </xdr:from>
    <xdr:to>
      <xdr:col>112</xdr:col>
      <xdr:colOff>38100</xdr:colOff>
      <xdr:row>77</xdr:row>
      <xdr:rowOff>24450</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312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40977</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289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126561</xdr:rowOff>
    </xdr:from>
    <xdr:to>
      <xdr:col>107</xdr:col>
      <xdr:colOff>50800</xdr:colOff>
      <xdr:row>78</xdr:row>
      <xdr:rowOff>162418</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9545300" y="13499661"/>
          <a:ext cx="889000" cy="3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127860</xdr:rowOff>
    </xdr:from>
    <xdr:to>
      <xdr:col>107</xdr:col>
      <xdr:colOff>101600</xdr:colOff>
      <xdr:row>77</xdr:row>
      <xdr:rowOff>58010</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315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74537</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293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68594</xdr:rowOff>
    </xdr:from>
    <xdr:to>
      <xdr:col>102</xdr:col>
      <xdr:colOff>114300</xdr:colOff>
      <xdr:row>78</xdr:row>
      <xdr:rowOff>126561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656300" y="13441694"/>
          <a:ext cx="889000" cy="57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121786</xdr:rowOff>
    </xdr:from>
    <xdr:to>
      <xdr:col>102</xdr:col>
      <xdr:colOff>165100</xdr:colOff>
      <xdr:row>77</xdr:row>
      <xdr:rowOff>51936</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31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68463</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292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89847</xdr:rowOff>
    </xdr:from>
    <xdr:to>
      <xdr:col>98</xdr:col>
      <xdr:colOff>38100</xdr:colOff>
      <xdr:row>77</xdr:row>
      <xdr:rowOff>19997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312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36524</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289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150895</xdr:rowOff>
    </xdr:from>
    <xdr:to>
      <xdr:col>116</xdr:col>
      <xdr:colOff>114300</xdr:colOff>
      <xdr:row>79</xdr:row>
      <xdr:rowOff>81045</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352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65822</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343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144058</xdr:rowOff>
    </xdr:from>
    <xdr:to>
      <xdr:col>112</xdr:col>
      <xdr:colOff>38100</xdr:colOff>
      <xdr:row>79</xdr:row>
      <xdr:rowOff>74208</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351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79</xdr:row>
      <xdr:rowOff>65335</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3609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111618</xdr:rowOff>
    </xdr:from>
    <xdr:to>
      <xdr:col>107</xdr:col>
      <xdr:colOff>101600</xdr:colOff>
      <xdr:row>79</xdr:row>
      <xdr:rowOff>41768</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3484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79</xdr:row>
      <xdr:rowOff>32895</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3577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75761</xdr:rowOff>
    </xdr:from>
    <xdr:to>
      <xdr:col>102</xdr:col>
      <xdr:colOff>165100</xdr:colOff>
      <xdr:row>79</xdr:row>
      <xdr:rowOff>5911</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344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168488</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3541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17794</xdr:rowOff>
    </xdr:from>
    <xdr:to>
      <xdr:col>98</xdr:col>
      <xdr:colOff>38100</xdr:colOff>
      <xdr:row>78</xdr:row>
      <xdr:rowOff>119394</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339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110521</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348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ysClr val="windowText" lastClr="000000"/>
              </a:solidFill>
              <a:effectLst/>
              <a:latin typeface="+mn-lt"/>
              <a:ea typeface="+mn-ea"/>
              <a:cs typeface="+mn-cs"/>
            </a:rPr>
            <a:t>類似団体平均を大きく上回っているのは、普通建設事業費であり、多目的運動公園整備事業（</a:t>
          </a:r>
          <a:r>
            <a:rPr kumimoji="1" lang="en-US" altLang="ja-JP" sz="1100" b="0" i="0" baseline="0">
              <a:solidFill>
                <a:sysClr val="windowText" lastClr="000000"/>
              </a:solidFill>
              <a:effectLst/>
              <a:latin typeface="+mn-lt"/>
              <a:ea typeface="+mn-ea"/>
              <a:cs typeface="+mn-cs"/>
            </a:rPr>
            <a:t>570,595</a:t>
          </a:r>
          <a:r>
            <a:rPr kumimoji="1" lang="ja-JP" altLang="ja-JP" sz="1100" b="0" i="0" baseline="0">
              <a:solidFill>
                <a:sysClr val="windowText" lastClr="000000"/>
              </a:solidFill>
              <a:effectLst/>
              <a:latin typeface="+mn-lt"/>
              <a:ea typeface="+mn-ea"/>
              <a:cs typeface="+mn-cs"/>
            </a:rPr>
            <a:t>千円）やサンハイム三反田整備事業（</a:t>
          </a:r>
          <a:r>
            <a:rPr kumimoji="1" lang="en-US" altLang="ja-JP" sz="1100" b="0" i="0" baseline="0">
              <a:solidFill>
                <a:sysClr val="windowText" lastClr="000000"/>
              </a:solidFill>
              <a:effectLst/>
              <a:latin typeface="+mn-lt"/>
              <a:ea typeface="+mn-ea"/>
              <a:cs typeface="+mn-cs"/>
            </a:rPr>
            <a:t>428,217</a:t>
          </a:r>
          <a:r>
            <a:rPr kumimoji="1" lang="ja-JP" altLang="ja-JP" sz="1100" b="0" i="0" baseline="0">
              <a:solidFill>
                <a:sysClr val="windowText" lastClr="000000"/>
              </a:solidFill>
              <a:effectLst/>
              <a:latin typeface="+mn-lt"/>
              <a:ea typeface="+mn-ea"/>
              <a:cs typeface="+mn-cs"/>
            </a:rPr>
            <a:t>千円）が決算額を押し上げている。</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積立金について</a:t>
          </a:r>
          <a:r>
            <a:rPr kumimoji="1" lang="ja-JP" altLang="en-US" sz="1100" b="0" i="0" baseline="0">
              <a:solidFill>
                <a:sysClr val="windowText" lastClr="000000"/>
              </a:solidFill>
              <a:effectLst/>
              <a:latin typeface="+mn-lt"/>
              <a:ea typeface="+mn-ea"/>
              <a:cs typeface="+mn-cs"/>
            </a:rPr>
            <a:t>は</a:t>
          </a:r>
          <a:r>
            <a:rPr kumimoji="1" lang="ja-JP" altLang="ja-JP" sz="1100" b="0" i="0" baseline="0">
              <a:solidFill>
                <a:sysClr val="windowText" lastClr="000000"/>
              </a:solidFill>
              <a:effectLst/>
              <a:latin typeface="+mn-lt"/>
              <a:ea typeface="+mn-ea"/>
              <a:cs typeface="+mn-cs"/>
            </a:rPr>
            <a:t>、各平均を大きく下回っているが、今年度</a:t>
          </a:r>
          <a:r>
            <a:rPr kumimoji="1" lang="ja-JP" altLang="en-US" sz="1100" b="0" i="0" baseline="0">
              <a:solidFill>
                <a:sysClr val="windowText" lastClr="000000"/>
              </a:solidFill>
              <a:effectLst/>
              <a:latin typeface="+mn-lt"/>
              <a:ea typeface="+mn-ea"/>
              <a:cs typeface="+mn-cs"/>
            </a:rPr>
            <a:t>も</a:t>
          </a:r>
          <a:r>
            <a:rPr kumimoji="1" lang="ja-JP" altLang="ja-JP" sz="1100" b="0" i="0" baseline="0">
              <a:solidFill>
                <a:sysClr val="windowText" lastClr="000000"/>
              </a:solidFill>
              <a:effectLst/>
              <a:latin typeface="+mn-lt"/>
              <a:ea typeface="+mn-ea"/>
              <a:cs typeface="+mn-cs"/>
            </a:rPr>
            <a:t>財政調整基金への積み立てを実施したことなどから、前年度比</a:t>
          </a:r>
          <a:r>
            <a:rPr kumimoji="1" lang="en-US" altLang="ja-JP" sz="1100" b="0" i="0" baseline="0">
              <a:solidFill>
                <a:sysClr val="windowText" lastClr="000000"/>
              </a:solidFill>
              <a:effectLst/>
              <a:latin typeface="+mn-lt"/>
              <a:ea typeface="+mn-ea"/>
              <a:cs typeface="+mn-cs"/>
            </a:rPr>
            <a:t>6,736</a:t>
          </a:r>
          <a:r>
            <a:rPr kumimoji="1" lang="ja-JP" altLang="ja-JP" sz="1100" b="0" i="0" baseline="0">
              <a:solidFill>
                <a:sysClr val="windowText" lastClr="000000"/>
              </a:solidFill>
              <a:effectLst/>
              <a:latin typeface="+mn-lt"/>
              <a:ea typeface="+mn-ea"/>
              <a:cs typeface="+mn-cs"/>
            </a:rPr>
            <a:t>円増となっている。</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その他に前年度と比較して</a:t>
          </a:r>
          <a:r>
            <a:rPr kumimoji="1" lang="ja-JP" altLang="en-US" sz="1100" b="0" i="0" baseline="0">
              <a:solidFill>
                <a:sysClr val="windowText" lastClr="000000"/>
              </a:solidFill>
              <a:effectLst/>
              <a:latin typeface="+mn-lt"/>
              <a:ea typeface="+mn-ea"/>
              <a:cs typeface="+mn-cs"/>
            </a:rPr>
            <a:t>補助費等が</a:t>
          </a:r>
          <a:r>
            <a:rPr kumimoji="1" lang="ja-JP" altLang="ja-JP" sz="1100" b="0" i="0" baseline="0">
              <a:solidFill>
                <a:sysClr val="windowText" lastClr="000000"/>
              </a:solidFill>
              <a:effectLst/>
              <a:latin typeface="+mn-lt"/>
              <a:ea typeface="+mn-ea"/>
              <a:cs typeface="+mn-cs"/>
            </a:rPr>
            <a:t>大幅な増となっている</a:t>
          </a:r>
          <a:r>
            <a:rPr kumimoji="1" lang="ja-JP" altLang="en-US" sz="1100" b="0" i="0" baseline="0">
              <a:solidFill>
                <a:sysClr val="windowText" lastClr="000000"/>
              </a:solidFill>
              <a:effectLst/>
              <a:latin typeface="+mn-lt"/>
              <a:ea typeface="+mn-ea"/>
              <a:cs typeface="+mn-cs"/>
            </a:rPr>
            <a:t>が、これは旧手取川流域環境衛生事業組合の解散に伴う跡地売却額清算費（</a:t>
          </a:r>
          <a:r>
            <a:rPr kumimoji="1" lang="en-US" altLang="ja-JP" sz="1100" b="0" i="0" baseline="0">
              <a:solidFill>
                <a:sysClr val="windowText" lastClr="000000"/>
              </a:solidFill>
              <a:effectLst/>
              <a:latin typeface="+mn-lt"/>
              <a:ea typeface="+mn-ea"/>
              <a:cs typeface="+mn-cs"/>
            </a:rPr>
            <a:t>183,606</a:t>
          </a:r>
          <a:r>
            <a:rPr kumimoji="1" lang="ja-JP" altLang="en-US" sz="1100" b="0" i="0" baseline="0">
              <a:solidFill>
                <a:sysClr val="windowText" lastClr="000000"/>
              </a:solidFill>
              <a:effectLst/>
              <a:latin typeface="+mn-lt"/>
              <a:ea typeface="+mn-ea"/>
              <a:cs typeface="+mn-cs"/>
            </a:rPr>
            <a:t>千円）の影響が大きい。</a:t>
          </a:r>
          <a:endParaRPr lang="ja-JP" altLang="ja-JP" sz="1400">
            <a:solidFill>
              <a:sysClr val="windowText" lastClr="000000"/>
            </a:solidFill>
            <a:effectLst/>
          </a:endParaRPr>
        </a:p>
        <a:p>
          <a:pPr eaLnBrk="1" fontAlgn="auto" latinLnBrk="0" hangingPunct="1"/>
          <a:r>
            <a:rPr kumimoji="1" lang="ja-JP" altLang="en-US" sz="1100" b="0" i="0" baseline="0">
              <a:solidFill>
                <a:sysClr val="windowText" lastClr="000000"/>
              </a:solidFill>
              <a:effectLst/>
              <a:latin typeface="+mn-lt"/>
              <a:ea typeface="+mn-ea"/>
              <a:cs typeface="+mn-cs"/>
            </a:rPr>
            <a:t>公債費</a:t>
          </a:r>
          <a:r>
            <a:rPr kumimoji="1" lang="ja-JP" altLang="ja-JP" sz="1100" b="0" i="0" baseline="0">
              <a:solidFill>
                <a:sysClr val="windowText" lastClr="000000"/>
              </a:solidFill>
              <a:effectLst/>
              <a:latin typeface="+mn-lt"/>
              <a:ea typeface="+mn-ea"/>
              <a:cs typeface="+mn-cs"/>
            </a:rPr>
            <a:t>について</a:t>
          </a:r>
          <a:r>
            <a:rPr kumimoji="1" lang="ja-JP" altLang="en-US" sz="1100" b="0" i="0" baseline="0">
              <a:solidFill>
                <a:sysClr val="windowText" lastClr="000000"/>
              </a:solidFill>
              <a:effectLst/>
              <a:latin typeface="+mn-lt"/>
              <a:ea typeface="+mn-ea"/>
              <a:cs typeface="+mn-cs"/>
            </a:rPr>
            <a:t>は</a:t>
          </a:r>
          <a:r>
            <a:rPr kumimoji="1" lang="ja-JP" altLang="ja-JP" sz="1100" b="0" i="0" baseline="0">
              <a:solidFill>
                <a:sysClr val="windowText" lastClr="000000"/>
              </a:solidFill>
              <a:effectLst/>
              <a:latin typeface="+mn-lt"/>
              <a:ea typeface="+mn-ea"/>
              <a:cs typeface="+mn-cs"/>
            </a:rPr>
            <a:t>、</a:t>
          </a:r>
          <a:r>
            <a:rPr kumimoji="1" lang="ja-JP" altLang="en-US" sz="1100" b="0" i="0" baseline="0">
              <a:solidFill>
                <a:sysClr val="windowText" lastClr="000000"/>
              </a:solidFill>
              <a:effectLst/>
              <a:latin typeface="+mn-lt"/>
              <a:ea typeface="+mn-ea"/>
              <a:cs typeface="+mn-cs"/>
            </a:rPr>
            <a:t>令和</a:t>
          </a:r>
          <a:r>
            <a:rPr kumimoji="1" lang="en-US" altLang="ja-JP" sz="1100" b="0" i="0" baseline="0">
              <a:solidFill>
                <a:sysClr val="windowText" lastClr="000000"/>
              </a:solidFill>
              <a:effectLst/>
              <a:latin typeface="+mn-lt"/>
              <a:ea typeface="+mn-ea"/>
              <a:cs typeface="+mn-cs"/>
            </a:rPr>
            <a:t>5</a:t>
          </a:r>
          <a:r>
            <a:rPr kumimoji="1" lang="ja-JP" altLang="en-US" sz="1100" b="0" i="0" baseline="0">
              <a:solidFill>
                <a:sysClr val="windowText" lastClr="000000"/>
              </a:solidFill>
              <a:effectLst/>
              <a:latin typeface="+mn-lt"/>
              <a:ea typeface="+mn-ea"/>
              <a:cs typeface="+mn-cs"/>
            </a:rPr>
            <a:t>年度は繰上償還を実施しなかったことから、前年度比▲</a:t>
          </a:r>
          <a:r>
            <a:rPr kumimoji="1" lang="en-US" altLang="ja-JP" sz="1100" b="0" i="0" baseline="0">
              <a:solidFill>
                <a:sysClr val="windowText" lastClr="000000"/>
              </a:solidFill>
              <a:effectLst/>
              <a:latin typeface="+mn-lt"/>
              <a:ea typeface="+mn-ea"/>
              <a:cs typeface="+mn-cs"/>
            </a:rPr>
            <a:t>12,931</a:t>
          </a:r>
          <a:r>
            <a:rPr kumimoji="1" lang="ja-JP" altLang="en-US" sz="1100" b="0" i="0" baseline="0">
              <a:solidFill>
                <a:sysClr val="windowText" lastClr="000000"/>
              </a:solidFill>
              <a:effectLst/>
              <a:latin typeface="+mn-lt"/>
              <a:ea typeface="+mn-ea"/>
              <a:cs typeface="+mn-cs"/>
            </a:rPr>
            <a:t>円の大幅な減となっている。</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今後とも町民重視の施策を展開しつつ、財政健全化にも努めていく。</a:t>
          </a:r>
          <a:endParaRPr lang="ja-JP" altLang="ja-JP" sz="1400">
            <a:solidFill>
              <a:sysClr val="windowText" lastClr="000000"/>
            </a:solidFill>
            <a:effectLst/>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石川県川北町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6,099
6,033
14.64
5,044,165
4,948,751
92,023
2,408,902
4,736,147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108458</xdr:rowOff>
    </xdr:from>
    <xdr:to>
      <xdr:col>24</xdr:col>
      <xdr:colOff>62865</xdr:colOff>
      <xdr:row>39</xdr:row>
      <xdr:rowOff>112395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23408"/>
          <a:ext cx="1270" cy="1375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116222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80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112395</xdr:rowOff>
    </xdr:from>
    <xdr:to>
      <xdr:col>24</xdr:col>
      <xdr:colOff>152400</xdr:colOff>
      <xdr:row>39</xdr:row>
      <xdr:rowOff>112395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9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55135</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9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108458</xdr:rowOff>
    </xdr:from>
    <xdr:to>
      <xdr:col>24</xdr:col>
      <xdr:colOff>152400</xdr:colOff>
      <xdr:row>31</xdr:row>
      <xdr:rowOff>108458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23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108712</xdr:rowOff>
    </xdr:from>
    <xdr:to>
      <xdr:col>24</xdr:col>
      <xdr:colOff>63500</xdr:colOff>
      <xdr:row>35</xdr:row>
      <xdr:rowOff>121285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09462"/>
          <a:ext cx="8382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143527</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44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165100</xdr:rowOff>
    </xdr:from>
    <xdr:to>
      <xdr:col>24</xdr:col>
      <xdr:colOff>114300</xdr:colOff>
      <xdr:row>36</xdr:row>
      <xdr:rowOff>95250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121285</xdr:rowOff>
    </xdr:from>
    <xdr:to>
      <xdr:col>19</xdr:col>
      <xdr:colOff>177800</xdr:colOff>
      <xdr:row>35</xdr:row>
      <xdr:rowOff>151384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122035"/>
          <a:ext cx="8890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23495</xdr:rowOff>
    </xdr:from>
    <xdr:to>
      <xdr:col>20</xdr:col>
      <xdr:colOff>38100</xdr:colOff>
      <xdr:row>36</xdr:row>
      <xdr:rowOff>125095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9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116222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88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151384</xdr:rowOff>
    </xdr:from>
    <xdr:to>
      <xdr:col>15</xdr:col>
      <xdr:colOff>50800</xdr:colOff>
      <xdr:row>36</xdr:row>
      <xdr:rowOff>2159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152134"/>
          <a:ext cx="889000" cy="2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66675</xdr:rowOff>
    </xdr:from>
    <xdr:to>
      <xdr:col>15</xdr:col>
      <xdr:colOff>101600</xdr:colOff>
      <xdr:row>36</xdr:row>
      <xdr:rowOff>168275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23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159402</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331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75438</xdr:rowOff>
    </xdr:from>
    <xdr:to>
      <xdr:col>10</xdr:col>
      <xdr:colOff>114300</xdr:colOff>
      <xdr:row>36</xdr:row>
      <xdr:rowOff>2159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76188"/>
          <a:ext cx="889000" cy="98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88646</xdr:rowOff>
    </xdr:from>
    <xdr:to>
      <xdr:col>10</xdr:col>
      <xdr:colOff>165100</xdr:colOff>
      <xdr:row>37</xdr:row>
      <xdr:rowOff>18796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26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9923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353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51689</xdr:rowOff>
    </xdr:from>
    <xdr:to>
      <xdr:col>6</xdr:col>
      <xdr:colOff>38100</xdr:colOff>
      <xdr:row>36</xdr:row>
      <xdr:rowOff>153289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22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144416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3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57912</xdr:rowOff>
    </xdr:from>
    <xdr:to>
      <xdr:col>24</xdr:col>
      <xdr:colOff>114300</xdr:colOff>
      <xdr:row>35</xdr:row>
      <xdr:rowOff>159512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5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80789</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1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70485</xdr:rowOff>
    </xdr:from>
    <xdr:to>
      <xdr:col>20</xdr:col>
      <xdr:colOff>38100</xdr:colOff>
      <xdr:row>36</xdr:row>
      <xdr:rowOff>635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7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17162</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84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100584</xdr:rowOff>
    </xdr:from>
    <xdr:to>
      <xdr:col>15</xdr:col>
      <xdr:colOff>101600</xdr:colOff>
      <xdr:row>36</xdr:row>
      <xdr:rowOff>30734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0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47261</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876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122809</xdr:rowOff>
    </xdr:from>
    <xdr:to>
      <xdr:col>10</xdr:col>
      <xdr:colOff>165100</xdr:colOff>
      <xdr:row>36</xdr:row>
      <xdr:rowOff>52959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23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69486</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89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24638</xdr:rowOff>
    </xdr:from>
    <xdr:to>
      <xdr:col>6</xdr:col>
      <xdr:colOff>38100</xdr:colOff>
      <xdr:row>35</xdr:row>
      <xdr:rowOff>126238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2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142765</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80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94405</xdr:rowOff>
    </xdr:from>
    <xdr:to>
      <xdr:col>24</xdr:col>
      <xdr:colOff>62865</xdr:colOff>
      <xdr:row>58</xdr:row>
      <xdr:rowOff>111055</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9009805"/>
          <a:ext cx="1270" cy="1045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114882</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1005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111055</xdr:rowOff>
    </xdr:from>
    <xdr:to>
      <xdr:col>24</xdr:col>
      <xdr:colOff>152400</xdr:colOff>
      <xdr:row>58</xdr:row>
      <xdr:rowOff>111055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1005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41082</xdr:rowOff>
    </xdr:from>
    <xdr:ext cx="690189"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7850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2,349,071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94405</xdr:rowOff>
    </xdr:from>
    <xdr:to>
      <xdr:col>24</xdr:col>
      <xdr:colOff>152400</xdr:colOff>
      <xdr:row>52</xdr:row>
      <xdr:rowOff>94405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00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93580</xdr:rowOff>
    </xdr:from>
    <xdr:to>
      <xdr:col>24</xdr:col>
      <xdr:colOff>63500</xdr:colOff>
      <xdr:row>58</xdr:row>
      <xdr:rowOff>93915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10037680"/>
          <a:ext cx="838200" cy="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18298</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7909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166871</xdr:rowOff>
    </xdr:from>
    <xdr:to>
      <xdr:col>24</xdr:col>
      <xdr:colOff>114300</xdr:colOff>
      <xdr:row>58</xdr:row>
      <xdr:rowOff>97021</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93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93580</xdr:rowOff>
    </xdr:from>
    <xdr:to>
      <xdr:col>19</xdr:col>
      <xdr:colOff>177800</xdr:colOff>
      <xdr:row>58</xdr:row>
      <xdr:rowOff>98864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10037680"/>
          <a:ext cx="889000" cy="5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2391</xdr:rowOff>
    </xdr:from>
    <xdr:to>
      <xdr:col>20</xdr:col>
      <xdr:colOff>38100</xdr:colOff>
      <xdr:row>58</xdr:row>
      <xdr:rowOff>103991</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94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120518</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721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57707</xdr:rowOff>
    </xdr:from>
    <xdr:to>
      <xdr:col>15</xdr:col>
      <xdr:colOff>50800</xdr:colOff>
      <xdr:row>58</xdr:row>
      <xdr:rowOff>98864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10001807"/>
          <a:ext cx="889000" cy="41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169463</xdr:rowOff>
    </xdr:from>
    <xdr:to>
      <xdr:col>15</xdr:col>
      <xdr:colOff>101600</xdr:colOff>
      <xdr:row>58</xdr:row>
      <xdr:rowOff>99613</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94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116140</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717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57707</xdr:rowOff>
    </xdr:from>
    <xdr:to>
      <xdr:col>10</xdr:col>
      <xdr:colOff>114300</xdr:colOff>
      <xdr:row>58</xdr:row>
      <xdr:rowOff>103516</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10001807"/>
          <a:ext cx="889000" cy="45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140361</xdr:rowOff>
    </xdr:from>
    <xdr:to>
      <xdr:col>10</xdr:col>
      <xdr:colOff>165100</xdr:colOff>
      <xdr:row>58</xdr:row>
      <xdr:rowOff>70511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913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87038</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688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30176</xdr:rowOff>
    </xdr:from>
    <xdr:to>
      <xdr:col>6</xdr:col>
      <xdr:colOff>38100</xdr:colOff>
      <xdr:row>58</xdr:row>
      <xdr:rowOff>131776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974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148303</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749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43115</xdr:rowOff>
    </xdr:from>
    <xdr:to>
      <xdr:col>24</xdr:col>
      <xdr:colOff>114300</xdr:colOff>
      <xdr:row>58</xdr:row>
      <xdr:rowOff>144715</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98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145298</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917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42780</xdr:rowOff>
    </xdr:from>
    <xdr:to>
      <xdr:col>20</xdr:col>
      <xdr:colOff>38100</xdr:colOff>
      <xdr:row>58</xdr:row>
      <xdr:rowOff>144380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98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135507</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10079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48064</xdr:rowOff>
    </xdr:from>
    <xdr:to>
      <xdr:col>15</xdr:col>
      <xdr:colOff>101600</xdr:colOff>
      <xdr:row>58</xdr:row>
      <xdr:rowOff>149664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99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140791</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1008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6907</xdr:rowOff>
    </xdr:from>
    <xdr:to>
      <xdr:col>10</xdr:col>
      <xdr:colOff>165100</xdr:colOff>
      <xdr:row>58</xdr:row>
      <xdr:rowOff>108507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95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99634</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10043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52716</xdr:rowOff>
    </xdr:from>
    <xdr:to>
      <xdr:col>6</xdr:col>
      <xdr:colOff>38100</xdr:colOff>
      <xdr:row>58</xdr:row>
      <xdr:rowOff>154316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99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145443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10089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85361</xdr:rowOff>
    </xdr:from>
    <xdr:to>
      <xdr:col>24</xdr:col>
      <xdr:colOff>62865</xdr:colOff>
      <xdr:row>77</xdr:row>
      <xdr:rowOff>54392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086861"/>
          <a:ext cx="1270" cy="1169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58219</xdr:rowOff>
    </xdr:from>
    <xdr:ext cx="599010"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325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54392</xdr:rowOff>
    </xdr:from>
    <xdr:to>
      <xdr:col>24</xdr:col>
      <xdr:colOff>152400</xdr:colOff>
      <xdr:row>77</xdr:row>
      <xdr:rowOff>54392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3256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32038</xdr:rowOff>
    </xdr:from>
    <xdr:ext cx="599010"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1862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85361</xdr:rowOff>
    </xdr:from>
    <xdr:to>
      <xdr:col>24</xdr:col>
      <xdr:colOff>152400</xdr:colOff>
      <xdr:row>70</xdr:row>
      <xdr:rowOff>85361</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086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91557</xdr:rowOff>
    </xdr:from>
    <xdr:to>
      <xdr:col>24</xdr:col>
      <xdr:colOff>63500</xdr:colOff>
      <xdr:row>75</xdr:row>
      <xdr:rowOff>154411</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3797300" y="12950307"/>
          <a:ext cx="838200" cy="62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163806</xdr:rowOff>
    </xdr:from>
    <xdr:ext cx="599010"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679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140929</xdr:rowOff>
    </xdr:from>
    <xdr:to>
      <xdr:col>24</xdr:col>
      <xdr:colOff>114300</xdr:colOff>
      <xdr:row>75</xdr:row>
      <xdr:rowOff>71079</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282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58547</xdr:rowOff>
    </xdr:from>
    <xdr:to>
      <xdr:col>19</xdr:col>
      <xdr:colOff>177800</xdr:colOff>
      <xdr:row>75</xdr:row>
      <xdr:rowOff>154411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2908300" y="12917297"/>
          <a:ext cx="889000" cy="95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15680</xdr:rowOff>
    </xdr:from>
    <xdr:to>
      <xdr:col>20</xdr:col>
      <xdr:colOff>38100</xdr:colOff>
      <xdr:row>75</xdr:row>
      <xdr:rowOff>117280</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287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133807</xdr:rowOff>
    </xdr:from>
    <xdr:ext cx="599010"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497795" y="12649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58547</xdr:rowOff>
    </xdr:from>
    <xdr:to>
      <xdr:col>15</xdr:col>
      <xdr:colOff>50800</xdr:colOff>
      <xdr:row>76</xdr:row>
      <xdr:rowOff>9187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019300" y="12917297"/>
          <a:ext cx="889000" cy="12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158166</xdr:rowOff>
    </xdr:from>
    <xdr:to>
      <xdr:col>15</xdr:col>
      <xdr:colOff>101600</xdr:colOff>
      <xdr:row>75</xdr:row>
      <xdr:rowOff>88316</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28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104843</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08795" y="1262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9187</xdr:rowOff>
    </xdr:from>
    <xdr:to>
      <xdr:col>10</xdr:col>
      <xdr:colOff>114300</xdr:colOff>
      <xdr:row>76</xdr:row>
      <xdr:rowOff>73983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1130300" y="13039387"/>
          <a:ext cx="889000" cy="64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102250</xdr:rowOff>
    </xdr:from>
    <xdr:to>
      <xdr:col>10</xdr:col>
      <xdr:colOff>165100</xdr:colOff>
      <xdr:row>76</xdr:row>
      <xdr:rowOff>32401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296100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48927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19795" y="12736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127465</xdr:rowOff>
    </xdr:from>
    <xdr:to>
      <xdr:col>6</xdr:col>
      <xdr:colOff>38100</xdr:colOff>
      <xdr:row>76</xdr:row>
      <xdr:rowOff>57615</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29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74142</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30795" y="12761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40757</xdr:rowOff>
    </xdr:from>
    <xdr:to>
      <xdr:col>24</xdr:col>
      <xdr:colOff>114300</xdr:colOff>
      <xdr:row>75</xdr:row>
      <xdr:rowOff>142357</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289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19184</xdr:rowOff>
    </xdr:from>
    <xdr:ext cx="599010"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2877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103611</xdr:rowOff>
    </xdr:from>
    <xdr:to>
      <xdr:col>20</xdr:col>
      <xdr:colOff>38100</xdr:colOff>
      <xdr:row>76</xdr:row>
      <xdr:rowOff>33761</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296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24888</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497795" y="13055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7747</xdr:rowOff>
    </xdr:from>
    <xdr:to>
      <xdr:col>15</xdr:col>
      <xdr:colOff>101600</xdr:colOff>
      <xdr:row>75</xdr:row>
      <xdr:rowOff>109347</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286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100474</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08795" y="12959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129836</xdr:rowOff>
    </xdr:from>
    <xdr:to>
      <xdr:col>10</xdr:col>
      <xdr:colOff>165100</xdr:colOff>
      <xdr:row>76</xdr:row>
      <xdr:rowOff>59987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298858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51114</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19795" y="13081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23183</xdr:rowOff>
    </xdr:from>
    <xdr:to>
      <xdr:col>6</xdr:col>
      <xdr:colOff>38100</xdr:colOff>
      <xdr:row>76</xdr:row>
      <xdr:rowOff>124783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305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115910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30795" y="13146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158102</xdr:rowOff>
    </xdr:from>
    <xdr:to>
      <xdr:col>24</xdr:col>
      <xdr:colOff>62865</xdr:colOff>
      <xdr:row>98</xdr:row>
      <xdr:rowOff>24112</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417152"/>
          <a:ext cx="1270" cy="140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27939</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830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24112</xdr:rowOff>
    </xdr:from>
    <xdr:to>
      <xdr:col>24</xdr:col>
      <xdr:colOff>152400</xdr:colOff>
      <xdr:row>98</xdr:row>
      <xdr:rowOff>24112</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82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104779</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192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210,085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158102</xdr:rowOff>
    </xdr:from>
    <xdr:to>
      <xdr:col>24</xdr:col>
      <xdr:colOff>152400</xdr:colOff>
      <xdr:row>89</xdr:row>
      <xdr:rowOff>158102</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41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105333</xdr:rowOff>
    </xdr:from>
    <xdr:to>
      <xdr:col>24</xdr:col>
      <xdr:colOff>63500</xdr:colOff>
      <xdr:row>96</xdr:row>
      <xdr:rowOff>4133</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3797300" y="16050183"/>
          <a:ext cx="838200" cy="41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74604</xdr:rowOff>
    </xdr:from>
    <xdr:ext cx="534377"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362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96177</xdr:rowOff>
    </xdr:from>
    <xdr:to>
      <xdr:col>24</xdr:col>
      <xdr:colOff>114300</xdr:colOff>
      <xdr:row>96</xdr:row>
      <xdr:rowOff>26327</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38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163047</xdr:rowOff>
    </xdr:from>
    <xdr:to>
      <xdr:col>19</xdr:col>
      <xdr:colOff>177800</xdr:colOff>
      <xdr:row>96</xdr:row>
      <xdr:rowOff>4133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2908300" y="16450797"/>
          <a:ext cx="889000" cy="12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89326</xdr:rowOff>
    </xdr:from>
    <xdr:to>
      <xdr:col>20</xdr:col>
      <xdr:colOff>38100</xdr:colOff>
      <xdr:row>96</xdr:row>
      <xdr:rowOff>19476</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37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36003</xdr:rowOff>
    </xdr:from>
    <xdr:ext cx="534377"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530111" y="1615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163047</xdr:rowOff>
    </xdr:from>
    <xdr:to>
      <xdr:col>15</xdr:col>
      <xdr:colOff>50800</xdr:colOff>
      <xdr:row>96</xdr:row>
      <xdr:rowOff>116573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019300" y="16450797"/>
          <a:ext cx="889000" cy="12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109984</xdr:rowOff>
    </xdr:from>
    <xdr:to>
      <xdr:col>15</xdr:col>
      <xdr:colOff>101600</xdr:colOff>
      <xdr:row>96</xdr:row>
      <xdr:rowOff>40134</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56661</xdr:rowOff>
    </xdr:from>
    <xdr:ext cx="534377"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41111" y="16172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37081</xdr:rowOff>
    </xdr:from>
    <xdr:to>
      <xdr:col>10</xdr:col>
      <xdr:colOff>114300</xdr:colOff>
      <xdr:row>96</xdr:row>
      <xdr:rowOff>116573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1130300" y="16496281"/>
          <a:ext cx="889000" cy="7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154752</xdr:rowOff>
    </xdr:from>
    <xdr:to>
      <xdr:col>10</xdr:col>
      <xdr:colOff>165100</xdr:colOff>
      <xdr:row>96</xdr:row>
      <xdr:rowOff>84902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44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101429</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52111" y="1621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16464</xdr:rowOff>
    </xdr:from>
    <xdr:to>
      <xdr:col>6</xdr:col>
      <xdr:colOff>38100</xdr:colOff>
      <xdr:row>96</xdr:row>
      <xdr:rowOff>118064</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109191</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63111" y="1656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54533</xdr:rowOff>
    </xdr:from>
    <xdr:to>
      <xdr:col>24</xdr:col>
      <xdr:colOff>114300</xdr:colOff>
      <xdr:row>93</xdr:row>
      <xdr:rowOff>156133</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599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77410</xdr:rowOff>
    </xdr:from>
    <xdr:ext cx="599010"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5850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124783</xdr:rowOff>
    </xdr:from>
    <xdr:to>
      <xdr:col>20</xdr:col>
      <xdr:colOff>38100</xdr:colOff>
      <xdr:row>96</xdr:row>
      <xdr:rowOff>54933</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41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46060</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530111" y="1650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112247</xdr:rowOff>
    </xdr:from>
    <xdr:to>
      <xdr:col>15</xdr:col>
      <xdr:colOff>101600</xdr:colOff>
      <xdr:row>96</xdr:row>
      <xdr:rowOff>42397</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39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33524</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49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65773</xdr:rowOff>
    </xdr:from>
    <xdr:to>
      <xdr:col>10</xdr:col>
      <xdr:colOff>165100</xdr:colOff>
      <xdr:row>96</xdr:row>
      <xdr:rowOff>167373</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52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158500</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52111" y="16617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157731</xdr:rowOff>
    </xdr:from>
    <xdr:to>
      <xdr:col>6</xdr:col>
      <xdr:colOff>38100</xdr:colOff>
      <xdr:row>96</xdr:row>
      <xdr:rowOff>87881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44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104408</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6220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労働費グラフ枠">
          <a:extLst>
            <a:ext uri="{FF2B5EF4-FFF2-40B4-BE49-F238E27FC236}">
              <a16:creationId xmlns:a16="http://schemas.microsoft.com/office/drawing/2014/main" id="{00000000-0008-0000-0700-00001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54661</xdr:rowOff>
    </xdr:from>
    <xdr:to>
      <xdr:col>54</xdr:col>
      <xdr:colOff>189865</xdr:colOff>
      <xdr:row>38</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flipV="1">
          <a:off x="10475595" y="5198161"/>
          <a:ext cx="1270" cy="1456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8" name="労働費最小値テキスト">
          <a:extLst>
            <a:ext uri="{FF2B5EF4-FFF2-40B4-BE49-F238E27FC236}">
              <a16:creationId xmlns:a16="http://schemas.microsoft.com/office/drawing/2014/main" id="{00000000-0008-0000-0700-000016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1338</xdr:rowOff>
    </xdr:from>
    <xdr:ext cx="469744" cy="259045"/>
    <xdr:sp macro="" textlink="">
      <xdr:nvSpPr>
        <xdr:cNvPr id="280" name="労働費最大値テキスト">
          <a:extLst>
            <a:ext uri="{FF2B5EF4-FFF2-40B4-BE49-F238E27FC236}">
              <a16:creationId xmlns:a16="http://schemas.microsoft.com/office/drawing/2014/main" id="{00000000-0008-0000-0700-000018010000}"/>
            </a:ext>
          </a:extLst>
        </xdr:cNvPr>
        <xdr:cNvSpPr txBox="1"/>
      </xdr:nvSpPr>
      <xdr:spPr>
        <a:xfrm>
          <a:off x="10528300" y="497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54661</xdr:rowOff>
    </xdr:from>
    <xdr:to>
      <xdr:col>55</xdr:col>
      <xdr:colOff>88900</xdr:colOff>
      <xdr:row>30</xdr:row>
      <xdr:rowOff>54661</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5198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42316</xdr:rowOff>
    </xdr:from>
    <xdr:to>
      <xdr:col>55</xdr:col>
      <xdr:colOff>0</xdr:colOff>
      <xdr:row>35</xdr:row>
      <xdr:rowOff>70663</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9639300" y="6043066"/>
          <a:ext cx="838200" cy="28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66413</xdr:rowOff>
    </xdr:from>
    <xdr:ext cx="378565" cy="259045"/>
    <xdr:sp macro="" textlink="">
      <xdr:nvSpPr>
        <xdr:cNvPr id="283" name="労働費平均値テキスト">
          <a:extLst>
            <a:ext uri="{FF2B5EF4-FFF2-40B4-BE49-F238E27FC236}">
              <a16:creationId xmlns:a16="http://schemas.microsoft.com/office/drawing/2014/main" id="{00000000-0008-0000-0700-00001B010000}"/>
            </a:ext>
          </a:extLst>
        </xdr:cNvPr>
        <xdr:cNvSpPr txBox="1"/>
      </xdr:nvSpPr>
      <xdr:spPr>
        <a:xfrm>
          <a:off x="10528300" y="64100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87986</xdr:rowOff>
    </xdr:from>
    <xdr:to>
      <xdr:col>55</xdr:col>
      <xdr:colOff>50800</xdr:colOff>
      <xdr:row>38</xdr:row>
      <xdr:rowOff>18135</xdr:rowOff>
    </xdr:to>
    <xdr:sp macro="" textlink="">
      <xdr:nvSpPr>
        <xdr:cNvPr id="284" name="フローチャート: 判断 283">
          <a:extLst>
            <a:ext uri="{FF2B5EF4-FFF2-40B4-BE49-F238E27FC236}">
              <a16:creationId xmlns:a16="http://schemas.microsoft.com/office/drawing/2014/main" id="{00000000-0008-0000-0700-00001C010000}"/>
            </a:ext>
          </a:extLst>
        </xdr:cNvPr>
        <xdr:cNvSpPr/>
      </xdr:nvSpPr>
      <xdr:spPr>
        <a:xfrm>
          <a:off x="10426700" y="64316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42316</xdr:rowOff>
    </xdr:from>
    <xdr:to>
      <xdr:col>50</xdr:col>
      <xdr:colOff>114300</xdr:colOff>
      <xdr:row>35</xdr:row>
      <xdr:rowOff>42774</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8750300" y="6043066"/>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91186</xdr:rowOff>
    </xdr:from>
    <xdr:to>
      <xdr:col>50</xdr:col>
      <xdr:colOff>165100</xdr:colOff>
      <xdr:row>38</xdr:row>
      <xdr:rowOff>21336</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95885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12463</xdr:rowOff>
    </xdr:from>
    <xdr:ext cx="378565"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9450017" y="65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42774</xdr:rowOff>
    </xdr:from>
    <xdr:to>
      <xdr:col>45</xdr:col>
      <xdr:colOff>177800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7861300" y="6043524"/>
          <a:ext cx="889000" cy="61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70612</xdr:rowOff>
    </xdr:from>
    <xdr:to>
      <xdr:col>46</xdr:col>
      <xdr:colOff>38100</xdr:colOff>
      <xdr:row>38</xdr:row>
      <xdr:rowOff>762</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8699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163339</xdr:rowOff>
    </xdr:from>
    <xdr:ext cx="378565"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8561017" y="6506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68326</xdr:rowOff>
    </xdr:from>
    <xdr:to>
      <xdr:col>41</xdr:col>
      <xdr:colOff>101600</xdr:colOff>
      <xdr:row>37</xdr:row>
      <xdr:rowOff>169926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7810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15003</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7672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84328</xdr:rowOff>
    </xdr:from>
    <xdr:to>
      <xdr:col>36</xdr:col>
      <xdr:colOff>165100</xdr:colOff>
      <xdr:row>38</xdr:row>
      <xdr:rowOff>14478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6921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31005</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6783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19863</xdr:rowOff>
    </xdr:from>
    <xdr:to>
      <xdr:col>55</xdr:col>
      <xdr:colOff>50800</xdr:colOff>
      <xdr:row>35</xdr:row>
      <xdr:rowOff>121463</xdr:rowOff>
    </xdr:to>
    <xdr:sp macro="" textlink="">
      <xdr:nvSpPr>
        <xdr:cNvPr id="301" name="楕円 300">
          <a:extLst>
            <a:ext uri="{FF2B5EF4-FFF2-40B4-BE49-F238E27FC236}">
              <a16:creationId xmlns:a16="http://schemas.microsoft.com/office/drawing/2014/main" id="{00000000-0008-0000-0700-00002D010000}"/>
            </a:ext>
          </a:extLst>
        </xdr:cNvPr>
        <xdr:cNvSpPr/>
      </xdr:nvSpPr>
      <xdr:spPr>
        <a:xfrm>
          <a:off x="10426700" y="602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42740</xdr:rowOff>
    </xdr:from>
    <xdr:ext cx="469744" cy="259045"/>
    <xdr:sp macro="" textlink="">
      <xdr:nvSpPr>
        <xdr:cNvPr id="302" name="労働費該当値テキスト">
          <a:extLst>
            <a:ext uri="{FF2B5EF4-FFF2-40B4-BE49-F238E27FC236}">
              <a16:creationId xmlns:a16="http://schemas.microsoft.com/office/drawing/2014/main" id="{00000000-0008-0000-0700-00002E010000}"/>
            </a:ext>
          </a:extLst>
        </xdr:cNvPr>
        <xdr:cNvSpPr txBox="1"/>
      </xdr:nvSpPr>
      <xdr:spPr>
        <a:xfrm>
          <a:off x="10528300" y="587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162966</xdr:rowOff>
    </xdr:from>
    <xdr:to>
      <xdr:col>50</xdr:col>
      <xdr:colOff>165100</xdr:colOff>
      <xdr:row>35</xdr:row>
      <xdr:rowOff>93116</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9588500" y="599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109643</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04428" y="5767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163424</xdr:rowOff>
    </xdr:from>
    <xdr:to>
      <xdr:col>46</xdr:col>
      <xdr:colOff>38100</xdr:colOff>
      <xdr:row>35</xdr:row>
      <xdr:rowOff>93574</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8699500" y="599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110101</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15428" y="576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7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117678</xdr:rowOff>
    </xdr:from>
    <xdr:to>
      <xdr:col>54</xdr:col>
      <xdr:colOff>189865</xdr:colOff>
      <xdr:row>58</xdr:row>
      <xdr:rowOff>170919</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861628"/>
          <a:ext cx="1270" cy="1253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3296</xdr:rowOff>
    </xdr:from>
    <xdr:ext cx="469744"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11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170919</xdr:rowOff>
    </xdr:from>
    <xdr:to>
      <xdr:col>55</xdr:col>
      <xdr:colOff>88900</xdr:colOff>
      <xdr:row>58</xdr:row>
      <xdr:rowOff>170919</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115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64355</xdr:rowOff>
    </xdr:from>
    <xdr:ext cx="599010"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636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170,390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117678</xdr:rowOff>
    </xdr:from>
    <xdr:to>
      <xdr:col>55</xdr:col>
      <xdr:colOff>88900</xdr:colOff>
      <xdr:row>51</xdr:row>
      <xdr:rowOff>117678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861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157393</xdr:rowOff>
    </xdr:from>
    <xdr:to>
      <xdr:col>55</xdr:col>
      <xdr:colOff>0</xdr:colOff>
      <xdr:row>58</xdr:row>
      <xdr:rowOff>21544</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9639300" y="9930043"/>
          <a:ext cx="838200" cy="3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101315</xdr:rowOff>
    </xdr:from>
    <xdr:ext cx="534377"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531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78438</xdr:rowOff>
    </xdr:from>
    <xdr:to>
      <xdr:col>55</xdr:col>
      <xdr:colOff>50800</xdr:colOff>
      <xdr:row>57</xdr:row>
      <xdr:rowOff>8588</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67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99672</xdr:rowOff>
    </xdr:from>
    <xdr:to>
      <xdr:col>50</xdr:col>
      <xdr:colOff>114300</xdr:colOff>
      <xdr:row>57</xdr:row>
      <xdr:rowOff>157393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8750300" y="9872322"/>
          <a:ext cx="889000" cy="57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64394</xdr:rowOff>
    </xdr:from>
    <xdr:to>
      <xdr:col>50</xdr:col>
      <xdr:colOff>165100</xdr:colOff>
      <xdr:row>56</xdr:row>
      <xdr:rowOff>165994</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66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11071</xdr:rowOff>
    </xdr:from>
    <xdr:ext cx="534377"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72111" y="944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99672</xdr:rowOff>
    </xdr:from>
    <xdr:to>
      <xdr:col>45</xdr:col>
      <xdr:colOff>177800</xdr:colOff>
      <xdr:row>58</xdr:row>
      <xdr:rowOff>23868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7861300" y="9872322"/>
          <a:ext cx="889000" cy="9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66916</xdr:rowOff>
    </xdr:from>
    <xdr:to>
      <xdr:col>46</xdr:col>
      <xdr:colOff>38100</xdr:colOff>
      <xdr:row>56</xdr:row>
      <xdr:rowOff>168516</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66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13593</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83111" y="9443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138230</xdr:rowOff>
    </xdr:from>
    <xdr:to>
      <xdr:col>41</xdr:col>
      <xdr:colOff>50800</xdr:colOff>
      <xdr:row>58</xdr:row>
      <xdr:rowOff>23868</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6972300" y="9910880"/>
          <a:ext cx="889000" cy="57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95765</xdr:rowOff>
    </xdr:from>
    <xdr:to>
      <xdr:col>41</xdr:col>
      <xdr:colOff>101600</xdr:colOff>
      <xdr:row>57</xdr:row>
      <xdr:rowOff>25915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6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42442</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94111" y="947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113757</xdr:rowOff>
    </xdr:from>
    <xdr:to>
      <xdr:col>36</xdr:col>
      <xdr:colOff>165100</xdr:colOff>
      <xdr:row>57</xdr:row>
      <xdr:rowOff>43907</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71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60434</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705111" y="949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142194</xdr:rowOff>
    </xdr:from>
    <xdr:to>
      <xdr:col>55</xdr:col>
      <xdr:colOff>50800</xdr:colOff>
      <xdr:row>58</xdr:row>
      <xdr:rowOff>72344</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91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120621</xdr:rowOff>
    </xdr:from>
    <xdr:ext cx="534377"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89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106593</xdr:rowOff>
    </xdr:from>
    <xdr:to>
      <xdr:col>50</xdr:col>
      <xdr:colOff>165100</xdr:colOff>
      <xdr:row>58</xdr:row>
      <xdr:rowOff>36743</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8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27870</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997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48872</xdr:rowOff>
    </xdr:from>
    <xdr:to>
      <xdr:col>46</xdr:col>
      <xdr:colOff>38100</xdr:colOff>
      <xdr:row>57</xdr:row>
      <xdr:rowOff>150472</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821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141599</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9914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144518</xdr:rowOff>
    </xdr:from>
    <xdr:to>
      <xdr:col>41</xdr:col>
      <xdr:colOff>101600</xdr:colOff>
      <xdr:row>58</xdr:row>
      <xdr:rowOff>74668</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91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65795</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1000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87430</xdr:rowOff>
    </xdr:from>
    <xdr:to>
      <xdr:col>36</xdr:col>
      <xdr:colOff>165100</xdr:colOff>
      <xdr:row>58</xdr:row>
      <xdr:rowOff>17580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86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8707</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95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商工費グラフ枠">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45855</xdr:rowOff>
    </xdr:from>
    <xdr:to>
      <xdr:col>54</xdr:col>
      <xdr:colOff>189865</xdr:colOff>
      <xdr:row>78</xdr:row>
      <xdr:rowOff>129752</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flipV="1">
          <a:off x="10475595" y="12047355"/>
          <a:ext cx="1270" cy="1455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133579</xdr:rowOff>
    </xdr:from>
    <xdr:ext cx="469744" cy="259045"/>
    <xdr:sp macro="" textlink="">
      <xdr:nvSpPr>
        <xdr:cNvPr id="390" name="商工費最小値テキスト">
          <a:extLst>
            <a:ext uri="{FF2B5EF4-FFF2-40B4-BE49-F238E27FC236}">
              <a16:creationId xmlns:a16="http://schemas.microsoft.com/office/drawing/2014/main" id="{00000000-0008-0000-0700-000086010000}"/>
            </a:ext>
          </a:extLst>
        </xdr:cNvPr>
        <xdr:cNvSpPr txBox="1"/>
      </xdr:nvSpPr>
      <xdr:spPr>
        <a:xfrm>
          <a:off x="10528300" y="13506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129752</xdr:rowOff>
    </xdr:from>
    <xdr:to>
      <xdr:col>55</xdr:col>
      <xdr:colOff>88900</xdr:colOff>
      <xdr:row>78</xdr:row>
      <xdr:rowOff>129752</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10388600" y="13502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163982</xdr:rowOff>
    </xdr:from>
    <xdr:ext cx="599010" cy="259045"/>
    <xdr:sp macro="" textlink="">
      <xdr:nvSpPr>
        <xdr:cNvPr id="392" name="商工費最大値テキスト">
          <a:extLst>
            <a:ext uri="{FF2B5EF4-FFF2-40B4-BE49-F238E27FC236}">
              <a16:creationId xmlns:a16="http://schemas.microsoft.com/office/drawing/2014/main" id="{00000000-0008-0000-0700-000088010000}"/>
            </a:ext>
          </a:extLst>
        </xdr:cNvPr>
        <xdr:cNvSpPr txBox="1"/>
      </xdr:nvSpPr>
      <xdr:spPr>
        <a:xfrm>
          <a:off x="10528300" y="11822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160,263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45855</xdr:rowOff>
    </xdr:from>
    <xdr:to>
      <xdr:col>55</xdr:col>
      <xdr:colOff>88900</xdr:colOff>
      <xdr:row>70</xdr:row>
      <xdr:rowOff>45855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2047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153</xdr:rowOff>
    </xdr:from>
    <xdr:to>
      <xdr:col>55</xdr:col>
      <xdr:colOff>0</xdr:colOff>
      <xdr:row>78</xdr:row>
      <xdr:rowOff>57953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9639300" y="13373253"/>
          <a:ext cx="838200" cy="5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149514</xdr:rowOff>
    </xdr:from>
    <xdr:ext cx="534377" cy="259045"/>
    <xdr:sp macro="" textlink="">
      <xdr:nvSpPr>
        <xdr:cNvPr id="395" name="商工費平均値テキスト">
          <a:extLst>
            <a:ext uri="{FF2B5EF4-FFF2-40B4-BE49-F238E27FC236}">
              <a16:creationId xmlns:a16="http://schemas.microsoft.com/office/drawing/2014/main" id="{00000000-0008-0000-0700-00008B010000}"/>
            </a:ext>
          </a:extLst>
        </xdr:cNvPr>
        <xdr:cNvSpPr txBox="1"/>
      </xdr:nvSpPr>
      <xdr:spPr>
        <a:xfrm>
          <a:off x="10528300" y="130082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126637</xdr:rowOff>
    </xdr:from>
    <xdr:to>
      <xdr:col>55</xdr:col>
      <xdr:colOff>50800</xdr:colOff>
      <xdr:row>77</xdr:row>
      <xdr:rowOff>56787</xdr:rowOff>
    </xdr:to>
    <xdr:sp macro="" textlink="">
      <xdr:nvSpPr>
        <xdr:cNvPr id="396" name="フローチャート: 判断 395">
          <a:extLst>
            <a:ext uri="{FF2B5EF4-FFF2-40B4-BE49-F238E27FC236}">
              <a16:creationId xmlns:a16="http://schemas.microsoft.com/office/drawing/2014/main" id="{00000000-0008-0000-0700-00008C010000}"/>
            </a:ext>
          </a:extLst>
        </xdr:cNvPr>
        <xdr:cNvSpPr/>
      </xdr:nvSpPr>
      <xdr:spPr>
        <a:xfrm>
          <a:off x="10426700" y="13156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72501</xdr:rowOff>
    </xdr:from>
    <xdr:to>
      <xdr:col>50</xdr:col>
      <xdr:colOff>114300</xdr:colOff>
      <xdr:row>78</xdr:row>
      <xdr:rowOff>153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8750300" y="13274151"/>
          <a:ext cx="889000" cy="99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117712</xdr:rowOff>
    </xdr:from>
    <xdr:to>
      <xdr:col>50</xdr:col>
      <xdr:colOff>165100</xdr:colOff>
      <xdr:row>77</xdr:row>
      <xdr:rowOff>47862</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9588500" y="1314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64390</xdr:rowOff>
    </xdr:from>
    <xdr:ext cx="534377"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9372111" y="1292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72501</xdr:rowOff>
    </xdr:from>
    <xdr:to>
      <xdr:col>45</xdr:col>
      <xdr:colOff>177800</xdr:colOff>
      <xdr:row>77</xdr:row>
      <xdr:rowOff>141593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7861300" y="13274151"/>
          <a:ext cx="889000" cy="69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134418</xdr:rowOff>
    </xdr:from>
    <xdr:to>
      <xdr:col>46</xdr:col>
      <xdr:colOff>38100</xdr:colOff>
      <xdr:row>77</xdr:row>
      <xdr:rowOff>64568</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8699500" y="1316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81096</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8483111" y="1293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141593</xdr:rowOff>
    </xdr:from>
    <xdr:to>
      <xdr:col>41</xdr:col>
      <xdr:colOff>50800</xdr:colOff>
      <xdr:row>78</xdr:row>
      <xdr:rowOff>66273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6972300" y="13343243"/>
          <a:ext cx="889000" cy="96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143179</xdr:rowOff>
    </xdr:from>
    <xdr:to>
      <xdr:col>41</xdr:col>
      <xdr:colOff>101600</xdr:colOff>
      <xdr:row>77</xdr:row>
      <xdr:rowOff>73329</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7810500" y="13173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89856</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7594111" y="1294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93856</xdr:rowOff>
    </xdr:from>
    <xdr:to>
      <xdr:col>36</xdr:col>
      <xdr:colOff>165100</xdr:colOff>
      <xdr:row>78</xdr:row>
      <xdr:rowOff>24006</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6921500" y="1329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40533</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705111" y="1307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7153</xdr:rowOff>
    </xdr:from>
    <xdr:to>
      <xdr:col>55</xdr:col>
      <xdr:colOff>50800</xdr:colOff>
      <xdr:row>78</xdr:row>
      <xdr:rowOff>108753</xdr:rowOff>
    </xdr:to>
    <xdr:sp macro="" textlink="">
      <xdr:nvSpPr>
        <xdr:cNvPr id="413" name="楕円 412">
          <a:extLst>
            <a:ext uri="{FF2B5EF4-FFF2-40B4-BE49-F238E27FC236}">
              <a16:creationId xmlns:a16="http://schemas.microsoft.com/office/drawing/2014/main" id="{00000000-0008-0000-0700-00009D010000}"/>
            </a:ext>
          </a:extLst>
        </xdr:cNvPr>
        <xdr:cNvSpPr/>
      </xdr:nvSpPr>
      <xdr:spPr>
        <a:xfrm>
          <a:off x="10426700" y="1338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93530</xdr:rowOff>
    </xdr:from>
    <xdr:ext cx="469744" cy="259045"/>
    <xdr:sp macro="" textlink="">
      <xdr:nvSpPr>
        <xdr:cNvPr id="414" name="商工費該当値テキスト">
          <a:extLst>
            <a:ext uri="{FF2B5EF4-FFF2-40B4-BE49-F238E27FC236}">
              <a16:creationId xmlns:a16="http://schemas.microsoft.com/office/drawing/2014/main" id="{00000000-0008-0000-0700-00009E010000}"/>
            </a:ext>
          </a:extLst>
        </xdr:cNvPr>
        <xdr:cNvSpPr txBox="1"/>
      </xdr:nvSpPr>
      <xdr:spPr>
        <a:xfrm>
          <a:off x="10528300" y="13295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120803</xdr:rowOff>
    </xdr:from>
    <xdr:to>
      <xdr:col>50</xdr:col>
      <xdr:colOff>165100</xdr:colOff>
      <xdr:row>78</xdr:row>
      <xdr:rowOff>50953</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9588500" y="1332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42080</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372111" y="13415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21701</xdr:rowOff>
    </xdr:from>
    <xdr:to>
      <xdr:col>46</xdr:col>
      <xdr:colOff>38100</xdr:colOff>
      <xdr:row>77</xdr:row>
      <xdr:rowOff>123301</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8699500" y="1322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114428</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483111" y="1331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90793</xdr:rowOff>
    </xdr:from>
    <xdr:to>
      <xdr:col>41</xdr:col>
      <xdr:colOff>101600</xdr:colOff>
      <xdr:row>78</xdr:row>
      <xdr:rowOff>20943</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7810500" y="1329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12070</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3385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15473</xdr:rowOff>
    </xdr:from>
    <xdr:to>
      <xdr:col>36</xdr:col>
      <xdr:colOff>165100</xdr:colOff>
      <xdr:row>78</xdr:row>
      <xdr:rowOff>117073</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6921500" y="1338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108200</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3481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14252</xdr:rowOff>
    </xdr:from>
    <xdr:to>
      <xdr:col>54</xdr:col>
      <xdr:colOff>189865</xdr:colOff>
      <xdr:row>98</xdr:row>
      <xdr:rowOff>157742</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flipV="1">
          <a:off x="10475595" y="15616202"/>
          <a:ext cx="1270" cy="1343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161569</xdr:rowOff>
    </xdr:from>
    <xdr:ext cx="534377" cy="259045"/>
    <xdr:sp macro="" textlink="">
      <xdr:nvSpPr>
        <xdr:cNvPr id="447" name="土木費最小値テキスト">
          <a:extLst>
            <a:ext uri="{FF2B5EF4-FFF2-40B4-BE49-F238E27FC236}">
              <a16:creationId xmlns:a16="http://schemas.microsoft.com/office/drawing/2014/main" id="{00000000-0008-0000-0700-0000BF010000}"/>
            </a:ext>
          </a:extLst>
        </xdr:cNvPr>
        <xdr:cNvSpPr txBox="1"/>
      </xdr:nvSpPr>
      <xdr:spPr>
        <a:xfrm>
          <a:off x="10528300" y="1696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157742</xdr:rowOff>
    </xdr:from>
    <xdr:to>
      <xdr:col>55</xdr:col>
      <xdr:colOff>88900</xdr:colOff>
      <xdr:row>98</xdr:row>
      <xdr:rowOff>157742</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6959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132379</xdr:rowOff>
    </xdr:from>
    <xdr:ext cx="599010" cy="259045"/>
    <xdr:sp macro="" textlink="">
      <xdr:nvSpPr>
        <xdr:cNvPr id="449" name="土木費最大値テキスト">
          <a:extLst>
            <a:ext uri="{FF2B5EF4-FFF2-40B4-BE49-F238E27FC236}">
              <a16:creationId xmlns:a16="http://schemas.microsoft.com/office/drawing/2014/main" id="{00000000-0008-0000-0700-0000C1010000}"/>
            </a:ext>
          </a:extLst>
        </xdr:cNvPr>
        <xdr:cNvSpPr txBox="1"/>
      </xdr:nvSpPr>
      <xdr:spPr>
        <a:xfrm>
          <a:off x="10528300" y="1539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735,852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14252</xdr:rowOff>
    </xdr:from>
    <xdr:to>
      <xdr:col>55</xdr:col>
      <xdr:colOff>88900</xdr:colOff>
      <xdr:row>91</xdr:row>
      <xdr:rowOff>14252</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561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9471</xdr:rowOff>
    </xdr:from>
    <xdr:to>
      <xdr:col>55</xdr:col>
      <xdr:colOff>0</xdr:colOff>
      <xdr:row>98</xdr:row>
      <xdr:rowOff>105291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9639300" y="16811571"/>
          <a:ext cx="838200" cy="95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131656</xdr:rowOff>
    </xdr:from>
    <xdr:ext cx="534377" cy="259045"/>
    <xdr:sp macro="" textlink="">
      <xdr:nvSpPr>
        <xdr:cNvPr id="452" name="土木費平均値テキスト">
          <a:extLst>
            <a:ext uri="{FF2B5EF4-FFF2-40B4-BE49-F238E27FC236}">
              <a16:creationId xmlns:a16="http://schemas.microsoft.com/office/drawing/2014/main" id="{00000000-0008-0000-0700-0000C4010000}"/>
            </a:ext>
          </a:extLst>
        </xdr:cNvPr>
        <xdr:cNvSpPr txBox="1"/>
      </xdr:nvSpPr>
      <xdr:spPr>
        <a:xfrm>
          <a:off x="10528300" y="167623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153229</xdr:rowOff>
    </xdr:from>
    <xdr:to>
      <xdr:col>55</xdr:col>
      <xdr:colOff>50800</xdr:colOff>
      <xdr:row>98</xdr:row>
      <xdr:rowOff>83379</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10426700" y="1678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105291</xdr:rowOff>
    </xdr:from>
    <xdr:to>
      <xdr:col>50</xdr:col>
      <xdr:colOff>114300</xdr:colOff>
      <xdr:row>98</xdr:row>
      <xdr:rowOff>127347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8750300" y="16907391"/>
          <a:ext cx="889000" cy="22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163953</xdr:rowOff>
    </xdr:from>
    <xdr:to>
      <xdr:col>50</xdr:col>
      <xdr:colOff>165100</xdr:colOff>
      <xdr:row>98</xdr:row>
      <xdr:rowOff>94103</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9588500" y="1679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110630</xdr:rowOff>
    </xdr:from>
    <xdr:ext cx="534377"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9372111" y="1656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115753</xdr:rowOff>
    </xdr:from>
    <xdr:to>
      <xdr:col>45</xdr:col>
      <xdr:colOff>177800</xdr:colOff>
      <xdr:row>98</xdr:row>
      <xdr:rowOff>127347</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7861300" y="16917853"/>
          <a:ext cx="889000" cy="11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156780</xdr:rowOff>
    </xdr:from>
    <xdr:to>
      <xdr:col>46</xdr:col>
      <xdr:colOff>38100</xdr:colOff>
      <xdr:row>98</xdr:row>
      <xdr:rowOff>86930</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8699500" y="1678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103457</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8483111" y="1656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115753</xdr:rowOff>
    </xdr:from>
    <xdr:to>
      <xdr:col>41</xdr:col>
      <xdr:colOff>50800</xdr:colOff>
      <xdr:row>98</xdr:row>
      <xdr:rowOff>131931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6972300" y="16917853"/>
          <a:ext cx="889000" cy="1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162903</xdr:rowOff>
    </xdr:from>
    <xdr:to>
      <xdr:col>41</xdr:col>
      <xdr:colOff>101600</xdr:colOff>
      <xdr:row>98</xdr:row>
      <xdr:rowOff>93053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7810500" y="1679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109580</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7594111" y="1656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169481</xdr:rowOff>
    </xdr:from>
    <xdr:to>
      <xdr:col>36</xdr:col>
      <xdr:colOff>165100</xdr:colOff>
      <xdr:row>98</xdr:row>
      <xdr:rowOff>99631</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6921500" y="1680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116158</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705111" y="1657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130121</xdr:rowOff>
    </xdr:from>
    <xdr:to>
      <xdr:col>55</xdr:col>
      <xdr:colOff>50800</xdr:colOff>
      <xdr:row>98</xdr:row>
      <xdr:rowOff>60271</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10426700" y="16760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152998</xdr:rowOff>
    </xdr:from>
    <xdr:ext cx="599010" cy="259045"/>
    <xdr:sp macro="" textlink="">
      <xdr:nvSpPr>
        <xdr:cNvPr id="471" name="土木費該当値テキスト">
          <a:extLst>
            <a:ext uri="{FF2B5EF4-FFF2-40B4-BE49-F238E27FC236}">
              <a16:creationId xmlns:a16="http://schemas.microsoft.com/office/drawing/2014/main" id="{00000000-0008-0000-0700-0000D7010000}"/>
            </a:ext>
          </a:extLst>
        </xdr:cNvPr>
        <xdr:cNvSpPr txBox="1"/>
      </xdr:nvSpPr>
      <xdr:spPr>
        <a:xfrm>
          <a:off x="10528300" y="16612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54491</xdr:rowOff>
    </xdr:from>
    <xdr:to>
      <xdr:col>50</xdr:col>
      <xdr:colOff>165100</xdr:colOff>
      <xdr:row>98</xdr:row>
      <xdr:rowOff>156091</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9588500" y="1685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147218</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94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76547</xdr:rowOff>
    </xdr:from>
    <xdr:to>
      <xdr:col>46</xdr:col>
      <xdr:colOff>38100</xdr:colOff>
      <xdr:row>99</xdr:row>
      <xdr:rowOff>6697</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8699500" y="16878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169274</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971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64953</xdr:rowOff>
    </xdr:from>
    <xdr:to>
      <xdr:col>41</xdr:col>
      <xdr:colOff>101600</xdr:colOff>
      <xdr:row>98</xdr:row>
      <xdr:rowOff>166553</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7810500" y="1686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157680</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95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81131</xdr:rowOff>
    </xdr:from>
    <xdr:to>
      <xdr:col>36</xdr:col>
      <xdr:colOff>165100</xdr:colOff>
      <xdr:row>99</xdr:row>
      <xdr:rowOff>11281</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6921500" y="1688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2408</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97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消防費グラフ枠">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46464</xdr:rowOff>
    </xdr:from>
    <xdr:to>
      <xdr:col>85</xdr:col>
      <xdr:colOff>126364</xdr:colOff>
      <xdr:row>39</xdr:row>
      <xdr:rowOff>118244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flipV="1">
          <a:off x="16317595" y="5189964"/>
          <a:ext cx="1269" cy="1614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122071</xdr:rowOff>
    </xdr:from>
    <xdr:ext cx="534377" cy="259045"/>
    <xdr:sp macro="" textlink="">
      <xdr:nvSpPr>
        <xdr:cNvPr id="507" name="消防費最小値テキスト">
          <a:extLst>
            <a:ext uri="{FF2B5EF4-FFF2-40B4-BE49-F238E27FC236}">
              <a16:creationId xmlns:a16="http://schemas.microsoft.com/office/drawing/2014/main" id="{00000000-0008-0000-0700-0000FB010000}"/>
            </a:ext>
          </a:extLst>
        </xdr:cNvPr>
        <xdr:cNvSpPr txBox="1"/>
      </xdr:nvSpPr>
      <xdr:spPr>
        <a:xfrm>
          <a:off x="16370300" y="680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118244</xdr:rowOff>
    </xdr:from>
    <xdr:to>
      <xdr:col>86</xdr:col>
      <xdr:colOff>25400</xdr:colOff>
      <xdr:row>39</xdr:row>
      <xdr:rowOff>118244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680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164591</xdr:rowOff>
    </xdr:from>
    <xdr:ext cx="599010" cy="259045"/>
    <xdr:sp macro="" textlink="">
      <xdr:nvSpPr>
        <xdr:cNvPr id="509" name="消防費最大値テキスト">
          <a:extLst>
            <a:ext uri="{FF2B5EF4-FFF2-40B4-BE49-F238E27FC236}">
              <a16:creationId xmlns:a16="http://schemas.microsoft.com/office/drawing/2014/main" id="{00000000-0008-0000-0700-0000FD010000}"/>
            </a:ext>
          </a:extLst>
        </xdr:cNvPr>
        <xdr:cNvSpPr txBox="1"/>
      </xdr:nvSpPr>
      <xdr:spPr>
        <a:xfrm>
          <a:off x="16370300" y="4965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117,710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46464</xdr:rowOff>
    </xdr:from>
    <xdr:to>
      <xdr:col>86</xdr:col>
      <xdr:colOff>25400</xdr:colOff>
      <xdr:row>30</xdr:row>
      <xdr:rowOff>46464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518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57583</xdr:rowOff>
    </xdr:from>
    <xdr:to>
      <xdr:col>85</xdr:col>
      <xdr:colOff>127000</xdr:colOff>
      <xdr:row>38</xdr:row>
      <xdr:rowOff>118669</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5481300" y="6572683"/>
          <a:ext cx="838200" cy="6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159032</xdr:rowOff>
    </xdr:from>
    <xdr:ext cx="534377" cy="259045"/>
    <xdr:sp macro="" textlink="">
      <xdr:nvSpPr>
        <xdr:cNvPr id="512" name="消防費平均値テキスト">
          <a:extLst>
            <a:ext uri="{FF2B5EF4-FFF2-40B4-BE49-F238E27FC236}">
              <a16:creationId xmlns:a16="http://schemas.microsoft.com/office/drawing/2014/main" id="{00000000-0008-0000-0700-000000020000}"/>
            </a:ext>
          </a:extLst>
        </xdr:cNvPr>
        <xdr:cNvSpPr txBox="1"/>
      </xdr:nvSpPr>
      <xdr:spPr>
        <a:xfrm>
          <a:off x="16370300" y="6331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136155</xdr:rowOff>
    </xdr:from>
    <xdr:to>
      <xdr:col>85</xdr:col>
      <xdr:colOff>177800</xdr:colOff>
      <xdr:row>38</xdr:row>
      <xdr:rowOff>66304</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6268700" y="64798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57583</xdr:rowOff>
    </xdr:from>
    <xdr:to>
      <xdr:col>81</xdr:col>
      <xdr:colOff>50800</xdr:colOff>
      <xdr:row>39</xdr:row>
      <xdr:rowOff>2932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4592300" y="6572683"/>
          <a:ext cx="889000" cy="116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149251</xdr:rowOff>
    </xdr:from>
    <xdr:to>
      <xdr:col>81</xdr:col>
      <xdr:colOff>101600</xdr:colOff>
      <xdr:row>38</xdr:row>
      <xdr:rowOff>79401</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5430500" y="6492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95928</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5214111" y="6268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2932</xdr:rowOff>
    </xdr:from>
    <xdr:to>
      <xdr:col>76</xdr:col>
      <xdr:colOff>114300</xdr:colOff>
      <xdr:row>39</xdr:row>
      <xdr:rowOff>24894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3703300" y="6689482"/>
          <a:ext cx="889000" cy="21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9510</xdr:rowOff>
    </xdr:from>
    <xdr:to>
      <xdr:col>76</xdr:col>
      <xdr:colOff>165100</xdr:colOff>
      <xdr:row>38</xdr:row>
      <xdr:rowOff>111110</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4541500" y="652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127638</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4325111" y="629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115599</xdr:rowOff>
    </xdr:from>
    <xdr:to>
      <xdr:col>71</xdr:col>
      <xdr:colOff>177800</xdr:colOff>
      <xdr:row>39</xdr:row>
      <xdr:rowOff>24894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814300" y="6630699"/>
          <a:ext cx="889000" cy="8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51475</xdr:rowOff>
    </xdr:from>
    <xdr:to>
      <xdr:col>72</xdr:col>
      <xdr:colOff>38100</xdr:colOff>
      <xdr:row>37</xdr:row>
      <xdr:rowOff>153075</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3652500" y="639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169602</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3436111" y="617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136465</xdr:rowOff>
    </xdr:from>
    <xdr:to>
      <xdr:col>67</xdr:col>
      <xdr:colOff>101600</xdr:colOff>
      <xdr:row>38</xdr:row>
      <xdr:rowOff>66615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2763500" y="648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83142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2547111" y="625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67869</xdr:rowOff>
    </xdr:from>
    <xdr:to>
      <xdr:col>85</xdr:col>
      <xdr:colOff>177800</xdr:colOff>
      <xdr:row>38</xdr:row>
      <xdr:rowOff>169469</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6268700" y="658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46296</xdr:rowOff>
    </xdr:from>
    <xdr:ext cx="534377" cy="259045"/>
    <xdr:sp macro="" textlink="">
      <xdr:nvSpPr>
        <xdr:cNvPr id="531" name="消防費該当値テキスト">
          <a:extLst>
            <a:ext uri="{FF2B5EF4-FFF2-40B4-BE49-F238E27FC236}">
              <a16:creationId xmlns:a16="http://schemas.microsoft.com/office/drawing/2014/main" id="{00000000-0008-0000-0700-000013020000}"/>
            </a:ext>
          </a:extLst>
        </xdr:cNvPr>
        <xdr:cNvSpPr txBox="1"/>
      </xdr:nvSpPr>
      <xdr:spPr>
        <a:xfrm>
          <a:off x="16370300" y="656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6783</xdr:rowOff>
    </xdr:from>
    <xdr:to>
      <xdr:col>81</xdr:col>
      <xdr:colOff>101600</xdr:colOff>
      <xdr:row>38</xdr:row>
      <xdr:rowOff>108383</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5430500" y="652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99510</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61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123582</xdr:rowOff>
    </xdr:from>
    <xdr:to>
      <xdr:col>76</xdr:col>
      <xdr:colOff>165100</xdr:colOff>
      <xdr:row>39</xdr:row>
      <xdr:rowOff>53732</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4541500" y="663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44859</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73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145544</xdr:rowOff>
    </xdr:from>
    <xdr:to>
      <xdr:col>72</xdr:col>
      <xdr:colOff>38100</xdr:colOff>
      <xdr:row>39</xdr:row>
      <xdr:rowOff>75694</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3652500" y="666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66821</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75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64799</xdr:rowOff>
    </xdr:from>
    <xdr:to>
      <xdr:col>67</xdr:col>
      <xdr:colOff>101600</xdr:colOff>
      <xdr:row>38</xdr:row>
      <xdr:rowOff>166399</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2763500" y="657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157526</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67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141983</xdr:rowOff>
    </xdr:from>
    <xdr:to>
      <xdr:col>85</xdr:col>
      <xdr:colOff>126364</xdr:colOff>
      <xdr:row>58</xdr:row>
      <xdr:rowOff>119842</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714483"/>
          <a:ext cx="1269" cy="1349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123669</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06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119842</xdr:rowOff>
    </xdr:from>
    <xdr:to>
      <xdr:col>86</xdr:col>
      <xdr:colOff>25400</xdr:colOff>
      <xdr:row>58</xdr:row>
      <xdr:rowOff>119842</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06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88660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489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459,301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141983</xdr:rowOff>
    </xdr:from>
    <xdr:to>
      <xdr:col>86</xdr:col>
      <xdr:colOff>25400</xdr:colOff>
      <xdr:row>50</xdr:row>
      <xdr:rowOff>141983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714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79842</xdr:rowOff>
    </xdr:from>
    <xdr:to>
      <xdr:col>85</xdr:col>
      <xdr:colOff>127000</xdr:colOff>
      <xdr:row>57</xdr:row>
      <xdr:rowOff>121856</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9681042"/>
          <a:ext cx="838200" cy="21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49153</xdr:rowOff>
    </xdr:from>
    <xdr:ext cx="534377"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8218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70726</xdr:rowOff>
    </xdr:from>
    <xdr:to>
      <xdr:col>85</xdr:col>
      <xdr:colOff>177800</xdr:colOff>
      <xdr:row>58</xdr:row>
      <xdr:rowOff>876</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843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121856</xdr:rowOff>
    </xdr:from>
    <xdr:to>
      <xdr:col>81</xdr:col>
      <xdr:colOff>50800</xdr:colOff>
      <xdr:row>58</xdr:row>
      <xdr:rowOff>2384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894506"/>
          <a:ext cx="889000" cy="51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95765</xdr:rowOff>
    </xdr:from>
    <xdr:to>
      <xdr:col>81</xdr:col>
      <xdr:colOff>101600</xdr:colOff>
      <xdr:row>58</xdr:row>
      <xdr:rowOff>25915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8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17042</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14111" y="996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122489</xdr:rowOff>
    </xdr:from>
    <xdr:to>
      <xdr:col>76</xdr:col>
      <xdr:colOff>114300</xdr:colOff>
      <xdr:row>58</xdr:row>
      <xdr:rowOff>2384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9723689"/>
          <a:ext cx="889000" cy="222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118386</xdr:rowOff>
    </xdr:from>
    <xdr:to>
      <xdr:col>76</xdr:col>
      <xdr:colOff>165100</xdr:colOff>
      <xdr:row>58</xdr:row>
      <xdr:rowOff>48536</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89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65063</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325111" y="966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122489</xdr:rowOff>
    </xdr:from>
    <xdr:to>
      <xdr:col>71</xdr:col>
      <xdr:colOff>177800</xdr:colOff>
      <xdr:row>58</xdr:row>
      <xdr:rowOff>13522</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723689"/>
          <a:ext cx="889000" cy="233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131054</xdr:rowOff>
    </xdr:from>
    <xdr:to>
      <xdr:col>72</xdr:col>
      <xdr:colOff>38100</xdr:colOff>
      <xdr:row>58</xdr:row>
      <xdr:rowOff>61204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9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52331</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36111" y="999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151095</xdr:rowOff>
    </xdr:from>
    <xdr:to>
      <xdr:col>67</xdr:col>
      <xdr:colOff>101600</xdr:colOff>
      <xdr:row>58</xdr:row>
      <xdr:rowOff>81245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92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72372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1001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29042</xdr:rowOff>
    </xdr:from>
    <xdr:to>
      <xdr:col>85</xdr:col>
      <xdr:colOff>177800</xdr:colOff>
      <xdr:row>56</xdr:row>
      <xdr:rowOff>130642</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630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51919</xdr:rowOff>
    </xdr:from>
    <xdr:ext cx="599010"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481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71056</xdr:rowOff>
    </xdr:from>
    <xdr:to>
      <xdr:col>81</xdr:col>
      <xdr:colOff>101600</xdr:colOff>
      <xdr:row>58</xdr:row>
      <xdr:rowOff>1206</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84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17733</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61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123034</xdr:rowOff>
    </xdr:from>
    <xdr:to>
      <xdr:col>76</xdr:col>
      <xdr:colOff>165100</xdr:colOff>
      <xdr:row>58</xdr:row>
      <xdr:rowOff>53184</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89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44311</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988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71689</xdr:rowOff>
    </xdr:from>
    <xdr:to>
      <xdr:col>72</xdr:col>
      <xdr:colOff>38100</xdr:colOff>
      <xdr:row>57</xdr:row>
      <xdr:rowOff>1839</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67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18366</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03795" y="9448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134172</xdr:rowOff>
    </xdr:from>
    <xdr:to>
      <xdr:col>67</xdr:col>
      <xdr:colOff>101600</xdr:colOff>
      <xdr:row>58</xdr:row>
      <xdr:rowOff>64322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90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80849</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68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78426</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079926"/>
          <a:ext cx="1269" cy="143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25103</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855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313,402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78426</xdr:rowOff>
    </xdr:from>
    <xdr:to>
      <xdr:col>86</xdr:col>
      <xdr:colOff>25400</xdr:colOff>
      <xdr:row>70</xdr:row>
      <xdr:rowOff>78426</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079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41446</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243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18569</xdr:rowOff>
    </xdr:from>
    <xdr:to>
      <xdr:col>85</xdr:col>
      <xdr:colOff>177800</xdr:colOff>
      <xdr:row>78</xdr:row>
      <xdr:rowOff>120169</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39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24727</xdr:rowOff>
    </xdr:from>
    <xdr:to>
      <xdr:col>81</xdr:col>
      <xdr:colOff>101600</xdr:colOff>
      <xdr:row>78</xdr:row>
      <xdr:rowOff>126327</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39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142854</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17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38801</xdr:rowOff>
    </xdr:from>
    <xdr:to>
      <xdr:col>76</xdr:col>
      <xdr:colOff>165100</xdr:colOff>
      <xdr:row>78</xdr:row>
      <xdr:rowOff>140401</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1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156928</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18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41566</xdr:rowOff>
    </xdr:from>
    <xdr:to>
      <xdr:col>72</xdr:col>
      <xdr:colOff>38100</xdr:colOff>
      <xdr:row>78</xdr:row>
      <xdr:rowOff>143166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1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159693</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18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48845</xdr:rowOff>
    </xdr:from>
    <xdr:to>
      <xdr:col>67</xdr:col>
      <xdr:colOff>101600</xdr:colOff>
      <xdr:row>78</xdr:row>
      <xdr:rowOff>150445</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166972</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79428" y="1319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80406</xdr:rowOff>
    </xdr:from>
    <xdr:to>
      <xdr:col>85</xdr:col>
      <xdr:colOff>126364</xdr:colOff>
      <xdr:row>98</xdr:row>
      <xdr:rowOff>136733</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flipV="1">
          <a:off x="16317595" y="15853806"/>
          <a:ext cx="1269" cy="1085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140560</xdr:rowOff>
    </xdr:from>
    <xdr:ext cx="378565" cy="259045"/>
    <xdr:sp macro="" textlink="">
      <xdr:nvSpPr>
        <xdr:cNvPr id="676" name="公債費最小値テキスト">
          <a:extLst>
            <a:ext uri="{FF2B5EF4-FFF2-40B4-BE49-F238E27FC236}">
              <a16:creationId xmlns:a16="http://schemas.microsoft.com/office/drawing/2014/main" id="{00000000-0008-0000-0700-0000A4020000}"/>
            </a:ext>
          </a:extLst>
        </xdr:cNvPr>
        <xdr:cNvSpPr txBox="1"/>
      </xdr:nvSpPr>
      <xdr:spPr>
        <a:xfrm>
          <a:off x="16370300" y="16942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136733</xdr:rowOff>
    </xdr:from>
    <xdr:to>
      <xdr:col>86</xdr:col>
      <xdr:colOff>25400</xdr:colOff>
      <xdr:row>98</xdr:row>
      <xdr:rowOff>136733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6230600" y="1693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27083</xdr:rowOff>
    </xdr:from>
    <xdr:ext cx="599010" cy="259045"/>
    <xdr:sp macro="" textlink="">
      <xdr:nvSpPr>
        <xdr:cNvPr id="678" name="公債費最大値テキスト">
          <a:extLst>
            <a:ext uri="{FF2B5EF4-FFF2-40B4-BE49-F238E27FC236}">
              <a16:creationId xmlns:a16="http://schemas.microsoft.com/office/drawing/2014/main" id="{00000000-0008-0000-0700-0000A6020000}"/>
            </a:ext>
          </a:extLst>
        </xdr:cNvPr>
        <xdr:cNvSpPr txBox="1"/>
      </xdr:nvSpPr>
      <xdr:spPr>
        <a:xfrm>
          <a:off x="16370300" y="15629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237,969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80406</xdr:rowOff>
    </xdr:from>
    <xdr:to>
      <xdr:col>86</xdr:col>
      <xdr:colOff>25400</xdr:colOff>
      <xdr:row>92</xdr:row>
      <xdr:rowOff>80406</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5853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157234</xdr:rowOff>
    </xdr:from>
    <xdr:to>
      <xdr:col>85</xdr:col>
      <xdr:colOff>127000</xdr:colOff>
      <xdr:row>97</xdr:row>
      <xdr:rowOff>44904</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5481300" y="16616434"/>
          <a:ext cx="838200" cy="5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65673</xdr:rowOff>
    </xdr:from>
    <xdr:ext cx="534377" cy="259045"/>
    <xdr:sp macro="" textlink="">
      <xdr:nvSpPr>
        <xdr:cNvPr id="681" name="公債費平均値テキスト">
          <a:extLst>
            <a:ext uri="{FF2B5EF4-FFF2-40B4-BE49-F238E27FC236}">
              <a16:creationId xmlns:a16="http://schemas.microsoft.com/office/drawing/2014/main" id="{00000000-0008-0000-0700-0000A9020000}"/>
            </a:ext>
          </a:extLst>
        </xdr:cNvPr>
        <xdr:cNvSpPr txBox="1"/>
      </xdr:nvSpPr>
      <xdr:spPr>
        <a:xfrm>
          <a:off x="16370300" y="16353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42796</xdr:rowOff>
    </xdr:from>
    <xdr:to>
      <xdr:col>85</xdr:col>
      <xdr:colOff>177800</xdr:colOff>
      <xdr:row>96</xdr:row>
      <xdr:rowOff>144396</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6268700" y="1650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120676</xdr:rowOff>
    </xdr:from>
    <xdr:to>
      <xdr:col>81</xdr:col>
      <xdr:colOff>50800</xdr:colOff>
      <xdr:row>96</xdr:row>
      <xdr:rowOff>157234</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4592300" y="16579876"/>
          <a:ext cx="889000" cy="36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39357</xdr:rowOff>
    </xdr:from>
    <xdr:to>
      <xdr:col>81</xdr:col>
      <xdr:colOff>101600</xdr:colOff>
      <xdr:row>96</xdr:row>
      <xdr:rowOff>140957</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5430500" y="1649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157484</xdr:rowOff>
    </xdr:from>
    <xdr:ext cx="534377"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5214111" y="16273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120676</xdr:rowOff>
    </xdr:from>
    <xdr:to>
      <xdr:col>76</xdr:col>
      <xdr:colOff>114300</xdr:colOff>
      <xdr:row>96</xdr:row>
      <xdr:rowOff>125253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3703300" y="16579876"/>
          <a:ext cx="889000" cy="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57719</xdr:rowOff>
    </xdr:from>
    <xdr:to>
      <xdr:col>76</xdr:col>
      <xdr:colOff>165100</xdr:colOff>
      <xdr:row>96</xdr:row>
      <xdr:rowOff>159319</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45415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4396</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4325111" y="1629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125253</xdr:rowOff>
    </xdr:from>
    <xdr:to>
      <xdr:col>71</xdr:col>
      <xdr:colOff>177800</xdr:colOff>
      <xdr:row>96</xdr:row>
      <xdr:rowOff>154637</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2814300" y="16584453"/>
          <a:ext cx="889000" cy="2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79391</xdr:rowOff>
    </xdr:from>
    <xdr:to>
      <xdr:col>72</xdr:col>
      <xdr:colOff>38100</xdr:colOff>
      <xdr:row>97</xdr:row>
      <xdr:rowOff>9541</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3652500" y="165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668</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3436111" y="1663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88489</xdr:rowOff>
    </xdr:from>
    <xdr:to>
      <xdr:col>67</xdr:col>
      <xdr:colOff>101600</xdr:colOff>
      <xdr:row>97</xdr:row>
      <xdr:rowOff>18639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27635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35166</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547111" y="1632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165554</xdr:rowOff>
    </xdr:from>
    <xdr:to>
      <xdr:col>85</xdr:col>
      <xdr:colOff>177800</xdr:colOff>
      <xdr:row>97</xdr:row>
      <xdr:rowOff>95704</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6268700" y="16624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143981</xdr:rowOff>
    </xdr:from>
    <xdr:ext cx="534377" cy="259045"/>
    <xdr:sp macro="" textlink="">
      <xdr:nvSpPr>
        <xdr:cNvPr id="700" name="公債費該当値テキスト">
          <a:extLst>
            <a:ext uri="{FF2B5EF4-FFF2-40B4-BE49-F238E27FC236}">
              <a16:creationId xmlns:a16="http://schemas.microsoft.com/office/drawing/2014/main" id="{00000000-0008-0000-0700-0000BC020000}"/>
            </a:ext>
          </a:extLst>
        </xdr:cNvPr>
        <xdr:cNvSpPr txBox="1"/>
      </xdr:nvSpPr>
      <xdr:spPr>
        <a:xfrm>
          <a:off x="16370300" y="1660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106434</xdr:rowOff>
    </xdr:from>
    <xdr:to>
      <xdr:col>81</xdr:col>
      <xdr:colOff>101600</xdr:colOff>
      <xdr:row>97</xdr:row>
      <xdr:rowOff>36584</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5430500" y="1656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27711</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65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69876</xdr:rowOff>
    </xdr:from>
    <xdr:to>
      <xdr:col>76</xdr:col>
      <xdr:colOff>165100</xdr:colOff>
      <xdr:row>97</xdr:row>
      <xdr:rowOff>26</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4541500" y="1652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162603</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662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74453</xdr:rowOff>
    </xdr:from>
    <xdr:to>
      <xdr:col>72</xdr:col>
      <xdr:colOff>38100</xdr:colOff>
      <xdr:row>97</xdr:row>
      <xdr:rowOff>4603</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3652500" y="1653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21130</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30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103837</xdr:rowOff>
    </xdr:from>
    <xdr:to>
      <xdr:col>67</xdr:col>
      <xdr:colOff>101600</xdr:colOff>
      <xdr:row>97</xdr:row>
      <xdr:rowOff>33987</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2763500" y="1656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25114</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655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135166</xdr:rowOff>
    </xdr:from>
    <xdr:to>
      <xdr:col>116</xdr:col>
      <xdr:colOff>62864</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flipV="1">
          <a:off x="22159595" y="5450116"/>
          <a:ext cx="1269" cy="1280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63682</xdr:rowOff>
    </xdr:from>
    <xdr:ext cx="249299" cy="259045"/>
    <xdr:sp macro="" textlink="">
      <xdr:nvSpPr>
        <xdr:cNvPr id="733" name="諸支出金最小値テキスト">
          <a:extLst>
            <a:ext uri="{FF2B5EF4-FFF2-40B4-BE49-F238E27FC236}">
              <a16:creationId xmlns:a16="http://schemas.microsoft.com/office/drawing/2014/main" id="{00000000-0008-0000-0700-0000DD020000}"/>
            </a:ext>
          </a:extLst>
        </xdr:cNvPr>
        <xdr:cNvSpPr txBox="1"/>
      </xdr:nvSpPr>
      <xdr:spPr>
        <a:xfrm>
          <a:off x="22212300" y="67502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81843</xdr:rowOff>
    </xdr:from>
    <xdr:ext cx="534377" cy="259045"/>
    <xdr:sp macro="" textlink="">
      <xdr:nvSpPr>
        <xdr:cNvPr id="735" name="諸支出金最大値テキスト">
          <a:extLst>
            <a:ext uri="{FF2B5EF4-FFF2-40B4-BE49-F238E27FC236}">
              <a16:creationId xmlns:a16="http://schemas.microsoft.com/office/drawing/2014/main" id="{00000000-0008-0000-0700-0000DF020000}"/>
            </a:ext>
          </a:extLst>
        </xdr:cNvPr>
        <xdr:cNvSpPr txBox="1"/>
      </xdr:nvSpPr>
      <xdr:spPr>
        <a:xfrm>
          <a:off x="22212300" y="522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33,619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135166</xdr:rowOff>
    </xdr:from>
    <xdr:to>
      <xdr:col>116</xdr:col>
      <xdr:colOff>152400</xdr:colOff>
      <xdr:row>31</xdr:row>
      <xdr:rowOff>135166</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5450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152582</xdr:rowOff>
    </xdr:from>
    <xdr:ext cx="378565" cy="259045"/>
    <xdr:sp macro="" textlink="">
      <xdr:nvSpPr>
        <xdr:cNvPr id="738" name="諸支出金平均値テキスト">
          <a:extLst>
            <a:ext uri="{FF2B5EF4-FFF2-40B4-BE49-F238E27FC236}">
              <a16:creationId xmlns:a16="http://schemas.microsoft.com/office/drawing/2014/main" id="{00000000-0008-0000-0700-0000E2020000}"/>
            </a:ext>
          </a:extLst>
        </xdr:cNvPr>
        <xdr:cNvSpPr txBox="1"/>
      </xdr:nvSpPr>
      <xdr:spPr>
        <a:xfrm>
          <a:off x="22212300" y="64962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129705</xdr:rowOff>
    </xdr:from>
    <xdr:to>
      <xdr:col>116</xdr:col>
      <xdr:colOff>114300</xdr:colOff>
      <xdr:row>39</xdr:row>
      <xdr:rowOff>59855</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2110700" y="664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150089</xdr:rowOff>
    </xdr:from>
    <xdr:to>
      <xdr:col>112</xdr:col>
      <xdr:colOff>38100</xdr:colOff>
      <xdr:row>39</xdr:row>
      <xdr:rowOff>80239</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1272500" y="666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96766</xdr:rowOff>
    </xdr:from>
    <xdr:ext cx="378565"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34017" y="6440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142545</xdr:rowOff>
    </xdr:from>
    <xdr:to>
      <xdr:col>107</xdr:col>
      <xdr:colOff>101600</xdr:colOff>
      <xdr:row>39</xdr:row>
      <xdr:rowOff>72695</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0383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89222</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5017" y="6432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151079</xdr:rowOff>
    </xdr:from>
    <xdr:to>
      <xdr:col>102</xdr:col>
      <xdr:colOff>165100</xdr:colOff>
      <xdr:row>39</xdr:row>
      <xdr:rowOff>81229</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19494500" y="666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97756</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9356017" y="6441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156832</xdr:rowOff>
    </xdr:from>
    <xdr:to>
      <xdr:col>98</xdr:col>
      <xdr:colOff>38100</xdr:colOff>
      <xdr:row>39</xdr:row>
      <xdr:rowOff>86982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8605500" y="667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103509</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467017" y="6447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108132</xdr:rowOff>
    </xdr:from>
    <xdr:ext cx="249299" cy="259045"/>
    <xdr:sp macro="" textlink="">
      <xdr:nvSpPr>
        <xdr:cNvPr id="757" name="諸支出金該当値テキスト">
          <a:extLst>
            <a:ext uri="{FF2B5EF4-FFF2-40B4-BE49-F238E27FC236}">
              <a16:creationId xmlns:a16="http://schemas.microsoft.com/office/drawing/2014/main" id="{00000000-0008-0000-0700-0000F5020000}"/>
            </a:ext>
          </a:extLst>
        </xdr:cNvPr>
        <xdr:cNvSpPr txBox="1"/>
      </xdr:nvSpPr>
      <xdr:spPr>
        <a:xfrm>
          <a:off x="22212300" y="66232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a:extLst>
            <a:ext uri="{FF2B5EF4-FFF2-40B4-BE49-F238E27FC236}">
              <a16:creationId xmlns:a16="http://schemas.microsoft.com/office/drawing/2014/main" id="{00000000-0008-0000-0700-00000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a:extLst>
            <a:ext uri="{FF2B5EF4-FFF2-40B4-BE49-F238E27FC236}">
              <a16:creationId xmlns:a16="http://schemas.microsoft.com/office/drawing/2014/main" id="{00000000-0008-0000-0700-00001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a:extLst>
            <a:ext uri="{FF2B5EF4-FFF2-40B4-BE49-F238E27FC236}">
              <a16:creationId xmlns:a16="http://schemas.microsoft.com/office/drawing/2014/main" id="{00000000-0008-0000-0700-00001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a:extLst>
            <a:ext uri="{FF2B5EF4-FFF2-40B4-BE49-F238E27FC236}">
              <a16:creationId xmlns:a16="http://schemas.microsoft.com/office/drawing/2014/main" id="{00000000-0008-0000-0700-00002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mn-lt"/>
              <a:ea typeface="+mn-ea"/>
              <a:cs typeface="+mn-cs"/>
            </a:rPr>
            <a:t>目的別歳出で増減率の大きかったものとして、決算額で分析してみると、</a:t>
          </a:r>
          <a:r>
            <a:rPr lang="ja-JP" altLang="en-US" sz="1100" b="0" i="0" baseline="0">
              <a:solidFill>
                <a:sysClr val="windowText" lastClr="000000"/>
              </a:solidFill>
              <a:effectLst/>
              <a:latin typeface="+mn-lt"/>
              <a:ea typeface="+mn-ea"/>
              <a:cs typeface="+mn-cs"/>
            </a:rPr>
            <a:t>教育</a:t>
          </a:r>
          <a:r>
            <a:rPr lang="ja-JP" altLang="ja-JP" sz="1100" b="0" i="0" baseline="0">
              <a:solidFill>
                <a:sysClr val="windowText" lastClr="000000"/>
              </a:solidFill>
              <a:effectLst/>
              <a:latin typeface="+mn-lt"/>
              <a:ea typeface="+mn-ea"/>
              <a:cs typeface="+mn-cs"/>
            </a:rPr>
            <a:t>費は、</a:t>
          </a:r>
          <a:r>
            <a:rPr lang="ja-JP" altLang="en-US" sz="1100" b="0" i="0" baseline="0">
              <a:solidFill>
                <a:sysClr val="windowText" lastClr="000000"/>
              </a:solidFill>
              <a:effectLst/>
              <a:latin typeface="+mn-lt"/>
              <a:ea typeface="+mn-ea"/>
              <a:cs typeface="+mn-cs"/>
            </a:rPr>
            <a:t>多目的運動公園整備事業（</a:t>
          </a:r>
          <a:r>
            <a:rPr lang="en-US" altLang="ja-JP" sz="1100" b="0" i="0" baseline="0">
              <a:solidFill>
                <a:sysClr val="windowText" lastClr="000000"/>
              </a:solidFill>
              <a:effectLst/>
              <a:latin typeface="+mn-lt"/>
              <a:ea typeface="+mn-ea"/>
              <a:cs typeface="+mn-cs"/>
            </a:rPr>
            <a:t>570,595</a:t>
          </a:r>
          <a:r>
            <a:rPr lang="ja-JP" altLang="en-US" sz="1100" b="0" i="0" baseline="0">
              <a:solidFill>
                <a:sysClr val="windowText" lastClr="000000"/>
              </a:solidFill>
              <a:effectLst/>
              <a:latin typeface="+mn-lt"/>
              <a:ea typeface="+mn-ea"/>
              <a:cs typeface="+mn-cs"/>
            </a:rPr>
            <a:t>千円）</a:t>
          </a:r>
          <a:r>
            <a:rPr lang="ja-JP" altLang="ja-JP" sz="1100" b="0" i="0" baseline="0">
              <a:solidFill>
                <a:sysClr val="windowText" lastClr="000000"/>
              </a:solidFill>
              <a:effectLst/>
              <a:latin typeface="+mn-lt"/>
              <a:ea typeface="+mn-ea"/>
              <a:cs typeface="+mn-cs"/>
            </a:rPr>
            <a:t>による</a:t>
          </a:r>
          <a:r>
            <a:rPr lang="ja-JP" altLang="en-US" sz="1100" b="0" i="0" baseline="0">
              <a:solidFill>
                <a:sysClr val="windowText" lastClr="000000"/>
              </a:solidFill>
              <a:effectLst/>
              <a:latin typeface="+mn-lt"/>
              <a:ea typeface="+mn-ea"/>
              <a:cs typeface="+mn-cs"/>
            </a:rPr>
            <a:t>普通建設事業費</a:t>
          </a:r>
          <a:r>
            <a:rPr lang="ja-JP" altLang="ja-JP" sz="1100" b="0" i="0" baseline="0">
              <a:solidFill>
                <a:sysClr val="windowText" lastClr="000000"/>
              </a:solidFill>
              <a:effectLst/>
              <a:latin typeface="+mn-lt"/>
              <a:ea typeface="+mn-ea"/>
              <a:cs typeface="+mn-cs"/>
            </a:rPr>
            <a:t>の増などにより</a:t>
          </a:r>
          <a:r>
            <a:rPr lang="ja-JP" altLang="en-US" sz="1100" b="0" i="0" baseline="0">
              <a:solidFill>
                <a:sysClr val="windowText" lastClr="000000"/>
              </a:solidFill>
              <a:effectLst/>
              <a:latin typeface="+mn-lt"/>
              <a:ea typeface="+mn-ea"/>
              <a:cs typeface="+mn-cs"/>
            </a:rPr>
            <a:t>前年度比</a:t>
          </a:r>
          <a:r>
            <a:rPr lang="en-US" altLang="ja-JP" sz="1100" b="0" i="0" baseline="0">
              <a:solidFill>
                <a:sysClr val="windowText" lastClr="000000"/>
              </a:solidFill>
              <a:effectLst/>
              <a:latin typeface="+mn-lt"/>
              <a:ea typeface="+mn-ea"/>
              <a:cs typeface="+mn-cs"/>
            </a:rPr>
            <a:t>65,365</a:t>
          </a:r>
          <a:r>
            <a:rPr lang="ja-JP" altLang="ja-JP" sz="1100" b="0" i="0" baseline="0">
              <a:solidFill>
                <a:sysClr val="windowText" lastClr="000000"/>
              </a:solidFill>
              <a:effectLst/>
              <a:latin typeface="+mn-lt"/>
              <a:ea typeface="+mn-ea"/>
              <a:cs typeface="+mn-cs"/>
            </a:rPr>
            <a:t>円、</a:t>
          </a:r>
          <a:r>
            <a:rPr lang="en-US" altLang="ja-JP" sz="1100" b="0" i="0" baseline="0">
              <a:solidFill>
                <a:sysClr val="windowText" lastClr="000000"/>
              </a:solidFill>
              <a:effectLst/>
              <a:latin typeface="+mn-lt"/>
              <a:ea typeface="+mn-ea"/>
              <a:cs typeface="+mn-cs"/>
            </a:rPr>
            <a:t>66.7</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の大幅な</a:t>
          </a:r>
          <a:r>
            <a:rPr lang="ja-JP" altLang="ja-JP" sz="1100" b="0" i="0" baseline="0">
              <a:solidFill>
                <a:sysClr val="windowText" lastClr="000000"/>
              </a:solidFill>
              <a:effectLst/>
              <a:latin typeface="+mn-lt"/>
              <a:ea typeface="+mn-ea"/>
              <a:cs typeface="+mn-cs"/>
            </a:rPr>
            <a:t>増となった。農林水産業費は、</a:t>
          </a:r>
          <a:r>
            <a:rPr lang="ja-JP" altLang="en-US" sz="1100" b="0" i="0" baseline="0">
              <a:solidFill>
                <a:sysClr val="windowText" lastClr="000000"/>
              </a:solidFill>
              <a:effectLst/>
              <a:latin typeface="+mn-lt"/>
              <a:ea typeface="+mn-ea"/>
              <a:cs typeface="+mn-cs"/>
            </a:rPr>
            <a:t>地籍調査業務委託料</a:t>
          </a:r>
          <a:r>
            <a:rPr lang="ja-JP" altLang="ja-JP" sz="1100" b="0" i="0" baseline="0">
              <a:solidFill>
                <a:sysClr val="windowText" lastClr="000000"/>
              </a:solidFill>
              <a:effectLst/>
              <a:latin typeface="+mn-lt"/>
              <a:ea typeface="+mn-ea"/>
              <a:cs typeface="+mn-cs"/>
            </a:rPr>
            <a:t>の減（▲</a:t>
          </a:r>
          <a:r>
            <a:rPr lang="en-US" altLang="ja-JP" sz="1100" b="0" i="0" baseline="0">
              <a:solidFill>
                <a:sysClr val="windowText" lastClr="000000"/>
              </a:solidFill>
              <a:effectLst/>
              <a:latin typeface="+mn-lt"/>
              <a:ea typeface="+mn-ea"/>
              <a:cs typeface="+mn-cs"/>
            </a:rPr>
            <a:t>9,177</a:t>
          </a:r>
          <a:r>
            <a:rPr lang="ja-JP" altLang="ja-JP" sz="1100" b="0" i="0" baseline="0">
              <a:solidFill>
                <a:sysClr val="windowText" lastClr="000000"/>
              </a:solidFill>
              <a:effectLst/>
              <a:latin typeface="+mn-lt"/>
              <a:ea typeface="+mn-ea"/>
              <a:cs typeface="+mn-cs"/>
            </a:rPr>
            <a:t>千円）や、農業集落事業特別会計繰出金の減（▲</a:t>
          </a:r>
          <a:r>
            <a:rPr lang="en-US" altLang="ja-JP" sz="1100" b="0" i="0" baseline="0">
              <a:solidFill>
                <a:sysClr val="windowText" lastClr="000000"/>
              </a:solidFill>
              <a:effectLst/>
              <a:latin typeface="+mn-lt"/>
              <a:ea typeface="+mn-ea"/>
              <a:cs typeface="+mn-cs"/>
            </a:rPr>
            <a:t>15,990</a:t>
          </a:r>
          <a:r>
            <a:rPr lang="ja-JP" altLang="ja-JP" sz="1100" b="0" i="0" baseline="0">
              <a:solidFill>
                <a:sysClr val="windowText" lastClr="000000"/>
              </a:solidFill>
              <a:effectLst/>
              <a:latin typeface="+mn-lt"/>
              <a:ea typeface="+mn-ea"/>
              <a:cs typeface="+mn-cs"/>
            </a:rPr>
            <a:t>千円）により、▲</a:t>
          </a:r>
          <a:r>
            <a:rPr lang="en-US" altLang="ja-JP" sz="1100" b="0" i="0" baseline="0">
              <a:solidFill>
                <a:sysClr val="windowText" lastClr="000000"/>
              </a:solidFill>
              <a:effectLst/>
              <a:latin typeface="+mn-lt"/>
              <a:ea typeface="+mn-ea"/>
              <a:cs typeface="+mn-cs"/>
            </a:rPr>
            <a:t>4,672</a:t>
          </a:r>
          <a:r>
            <a:rPr lang="ja-JP" altLang="ja-JP" sz="1100" b="0" i="0" baseline="0">
              <a:solidFill>
                <a:sysClr val="windowText" lastClr="000000"/>
              </a:solidFill>
              <a:effectLst/>
              <a:latin typeface="+mn-lt"/>
              <a:ea typeface="+mn-ea"/>
              <a:cs typeface="+mn-cs"/>
            </a:rPr>
            <a:t>円、</a:t>
          </a:r>
          <a:r>
            <a:rPr lang="en-US" altLang="ja-JP" sz="1100" b="0" i="0" baseline="0">
              <a:solidFill>
                <a:sysClr val="windowText" lastClr="000000"/>
              </a:solidFill>
              <a:effectLst/>
              <a:latin typeface="+mn-lt"/>
              <a:ea typeface="+mn-ea"/>
              <a:cs typeface="+mn-cs"/>
            </a:rPr>
            <a:t>15.5</a:t>
          </a:r>
          <a:r>
            <a:rPr lang="ja-JP" altLang="ja-JP" sz="1100" b="0" i="0" baseline="0">
              <a:solidFill>
                <a:sysClr val="windowText" lastClr="000000"/>
              </a:solidFill>
              <a:effectLst/>
              <a:latin typeface="+mn-lt"/>
              <a:ea typeface="+mn-ea"/>
              <a:cs typeface="+mn-cs"/>
            </a:rPr>
            <a:t>％減となった。商工費は、</a:t>
          </a:r>
          <a:r>
            <a:rPr lang="ja-JP" altLang="en-US" sz="1100" b="0" i="0" baseline="0">
              <a:solidFill>
                <a:sysClr val="windowText" lastClr="000000"/>
              </a:solidFill>
              <a:effectLst/>
              <a:latin typeface="+mn-lt"/>
              <a:ea typeface="+mn-ea"/>
              <a:cs typeface="+mn-cs"/>
            </a:rPr>
            <a:t>新型コロナウイルス感染症の影響による、経済対策として実施された地域応援商品券給付事業や経営継続支援金事業などの</a:t>
          </a:r>
          <a:r>
            <a:rPr lang="ja-JP" altLang="ja-JP" sz="1100" b="0" i="0" baseline="0">
              <a:solidFill>
                <a:sysClr val="windowText" lastClr="000000"/>
              </a:solidFill>
              <a:effectLst/>
              <a:latin typeface="+mn-lt"/>
              <a:ea typeface="+mn-ea"/>
              <a:cs typeface="+mn-cs"/>
            </a:rPr>
            <a:t>減（▲</a:t>
          </a:r>
          <a:r>
            <a:rPr lang="en-US" altLang="ja-JP" sz="1100" b="0" i="0" baseline="0">
              <a:solidFill>
                <a:sysClr val="windowText" lastClr="000000"/>
              </a:solidFill>
              <a:effectLst/>
              <a:latin typeface="+mn-lt"/>
              <a:ea typeface="+mn-ea"/>
              <a:cs typeface="+mn-cs"/>
            </a:rPr>
            <a:t>43,307</a:t>
          </a:r>
          <a:r>
            <a:rPr lang="ja-JP" altLang="ja-JP" sz="1100" b="0" i="0" baseline="0">
              <a:solidFill>
                <a:sysClr val="windowText" lastClr="000000"/>
              </a:solidFill>
              <a:effectLst/>
              <a:latin typeface="+mn-lt"/>
              <a:ea typeface="+mn-ea"/>
              <a:cs typeface="+mn-cs"/>
            </a:rPr>
            <a:t>千円）により、▲</a:t>
          </a:r>
          <a:r>
            <a:rPr lang="en-US" altLang="ja-JP" sz="1100" b="0" i="0" baseline="0">
              <a:solidFill>
                <a:sysClr val="windowText" lastClr="000000"/>
              </a:solidFill>
              <a:effectLst/>
              <a:latin typeface="+mn-lt"/>
              <a:ea typeface="+mn-ea"/>
              <a:cs typeface="+mn-cs"/>
            </a:rPr>
            <a:t>6,321</a:t>
          </a:r>
          <a:r>
            <a:rPr lang="ja-JP" altLang="ja-JP" sz="1100" b="0" i="0" baseline="0">
              <a:solidFill>
                <a:sysClr val="windowText" lastClr="000000"/>
              </a:solidFill>
              <a:effectLst/>
              <a:latin typeface="+mn-lt"/>
              <a:ea typeface="+mn-ea"/>
              <a:cs typeface="+mn-cs"/>
            </a:rPr>
            <a:t>円、</a:t>
          </a:r>
          <a:r>
            <a:rPr lang="en-US" altLang="ja-JP" sz="1100" b="0" i="0" baseline="0">
              <a:solidFill>
                <a:sysClr val="windowText" lastClr="000000"/>
              </a:solidFill>
              <a:effectLst/>
              <a:latin typeface="+mn-lt"/>
              <a:ea typeface="+mn-ea"/>
              <a:cs typeface="+mn-cs"/>
            </a:rPr>
            <a:t>41.4%</a:t>
          </a:r>
          <a:r>
            <a:rPr lang="ja-JP" altLang="ja-JP" sz="1100" b="0" i="0" baseline="0">
              <a:solidFill>
                <a:sysClr val="windowText" lastClr="000000"/>
              </a:solidFill>
              <a:effectLst/>
              <a:latin typeface="+mn-lt"/>
              <a:ea typeface="+mn-ea"/>
              <a:cs typeface="+mn-cs"/>
            </a:rPr>
            <a:t>の</a:t>
          </a:r>
          <a:r>
            <a:rPr lang="ja-JP" altLang="en-US" sz="1100" b="0" i="0" baseline="0">
              <a:solidFill>
                <a:sysClr val="windowText" lastClr="000000"/>
              </a:solidFill>
              <a:effectLst/>
              <a:latin typeface="+mn-lt"/>
              <a:ea typeface="+mn-ea"/>
              <a:cs typeface="+mn-cs"/>
            </a:rPr>
            <a:t>大幅な</a:t>
          </a:r>
          <a:r>
            <a:rPr lang="ja-JP" altLang="ja-JP" sz="1100" b="0" i="0" baseline="0">
              <a:solidFill>
                <a:sysClr val="windowText" lastClr="000000"/>
              </a:solidFill>
              <a:effectLst/>
              <a:latin typeface="+mn-lt"/>
              <a:ea typeface="+mn-ea"/>
              <a:cs typeface="+mn-cs"/>
            </a:rPr>
            <a:t>減となった。土木費では、サンハイム三反田整備事業（</a:t>
          </a:r>
          <a:r>
            <a:rPr lang="ja-JP" altLang="en-US" sz="1100" b="0" i="0" baseline="0">
              <a:solidFill>
                <a:sysClr val="windowText" lastClr="000000"/>
              </a:solidFill>
              <a:effectLst/>
              <a:latin typeface="+mn-lt"/>
              <a:ea typeface="+mn-ea"/>
              <a:cs typeface="+mn-cs"/>
            </a:rPr>
            <a:t>解体</a:t>
          </a:r>
          <a:r>
            <a:rPr lang="ja-JP" altLang="ja-JP" sz="1100" b="0" i="0" baseline="0">
              <a:solidFill>
                <a:sysClr val="windowText" lastClr="000000"/>
              </a:solidFill>
              <a:effectLst/>
              <a:latin typeface="+mn-lt"/>
              <a:ea typeface="+mn-ea"/>
              <a:cs typeface="+mn-cs"/>
            </a:rPr>
            <a:t>及び</a:t>
          </a:r>
          <a:r>
            <a:rPr lang="ja-JP" altLang="en-US" sz="1100" b="0" i="0" baseline="0">
              <a:solidFill>
                <a:sysClr val="windowText" lastClr="000000"/>
              </a:solidFill>
              <a:effectLst/>
              <a:latin typeface="+mn-lt"/>
              <a:ea typeface="+mn-ea"/>
              <a:cs typeface="+mn-cs"/>
            </a:rPr>
            <a:t>改築工事</a:t>
          </a:r>
          <a:r>
            <a:rPr lang="en-US" altLang="ja-JP" sz="1100" b="0" i="0" baseline="0">
              <a:solidFill>
                <a:sysClr val="windowText" lastClr="000000"/>
              </a:solidFill>
              <a:effectLst/>
              <a:latin typeface="+mn-lt"/>
              <a:ea typeface="+mn-ea"/>
              <a:cs typeface="+mn-cs"/>
            </a:rPr>
            <a:t>428,217</a:t>
          </a:r>
          <a:r>
            <a:rPr lang="ja-JP" altLang="ja-JP" sz="1100" b="0" i="0" baseline="0">
              <a:solidFill>
                <a:sysClr val="windowText" lastClr="000000"/>
              </a:solidFill>
              <a:effectLst/>
              <a:latin typeface="+mn-lt"/>
              <a:ea typeface="+mn-ea"/>
              <a:cs typeface="+mn-cs"/>
            </a:rPr>
            <a:t>千円）の実施により、</a:t>
          </a:r>
          <a:r>
            <a:rPr lang="en-US" altLang="ja-JP" sz="1100" b="0" i="0" baseline="0">
              <a:solidFill>
                <a:sysClr val="windowText" lastClr="000000"/>
              </a:solidFill>
              <a:effectLst/>
              <a:latin typeface="+mn-lt"/>
              <a:ea typeface="+mn-ea"/>
              <a:cs typeface="+mn-cs"/>
            </a:rPr>
            <a:t>50,300</a:t>
          </a:r>
          <a:r>
            <a:rPr lang="ja-JP" altLang="ja-JP" sz="1100" b="0" i="0" baseline="0">
              <a:solidFill>
                <a:sysClr val="windowText" lastClr="000000"/>
              </a:solidFill>
              <a:effectLst/>
              <a:latin typeface="+mn-lt"/>
              <a:ea typeface="+mn-ea"/>
              <a:cs typeface="+mn-cs"/>
            </a:rPr>
            <a:t>円、</a:t>
          </a:r>
          <a:r>
            <a:rPr lang="en-US" altLang="ja-JP" sz="1100" b="0" i="0" baseline="0">
              <a:solidFill>
                <a:sysClr val="windowText" lastClr="000000"/>
              </a:solidFill>
              <a:effectLst/>
              <a:latin typeface="+mn-lt"/>
              <a:ea typeface="+mn-ea"/>
              <a:cs typeface="+mn-cs"/>
            </a:rPr>
            <a:t>86.6</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の大幅な</a:t>
          </a:r>
          <a:r>
            <a:rPr lang="ja-JP" altLang="ja-JP" sz="1100" b="0" i="0" baseline="0">
              <a:solidFill>
                <a:sysClr val="windowText" lastClr="000000"/>
              </a:solidFill>
              <a:effectLst/>
              <a:latin typeface="+mn-lt"/>
              <a:ea typeface="+mn-ea"/>
              <a:cs typeface="+mn-cs"/>
            </a:rPr>
            <a:t>増となった。</a:t>
          </a:r>
          <a:r>
            <a:rPr lang="ja-JP" altLang="en-US" sz="1100" b="0" i="0" baseline="0">
              <a:solidFill>
                <a:sysClr val="windowText" lastClr="000000"/>
              </a:solidFill>
              <a:effectLst/>
              <a:latin typeface="+mn-lt"/>
              <a:ea typeface="+mn-ea"/>
              <a:cs typeface="+mn-cs"/>
            </a:rPr>
            <a:t>衛生</a:t>
          </a:r>
          <a:r>
            <a:rPr lang="ja-JP" altLang="ja-JP" sz="1100" b="0" i="0" baseline="0">
              <a:solidFill>
                <a:sysClr val="windowText" lastClr="000000"/>
              </a:solidFill>
              <a:effectLst/>
              <a:latin typeface="+mn-lt"/>
              <a:ea typeface="+mn-ea"/>
              <a:cs typeface="+mn-cs"/>
            </a:rPr>
            <a:t>費</a:t>
          </a:r>
          <a:r>
            <a:rPr lang="ja-JP" altLang="en-US" sz="1100" b="0" i="0" baseline="0">
              <a:solidFill>
                <a:sysClr val="windowText" lastClr="000000"/>
              </a:solidFill>
              <a:effectLst/>
              <a:latin typeface="+mn-lt"/>
              <a:ea typeface="+mn-ea"/>
              <a:cs typeface="+mn-cs"/>
            </a:rPr>
            <a:t>についても</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旧手取川流域環境衛生事業組合の解散に伴う跡地売却の清算費などにより</a:t>
          </a:r>
          <a:r>
            <a:rPr lang="ja-JP" altLang="ja-JP" sz="1100" b="0" i="0" baseline="0">
              <a:solidFill>
                <a:sysClr val="windowText" lastClr="000000"/>
              </a:solidFill>
              <a:effectLst/>
              <a:latin typeface="+mn-lt"/>
              <a:ea typeface="+mn-ea"/>
              <a:cs typeface="+mn-cs"/>
            </a:rPr>
            <a:t>、</a:t>
          </a:r>
          <a:r>
            <a:rPr lang="en-US" altLang="ja-JP" sz="1100" b="0" i="0" baseline="0">
              <a:solidFill>
                <a:sysClr val="windowText" lastClr="000000"/>
              </a:solidFill>
              <a:effectLst/>
              <a:latin typeface="+mn-lt"/>
              <a:ea typeface="+mn-ea"/>
              <a:cs typeface="+mn-cs"/>
            </a:rPr>
            <a:t>54,219</a:t>
          </a:r>
          <a:r>
            <a:rPr lang="ja-JP" altLang="ja-JP" sz="1100" b="0" i="0" baseline="0">
              <a:solidFill>
                <a:sysClr val="windowText" lastClr="000000"/>
              </a:solidFill>
              <a:effectLst/>
              <a:latin typeface="+mn-lt"/>
              <a:ea typeface="+mn-ea"/>
              <a:cs typeface="+mn-cs"/>
            </a:rPr>
            <a:t>円、</a:t>
          </a:r>
          <a:r>
            <a:rPr lang="en-US" altLang="ja-JP" sz="1100" b="0" i="0" baseline="0">
              <a:solidFill>
                <a:sysClr val="windowText" lastClr="000000"/>
              </a:solidFill>
              <a:effectLst/>
              <a:latin typeface="+mn-lt"/>
              <a:ea typeface="+mn-ea"/>
              <a:cs typeface="+mn-cs"/>
            </a:rPr>
            <a:t>74.5</a:t>
          </a:r>
          <a:r>
            <a:rPr lang="ja-JP" altLang="ja-JP" sz="1100" b="0" i="0" baseline="0">
              <a:solidFill>
                <a:sysClr val="windowText" lastClr="000000"/>
              </a:solidFill>
              <a:effectLst/>
              <a:latin typeface="+mn-lt"/>
              <a:ea typeface="+mn-ea"/>
              <a:cs typeface="+mn-cs"/>
            </a:rPr>
            <a:t>％の</a:t>
          </a:r>
          <a:r>
            <a:rPr lang="ja-JP" altLang="en-US" sz="1100" b="0" i="0" baseline="0">
              <a:solidFill>
                <a:sysClr val="windowText" lastClr="000000"/>
              </a:solidFill>
              <a:effectLst/>
              <a:latin typeface="+mn-lt"/>
              <a:ea typeface="+mn-ea"/>
              <a:cs typeface="+mn-cs"/>
            </a:rPr>
            <a:t>大幅な</a:t>
          </a:r>
          <a:r>
            <a:rPr lang="ja-JP" altLang="ja-JP" sz="1100" b="0" i="0" baseline="0">
              <a:solidFill>
                <a:sysClr val="windowText" lastClr="000000"/>
              </a:solidFill>
              <a:effectLst/>
              <a:latin typeface="+mn-lt"/>
              <a:ea typeface="+mn-ea"/>
              <a:cs typeface="+mn-cs"/>
            </a:rPr>
            <a:t>増となった。公債費については、</a:t>
          </a:r>
          <a:r>
            <a:rPr lang="ja-JP" altLang="en-US" sz="1100" b="0" i="0" baseline="0">
              <a:solidFill>
                <a:sysClr val="windowText" lastClr="000000"/>
              </a:solidFill>
              <a:effectLst/>
              <a:latin typeface="+mn-lt"/>
              <a:ea typeface="+mn-ea"/>
              <a:cs typeface="+mn-cs"/>
            </a:rPr>
            <a:t>今年度</a:t>
          </a:r>
          <a:r>
            <a:rPr lang="ja-JP" altLang="ja-JP" sz="1100" b="0" i="0" baseline="0">
              <a:solidFill>
                <a:sysClr val="windowText" lastClr="000000"/>
              </a:solidFill>
              <a:effectLst/>
              <a:latin typeface="+mn-lt"/>
              <a:ea typeface="+mn-ea"/>
              <a:cs typeface="+mn-cs"/>
            </a:rPr>
            <a:t>繰上償還</a:t>
          </a:r>
          <a:r>
            <a:rPr lang="ja-JP" altLang="en-US" sz="1100" b="0" i="0" baseline="0">
              <a:solidFill>
                <a:sysClr val="windowText" lastClr="000000"/>
              </a:solidFill>
              <a:effectLst/>
              <a:latin typeface="+mn-lt"/>
              <a:ea typeface="+mn-ea"/>
              <a:cs typeface="+mn-cs"/>
            </a:rPr>
            <a:t>を実施しなかったことにより</a:t>
          </a:r>
          <a:r>
            <a:rPr lang="ja-JP" altLang="ja-JP" sz="1100" b="0" i="0" baseline="0">
              <a:solidFill>
                <a:sysClr val="windowText" lastClr="000000"/>
              </a:solidFill>
              <a:effectLst/>
              <a:latin typeface="+mn-lt"/>
              <a:ea typeface="+mn-ea"/>
              <a:cs typeface="+mn-cs"/>
            </a:rPr>
            <a:t>、▲</a:t>
          </a:r>
          <a:r>
            <a:rPr lang="en-US" altLang="ja-JP" sz="1100" b="0" i="0" baseline="0">
              <a:solidFill>
                <a:sysClr val="windowText" lastClr="000000"/>
              </a:solidFill>
              <a:effectLst/>
              <a:latin typeface="+mn-lt"/>
              <a:ea typeface="+mn-ea"/>
              <a:cs typeface="+mn-cs"/>
            </a:rPr>
            <a:t>12,931</a:t>
          </a:r>
          <a:r>
            <a:rPr lang="ja-JP" altLang="ja-JP" sz="1100" b="0" i="0" baseline="0">
              <a:solidFill>
                <a:sysClr val="windowText" lastClr="000000"/>
              </a:solidFill>
              <a:effectLst/>
              <a:latin typeface="+mn-lt"/>
              <a:ea typeface="+mn-ea"/>
              <a:cs typeface="+mn-cs"/>
            </a:rPr>
            <a:t>円、</a:t>
          </a:r>
          <a:r>
            <a:rPr lang="en-US" altLang="ja-JP" sz="1100" b="0" i="0" baseline="0">
              <a:solidFill>
                <a:sysClr val="windowText" lastClr="000000"/>
              </a:solidFill>
              <a:effectLst/>
              <a:latin typeface="+mn-lt"/>
              <a:ea typeface="+mn-ea"/>
              <a:cs typeface="+mn-cs"/>
            </a:rPr>
            <a:t>18.2</a:t>
          </a:r>
          <a:r>
            <a:rPr lang="ja-JP" altLang="ja-JP" sz="1100" b="0" i="0" baseline="0">
              <a:solidFill>
                <a:sysClr val="windowText" lastClr="000000"/>
              </a:solidFill>
              <a:effectLst/>
              <a:latin typeface="+mn-lt"/>
              <a:ea typeface="+mn-ea"/>
              <a:cs typeface="+mn-cs"/>
            </a:rPr>
            <a:t>％減となった。</a:t>
          </a:r>
          <a:endParaRPr lang="ja-JP" altLang="ja-JP" sz="1400">
            <a:solidFill>
              <a:sysClr val="windowText" lastClr="000000"/>
            </a:solidFill>
            <a:effectLst/>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石川県川北町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財政調整基金については、近年、新型コロナウイルス感染症等の影響により、やむなく取り崩しを行ってきたが、令和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年度について</a:t>
          </a:r>
          <a:r>
            <a:rPr kumimoji="1" lang="ja-JP" altLang="en-US" sz="1100">
              <a:solidFill>
                <a:schemeClr val="dk1"/>
              </a:solidFill>
              <a:effectLst/>
              <a:latin typeface="+mn-lt"/>
              <a:ea typeface="+mn-ea"/>
              <a:cs typeface="+mn-cs"/>
            </a:rPr>
            <a:t>も</a:t>
          </a:r>
          <a:r>
            <a:rPr kumimoji="1" lang="en-US" altLang="ja-JP" sz="1100">
              <a:solidFill>
                <a:schemeClr val="dk1"/>
              </a:solidFill>
              <a:effectLst/>
              <a:latin typeface="+mn-lt"/>
              <a:ea typeface="+mn-ea"/>
              <a:cs typeface="+mn-cs"/>
            </a:rPr>
            <a:t>100,000</a:t>
          </a:r>
          <a:r>
            <a:rPr kumimoji="1" lang="ja-JP" altLang="ja-JP" sz="1100">
              <a:solidFill>
                <a:schemeClr val="dk1"/>
              </a:solidFill>
              <a:effectLst/>
              <a:latin typeface="+mn-lt"/>
              <a:ea typeface="+mn-ea"/>
              <a:cs typeface="+mn-cs"/>
            </a:rPr>
            <a:t>千円の予算積立を行うことができた。標準財政規模に対する割合も、非常に高いことから安定した財政運営を維持していると考える。</a:t>
          </a:r>
          <a:endParaRPr lang="ja-JP" altLang="ja-JP" sz="1400">
            <a:effectLst/>
          </a:endParaRPr>
        </a:p>
        <a:p>
          <a:r>
            <a:rPr kumimoji="1" lang="ja-JP" altLang="ja-JP" sz="1100">
              <a:solidFill>
                <a:schemeClr val="dk1"/>
              </a:solidFill>
              <a:effectLst/>
              <a:latin typeface="+mn-lt"/>
              <a:ea typeface="+mn-ea"/>
              <a:cs typeface="+mn-cs"/>
            </a:rPr>
            <a:t>今後、税収の大幅な増加も期待できないが、上述のような不測の事態に備えるとともに、将来を見据え財政調整基金等に積立を行い、更なる健全化に努めていきたい。</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石川県川北町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全会計において、黒字決算となっており、安定した財政運営を維持していると考える。</a:t>
          </a:r>
          <a:endParaRPr lang="ja-JP" altLang="ja-JP" sz="1400">
            <a:effectLst/>
          </a:endParaRPr>
        </a:p>
        <a:p>
          <a:r>
            <a:rPr kumimoji="1" lang="ja-JP" altLang="ja-JP" sz="1100">
              <a:solidFill>
                <a:schemeClr val="dk1"/>
              </a:solidFill>
              <a:effectLst/>
              <a:latin typeface="+mn-lt"/>
              <a:ea typeface="+mn-ea"/>
              <a:cs typeface="+mn-cs"/>
            </a:rPr>
            <a:t>一般会計においては、標準財政規模比</a:t>
          </a:r>
          <a:r>
            <a:rPr kumimoji="1" lang="ja-JP" altLang="en-US" sz="1100">
              <a:solidFill>
                <a:schemeClr val="dk1"/>
              </a:solidFill>
              <a:effectLst/>
              <a:latin typeface="+mn-lt"/>
              <a:ea typeface="+mn-ea"/>
              <a:cs typeface="+mn-cs"/>
            </a:rPr>
            <a:t>のみで見れば</a:t>
          </a:r>
          <a:r>
            <a:rPr kumimoji="1" lang="ja-JP" altLang="ja-JP" sz="1100">
              <a:solidFill>
                <a:schemeClr val="dk1"/>
              </a:solidFill>
              <a:effectLst/>
              <a:latin typeface="+mn-lt"/>
              <a:ea typeface="+mn-ea"/>
              <a:cs typeface="+mn-cs"/>
            </a:rPr>
            <a:t>大きく</a:t>
          </a:r>
          <a:r>
            <a:rPr kumimoji="1" lang="ja-JP" altLang="en-US" sz="1100">
              <a:solidFill>
                <a:schemeClr val="dk1"/>
              </a:solidFill>
              <a:effectLst/>
              <a:latin typeface="+mn-lt"/>
              <a:ea typeface="+mn-ea"/>
              <a:cs typeface="+mn-cs"/>
            </a:rPr>
            <a:t>減少となったが、全体の</a:t>
          </a:r>
          <a:r>
            <a:rPr kumimoji="1" lang="ja-JP" altLang="ja-JP" sz="1100">
              <a:solidFill>
                <a:schemeClr val="dk1"/>
              </a:solidFill>
              <a:effectLst/>
              <a:latin typeface="+mn-lt"/>
              <a:ea typeface="+mn-ea"/>
              <a:cs typeface="+mn-cs"/>
            </a:rPr>
            <a:t>決算規模や標準財政規模を鑑みても、健全な黒字額と考える。各種特別会計も同様、健全な黒字額と考え</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石川県川北町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元利償還金については、近年多少の前後はあるものの、繰上償還金やほっと石川観光プラン推進ファンド事業に係る満期一括償還金（</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を除けば、横ばい又は減少傾向にあったが、今後は多目的運動公園整備事業やサンハイム三反田整備事業などの大型建設事業に係る償還が控えていることもあることから、交付税算入のある有利な地方債の活用や、定期的な繰上償還の実施により財政運営の健全化を推し進め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実績なし</a:t>
          </a:r>
          <a:endParaRPr lang="ja-JP" altLang="ja-JP" sz="1000">
            <a:effectLst/>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石川県川北町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effectLst/>
              <a:latin typeface="+mn-lt"/>
              <a:ea typeface="+mn-ea"/>
              <a:cs typeface="+mn-cs"/>
            </a:rPr>
            <a:t>将来負担比率について、</a:t>
          </a:r>
          <a:r>
            <a:rPr kumimoji="1" lang="ja-JP" altLang="ja-JP" sz="1100">
              <a:solidFill>
                <a:sysClr val="windowText" lastClr="000000"/>
              </a:solidFill>
              <a:effectLst/>
              <a:latin typeface="+mn-lt"/>
              <a:ea typeface="+mn-ea"/>
              <a:cs typeface="+mn-cs"/>
            </a:rPr>
            <a:t>令和元年度は、</a:t>
          </a:r>
          <a:r>
            <a:rPr kumimoji="1" lang="ja-JP" altLang="ja-JP" sz="1100" b="0" i="0" baseline="0">
              <a:solidFill>
                <a:sysClr val="windowText" lastClr="000000"/>
              </a:solidFill>
              <a:effectLst/>
              <a:latin typeface="+mn-lt"/>
              <a:ea typeface="+mn-ea"/>
              <a:cs typeface="+mn-cs"/>
            </a:rPr>
            <a:t>充当可能基金は</a:t>
          </a:r>
          <a:r>
            <a:rPr kumimoji="1" lang="en-US" altLang="ja-JP" sz="1100" b="0" i="0" baseline="0">
              <a:solidFill>
                <a:sysClr val="windowText" lastClr="000000"/>
              </a:solidFill>
              <a:effectLst/>
              <a:latin typeface="+mn-lt"/>
              <a:ea typeface="+mn-ea"/>
              <a:cs typeface="+mn-cs"/>
            </a:rPr>
            <a:t>1,077</a:t>
          </a:r>
          <a:r>
            <a:rPr kumimoji="1" lang="ja-JP" altLang="ja-JP" sz="1100" b="0" i="0" baseline="0">
              <a:solidFill>
                <a:sysClr val="windowText" lastClr="000000"/>
              </a:solidFill>
              <a:effectLst/>
              <a:latin typeface="+mn-lt"/>
              <a:ea typeface="+mn-ea"/>
              <a:cs typeface="+mn-cs"/>
            </a:rPr>
            <a:t>千円の微増であったものの、土地開発公社の経営健全化計画を遂行したことにより将来負担額が大幅に改善された</a:t>
          </a:r>
          <a:r>
            <a:rPr kumimoji="1" lang="ja-JP" altLang="en-US" sz="1100" b="0" i="0" baseline="0">
              <a:solidFill>
                <a:sysClr val="windowText" lastClr="000000"/>
              </a:solidFill>
              <a:effectLst/>
              <a:latin typeface="+mn-lt"/>
              <a:ea typeface="+mn-ea"/>
              <a:cs typeface="+mn-cs"/>
            </a:rPr>
            <a:t>ため</a:t>
          </a:r>
          <a:r>
            <a:rPr kumimoji="1" lang="ja-JP" altLang="ja-JP" sz="1100" b="0" i="0" baseline="0">
              <a:solidFill>
                <a:sysClr val="windowText" lastClr="000000"/>
              </a:solidFill>
              <a:effectLst/>
              <a:latin typeface="+mn-lt"/>
              <a:ea typeface="+mn-ea"/>
              <a:cs typeface="+mn-cs"/>
            </a:rPr>
            <a:t>、前年度対比で</a:t>
          </a:r>
          <a:r>
            <a:rPr kumimoji="1" lang="en-US" altLang="ja-JP" sz="1100" b="0" i="0" baseline="0">
              <a:solidFill>
                <a:sysClr val="windowText" lastClr="000000"/>
              </a:solidFill>
              <a:effectLst/>
              <a:latin typeface="+mn-lt"/>
              <a:ea typeface="+mn-ea"/>
              <a:cs typeface="+mn-cs"/>
            </a:rPr>
            <a:t>5.9</a:t>
          </a:r>
          <a:r>
            <a:rPr kumimoji="1" lang="ja-JP" altLang="ja-JP" sz="1100" b="0" i="0" baseline="0">
              <a:solidFill>
                <a:sysClr val="windowText" lastClr="000000"/>
              </a:solidFill>
              <a:effectLst/>
              <a:latin typeface="+mn-lt"/>
              <a:ea typeface="+mn-ea"/>
              <a:cs typeface="+mn-cs"/>
            </a:rPr>
            <a:t>％減少し、</a:t>
          </a:r>
          <a:r>
            <a:rPr kumimoji="1" lang="en-US" altLang="ja-JP" sz="1100" b="0" i="0" baseline="0">
              <a:solidFill>
                <a:sysClr val="windowText" lastClr="000000"/>
              </a:solidFill>
              <a:effectLst/>
              <a:latin typeface="+mn-lt"/>
              <a:ea typeface="+mn-ea"/>
              <a:cs typeface="+mn-cs"/>
            </a:rPr>
            <a:t>2</a:t>
          </a:r>
          <a:r>
            <a:rPr kumimoji="1" lang="ja-JP" altLang="ja-JP" sz="1100" b="0" i="0" baseline="0">
              <a:solidFill>
                <a:sysClr val="windowText" lastClr="000000"/>
              </a:solidFill>
              <a:effectLst/>
              <a:latin typeface="+mn-lt"/>
              <a:ea typeface="+mn-ea"/>
              <a:cs typeface="+mn-cs"/>
            </a:rPr>
            <a:t>年連続マイナスとなった。</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令和</a:t>
          </a:r>
          <a:r>
            <a:rPr kumimoji="1" lang="en-US" altLang="ja-JP" sz="1100" b="0" i="0" baseline="0">
              <a:solidFill>
                <a:sysClr val="windowText" lastClr="000000"/>
              </a:solidFill>
              <a:effectLst/>
              <a:latin typeface="+mn-lt"/>
              <a:ea typeface="+mn-ea"/>
              <a:cs typeface="+mn-cs"/>
            </a:rPr>
            <a:t>2</a:t>
          </a:r>
          <a:r>
            <a:rPr kumimoji="1" lang="ja-JP" altLang="ja-JP" sz="1100" b="0" i="0" baseline="0">
              <a:solidFill>
                <a:sysClr val="windowText" lastClr="000000"/>
              </a:solidFill>
              <a:effectLst/>
              <a:latin typeface="+mn-lt"/>
              <a:ea typeface="+mn-ea"/>
              <a:cs typeface="+mn-cs"/>
            </a:rPr>
            <a:t>年度については、新型コロナウイルス感染症の影響等から、やむなく財政調整基金を取り崩し、充当可能基金が減となったが、繰上償還を実施したこともあり、マイナスを維持することができたが、令和</a:t>
          </a:r>
          <a:r>
            <a:rPr kumimoji="1" lang="en-US" altLang="ja-JP" sz="1100" b="0" i="0" baseline="0">
              <a:solidFill>
                <a:sysClr val="windowText" lastClr="000000"/>
              </a:solidFill>
              <a:effectLst/>
              <a:latin typeface="+mn-lt"/>
              <a:ea typeface="+mn-ea"/>
              <a:cs typeface="+mn-cs"/>
            </a:rPr>
            <a:t>3</a:t>
          </a:r>
          <a:r>
            <a:rPr kumimoji="1" lang="ja-JP" altLang="ja-JP" sz="1100" b="0" i="0" baseline="0">
              <a:solidFill>
                <a:sysClr val="windowText" lastClr="000000"/>
              </a:solidFill>
              <a:effectLst/>
              <a:latin typeface="+mn-lt"/>
              <a:ea typeface="+mn-ea"/>
              <a:cs typeface="+mn-cs"/>
            </a:rPr>
            <a:t>年度は</a:t>
          </a:r>
          <a:r>
            <a:rPr kumimoji="1" lang="en-US" altLang="ja-JP" sz="1100" b="0" i="0" baseline="0">
              <a:solidFill>
                <a:sysClr val="windowText" lastClr="000000"/>
              </a:solidFill>
              <a:effectLst/>
              <a:latin typeface="+mn-lt"/>
              <a:ea typeface="+mn-ea"/>
              <a:cs typeface="+mn-cs"/>
            </a:rPr>
            <a:t>4</a:t>
          </a:r>
          <a:r>
            <a:rPr kumimoji="1" lang="ja-JP" altLang="ja-JP" sz="1100" b="0" i="0" baseline="0">
              <a:solidFill>
                <a:sysClr val="windowText" lastClr="000000"/>
              </a:solidFill>
              <a:effectLst/>
              <a:latin typeface="+mn-lt"/>
              <a:ea typeface="+mn-ea"/>
              <a:cs typeface="+mn-cs"/>
            </a:rPr>
            <a:t>年ぶりにプラスに転じることとなった。</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令和</a:t>
          </a:r>
          <a:r>
            <a:rPr kumimoji="1" lang="en-US" altLang="ja-JP" sz="1100" b="0" i="0" baseline="0">
              <a:solidFill>
                <a:sysClr val="windowText" lastClr="000000"/>
              </a:solidFill>
              <a:effectLst/>
              <a:latin typeface="+mn-lt"/>
              <a:ea typeface="+mn-ea"/>
              <a:cs typeface="+mn-cs"/>
            </a:rPr>
            <a:t>4</a:t>
          </a:r>
          <a:r>
            <a:rPr kumimoji="1" lang="ja-JP" altLang="ja-JP" sz="1100" b="0" i="0" baseline="0">
              <a:solidFill>
                <a:sysClr val="windowText" lastClr="000000"/>
              </a:solidFill>
              <a:effectLst/>
              <a:latin typeface="+mn-lt"/>
              <a:ea typeface="+mn-ea"/>
              <a:cs typeface="+mn-cs"/>
            </a:rPr>
            <a:t>年度について</a:t>
          </a:r>
          <a:r>
            <a:rPr kumimoji="1" lang="ja-JP" altLang="en-US" sz="1100" b="0" i="0" baseline="0">
              <a:solidFill>
                <a:sysClr val="windowText" lastClr="000000"/>
              </a:solidFill>
              <a:effectLst/>
              <a:latin typeface="+mn-lt"/>
              <a:ea typeface="+mn-ea"/>
              <a:cs typeface="+mn-cs"/>
            </a:rPr>
            <a:t>は</a:t>
          </a:r>
          <a:r>
            <a:rPr kumimoji="1" lang="ja-JP" altLang="ja-JP" sz="1100" b="0" i="0" baseline="0">
              <a:solidFill>
                <a:sysClr val="windowText" lastClr="000000"/>
              </a:solidFill>
              <a:effectLst/>
              <a:latin typeface="+mn-lt"/>
              <a:ea typeface="+mn-ea"/>
              <a:cs typeface="+mn-cs"/>
            </a:rPr>
            <a:t>、</a:t>
          </a:r>
          <a:r>
            <a:rPr kumimoji="1" lang="en-US" altLang="ja-JP" sz="1100" b="0" i="0" baseline="0">
              <a:solidFill>
                <a:sysClr val="windowText" lastClr="000000"/>
              </a:solidFill>
              <a:effectLst/>
              <a:latin typeface="+mn-lt"/>
              <a:ea typeface="+mn-ea"/>
              <a:cs typeface="+mn-cs"/>
            </a:rPr>
            <a:t>6</a:t>
          </a:r>
          <a:r>
            <a:rPr kumimoji="1" lang="ja-JP" altLang="ja-JP" sz="1100" b="0" i="0" baseline="0">
              <a:solidFill>
                <a:sysClr val="windowText" lastClr="000000"/>
              </a:solidFill>
              <a:effectLst/>
              <a:latin typeface="+mn-lt"/>
              <a:ea typeface="+mn-ea"/>
              <a:cs typeface="+mn-cs"/>
            </a:rPr>
            <a:t>年ぶりに財政調整基金への積み立てを実施し、前年度比</a:t>
          </a:r>
          <a:r>
            <a:rPr kumimoji="1" lang="en-US" altLang="ja-JP" sz="1100" b="0" i="0" baseline="0">
              <a:solidFill>
                <a:sysClr val="windowText" lastClr="000000"/>
              </a:solidFill>
              <a:effectLst/>
              <a:latin typeface="+mn-lt"/>
              <a:ea typeface="+mn-ea"/>
              <a:cs typeface="+mn-cs"/>
            </a:rPr>
            <a:t>2.7</a:t>
          </a:r>
          <a:r>
            <a:rPr kumimoji="1" lang="ja-JP" altLang="ja-JP" sz="1100" b="0" i="0" baseline="0">
              <a:solidFill>
                <a:sysClr val="windowText" lastClr="000000"/>
              </a:solidFill>
              <a:effectLst/>
              <a:latin typeface="+mn-lt"/>
              <a:ea typeface="+mn-ea"/>
              <a:cs typeface="+mn-cs"/>
            </a:rPr>
            <a:t>％減とな</a:t>
          </a:r>
          <a:r>
            <a:rPr kumimoji="1" lang="ja-JP" altLang="en-US" sz="1100" b="0" i="0" baseline="0">
              <a:solidFill>
                <a:sysClr val="windowText" lastClr="000000"/>
              </a:solidFill>
              <a:effectLst/>
              <a:latin typeface="+mn-lt"/>
              <a:ea typeface="+mn-ea"/>
              <a:cs typeface="+mn-cs"/>
            </a:rPr>
            <a:t>った。令和</a:t>
          </a:r>
          <a:r>
            <a:rPr kumimoji="1" lang="en-US" altLang="ja-JP" sz="1100" b="0" i="0" baseline="0">
              <a:solidFill>
                <a:sysClr val="windowText" lastClr="000000"/>
              </a:solidFill>
              <a:effectLst/>
              <a:latin typeface="+mn-lt"/>
              <a:ea typeface="+mn-ea"/>
              <a:cs typeface="+mn-cs"/>
            </a:rPr>
            <a:t>5</a:t>
          </a:r>
          <a:r>
            <a:rPr kumimoji="1" lang="ja-JP" altLang="en-US" sz="1100" b="0" i="0" baseline="0">
              <a:solidFill>
                <a:sysClr val="windowText" lastClr="000000"/>
              </a:solidFill>
              <a:effectLst/>
              <a:latin typeface="+mn-lt"/>
              <a:ea typeface="+mn-ea"/>
              <a:cs typeface="+mn-cs"/>
            </a:rPr>
            <a:t>年度についても、財政調整基金への積み立てを</a:t>
          </a:r>
          <a:r>
            <a:rPr kumimoji="1" lang="en-US" altLang="ja-JP" sz="1100" b="0" i="0" baseline="0">
              <a:solidFill>
                <a:sysClr val="windowText" lastClr="000000"/>
              </a:solidFill>
              <a:effectLst/>
              <a:latin typeface="+mn-lt"/>
              <a:ea typeface="+mn-ea"/>
              <a:cs typeface="+mn-cs"/>
            </a:rPr>
            <a:t>100,000</a:t>
          </a:r>
          <a:r>
            <a:rPr kumimoji="1" lang="ja-JP" altLang="en-US" sz="1100" b="0" i="0" baseline="0">
              <a:solidFill>
                <a:sysClr val="windowText" lastClr="000000"/>
              </a:solidFill>
              <a:effectLst/>
              <a:latin typeface="+mn-lt"/>
              <a:ea typeface="+mn-ea"/>
              <a:cs typeface="+mn-cs"/>
            </a:rPr>
            <a:t>千円実施し、前年度比</a:t>
          </a:r>
          <a:r>
            <a:rPr kumimoji="1" lang="en-US" altLang="ja-JP" sz="1100" b="0" i="0" baseline="0">
              <a:solidFill>
                <a:sysClr val="windowText" lastClr="000000"/>
              </a:solidFill>
              <a:effectLst/>
              <a:latin typeface="+mn-lt"/>
              <a:ea typeface="+mn-ea"/>
              <a:cs typeface="+mn-cs"/>
            </a:rPr>
            <a:t>0.5</a:t>
          </a:r>
          <a:r>
            <a:rPr kumimoji="1" lang="ja-JP" altLang="en-US" sz="1100" b="0" i="0" baseline="0">
              <a:solidFill>
                <a:sysClr val="windowText" lastClr="000000"/>
              </a:solidFill>
              <a:effectLst/>
              <a:latin typeface="+mn-lt"/>
              <a:ea typeface="+mn-ea"/>
              <a:cs typeface="+mn-cs"/>
            </a:rPr>
            <a:t>％減となったものの、依然としてプラスのままである。</a:t>
          </a:r>
          <a:r>
            <a:rPr kumimoji="1" lang="ja-JP" altLang="ja-JP" sz="1100" b="0" i="0" baseline="0">
              <a:solidFill>
                <a:sysClr val="windowText" lastClr="000000"/>
              </a:solidFill>
              <a:effectLst/>
              <a:latin typeface="+mn-lt"/>
              <a:ea typeface="+mn-ea"/>
              <a:cs typeface="+mn-cs"/>
            </a:rPr>
            <a:t>今後、多目的運動公園整備事業やサンハイム三反田整備事業などの大型事業</a:t>
          </a:r>
          <a:r>
            <a:rPr kumimoji="1" lang="ja-JP" altLang="en-US" sz="1100" b="0" i="0" baseline="0">
              <a:solidFill>
                <a:sysClr val="windowText" lastClr="000000"/>
              </a:solidFill>
              <a:effectLst/>
              <a:latin typeface="+mn-lt"/>
              <a:ea typeface="+mn-ea"/>
              <a:cs typeface="+mn-cs"/>
            </a:rPr>
            <a:t>の償還</a:t>
          </a:r>
          <a:r>
            <a:rPr kumimoji="1" lang="ja-JP" altLang="ja-JP" sz="1100" b="0" i="0" baseline="0">
              <a:solidFill>
                <a:sysClr val="windowText" lastClr="000000"/>
              </a:solidFill>
              <a:effectLst/>
              <a:latin typeface="+mn-lt"/>
              <a:ea typeface="+mn-ea"/>
              <a:cs typeface="+mn-cs"/>
            </a:rPr>
            <a:t>が控えていることから、将来負担額に大きな影響が出ることが予想される。有利な起債の活用や、</a:t>
          </a:r>
          <a:r>
            <a:rPr kumimoji="1" lang="ja-JP" altLang="ja-JP" sz="1100">
              <a:solidFill>
                <a:sysClr val="windowText" lastClr="000000"/>
              </a:solidFill>
              <a:effectLst/>
              <a:latin typeface="+mn-lt"/>
              <a:ea typeface="+mn-ea"/>
              <a:cs typeface="+mn-cs"/>
            </a:rPr>
            <a:t>定期的な繰上償還の実施や財政調整基金等への積立を実施し、更なる財政健全化に努めていく。</a:t>
          </a:r>
          <a:endParaRPr lang="ja-JP" altLang="ja-JP" sz="1400">
            <a:solidFill>
              <a:sysClr val="windowText" lastClr="000000"/>
            </a:solidFill>
            <a:effectLst/>
          </a:endParaRPr>
        </a:p>
        <a:p>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石川県川北町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（増減理由）</a:t>
          </a:r>
          <a:endParaRPr lang="ja-JP" altLang="ja-JP" sz="1800">
            <a:effectLst/>
          </a:endParaRPr>
        </a:p>
        <a:p>
          <a:pPr eaLnBrk="1" fontAlgn="auto" latinLnBrk="0" hangingPunct="1"/>
          <a:r>
            <a:rPr kumimoji="1" lang="ja-JP" altLang="ja-JP" sz="1400">
              <a:solidFill>
                <a:schemeClr val="dk1"/>
              </a:solidFill>
              <a:effectLst/>
              <a:latin typeface="+mn-lt"/>
              <a:ea typeface="+mn-ea"/>
              <a:cs typeface="+mn-cs"/>
            </a:rPr>
            <a:t>ふるさと・水と土保全基金の取り崩し（▲</a:t>
          </a:r>
          <a:r>
            <a:rPr kumimoji="1" lang="en-US" altLang="ja-JP" sz="1400">
              <a:solidFill>
                <a:schemeClr val="dk1"/>
              </a:solidFill>
              <a:effectLst/>
              <a:latin typeface="+mn-lt"/>
              <a:ea typeface="+mn-ea"/>
              <a:cs typeface="+mn-cs"/>
            </a:rPr>
            <a:t>1,000</a:t>
          </a:r>
          <a:r>
            <a:rPr kumimoji="1" lang="ja-JP" altLang="ja-JP" sz="1400">
              <a:solidFill>
                <a:schemeClr val="dk1"/>
              </a:solidFill>
              <a:effectLst/>
              <a:latin typeface="+mn-lt"/>
              <a:ea typeface="+mn-ea"/>
              <a:cs typeface="+mn-cs"/>
            </a:rPr>
            <a:t>千円）</a:t>
          </a:r>
          <a:r>
            <a:rPr kumimoji="1" lang="ja-JP" altLang="en-US" sz="1400">
              <a:solidFill>
                <a:schemeClr val="dk1"/>
              </a:solidFill>
              <a:effectLst/>
              <a:latin typeface="+mn-lt"/>
              <a:ea typeface="+mn-ea"/>
              <a:cs typeface="+mn-cs"/>
            </a:rPr>
            <a:t>や人材育成基金の取り崩し（▲</a:t>
          </a:r>
          <a:r>
            <a:rPr kumimoji="1" lang="en-US" altLang="ja-JP" sz="1400">
              <a:solidFill>
                <a:schemeClr val="dk1"/>
              </a:solidFill>
              <a:effectLst/>
              <a:latin typeface="+mn-lt"/>
              <a:ea typeface="+mn-ea"/>
              <a:cs typeface="+mn-cs"/>
            </a:rPr>
            <a:t>3,936</a:t>
          </a:r>
          <a:r>
            <a:rPr kumimoji="1" lang="ja-JP" altLang="en-US" sz="1400">
              <a:solidFill>
                <a:schemeClr val="dk1"/>
              </a:solidFill>
              <a:effectLst/>
              <a:latin typeface="+mn-lt"/>
              <a:ea typeface="+mn-ea"/>
              <a:cs typeface="+mn-cs"/>
            </a:rPr>
            <a:t>千円）</a:t>
          </a:r>
          <a:r>
            <a:rPr kumimoji="1" lang="ja-JP" altLang="ja-JP" sz="1400">
              <a:solidFill>
                <a:schemeClr val="dk1"/>
              </a:solidFill>
              <a:effectLst/>
              <a:latin typeface="+mn-lt"/>
              <a:ea typeface="+mn-ea"/>
              <a:cs typeface="+mn-cs"/>
            </a:rPr>
            <a:t>を行ったが、予算積立（財政調整基金</a:t>
          </a:r>
          <a:r>
            <a:rPr kumimoji="1" lang="en-US" altLang="ja-JP" sz="1400">
              <a:solidFill>
                <a:schemeClr val="dk1"/>
              </a:solidFill>
              <a:effectLst/>
              <a:latin typeface="+mn-lt"/>
              <a:ea typeface="+mn-ea"/>
              <a:cs typeface="+mn-cs"/>
            </a:rPr>
            <a:t>100,000</a:t>
          </a:r>
          <a:r>
            <a:rPr kumimoji="1" lang="ja-JP" altLang="ja-JP" sz="1400">
              <a:solidFill>
                <a:schemeClr val="dk1"/>
              </a:solidFill>
              <a:effectLst/>
              <a:latin typeface="+mn-lt"/>
              <a:ea typeface="+mn-ea"/>
              <a:cs typeface="+mn-cs"/>
            </a:rPr>
            <a:t>千円、森林環境譲与税基金</a:t>
          </a:r>
          <a:r>
            <a:rPr kumimoji="1" lang="en-US" altLang="ja-JP" sz="1400">
              <a:solidFill>
                <a:schemeClr val="dk1"/>
              </a:solidFill>
              <a:effectLst/>
              <a:latin typeface="+mn-lt"/>
              <a:ea typeface="+mn-ea"/>
              <a:cs typeface="+mn-cs"/>
            </a:rPr>
            <a:t>930</a:t>
          </a:r>
          <a:r>
            <a:rPr kumimoji="1" lang="ja-JP" altLang="ja-JP" sz="1400">
              <a:solidFill>
                <a:schemeClr val="dk1"/>
              </a:solidFill>
              <a:effectLst/>
              <a:latin typeface="+mn-lt"/>
              <a:ea typeface="+mn-ea"/>
              <a:cs typeface="+mn-cs"/>
            </a:rPr>
            <a:t>千円）や利子積立を行った結果、全体として増加となった。</a:t>
          </a:r>
          <a:endParaRPr kumimoji="1" lang="en-US" altLang="ja-JP" sz="1400">
            <a:solidFill>
              <a:schemeClr val="dk1"/>
            </a:solidFill>
            <a:effectLst/>
            <a:latin typeface="+mn-lt"/>
            <a:ea typeface="+mn-ea"/>
            <a:cs typeface="+mn-cs"/>
          </a:endParaRPr>
        </a:p>
        <a:p>
          <a:pPr eaLnBrk="1" fontAlgn="auto" latinLnBrk="0" hangingPunct="1"/>
          <a:endParaRPr kumimoji="1" lang="en-US" altLang="ja-JP" sz="1400">
            <a:solidFill>
              <a:schemeClr val="dk1"/>
            </a:solidFill>
            <a:effectLst/>
            <a:latin typeface="+mn-lt"/>
            <a:ea typeface="+mn-ea"/>
            <a:cs typeface="+mn-cs"/>
          </a:endParaRPr>
        </a:p>
        <a:p>
          <a:pPr eaLnBrk="1" fontAlgn="auto" latinLnBrk="0" hangingPunct="1"/>
          <a:endParaRPr lang="ja-JP" altLang="ja-JP" sz="1800">
            <a:effectLst/>
          </a:endParaRPr>
        </a:p>
        <a:p>
          <a:r>
            <a:rPr kumimoji="1" lang="ja-JP" altLang="ja-JP" sz="1400">
              <a:solidFill>
                <a:schemeClr val="dk1"/>
              </a:solidFill>
              <a:effectLst/>
              <a:latin typeface="+mn-lt"/>
              <a:ea typeface="+mn-ea"/>
              <a:cs typeface="+mn-cs"/>
            </a:rPr>
            <a:t>（今後の方針）</a:t>
          </a:r>
          <a:endParaRPr lang="ja-JP" altLang="ja-JP" sz="1800">
            <a:effectLst/>
          </a:endParaRPr>
        </a:p>
        <a:p>
          <a:pPr eaLnBrk="1" fontAlgn="auto" latinLnBrk="0" hangingPunct="1"/>
          <a:r>
            <a:rPr kumimoji="1" lang="ja-JP" altLang="ja-JP" sz="1400">
              <a:solidFill>
                <a:schemeClr val="dk1"/>
              </a:solidFill>
              <a:effectLst/>
              <a:latin typeface="+mn-lt"/>
              <a:ea typeface="+mn-ea"/>
              <a:cs typeface="+mn-cs"/>
            </a:rPr>
            <a:t>今後も、公共施設の改修費の増額が予想され、大型の投資的事業も控えていることから、中長期的には減少していく見込みである。</a:t>
          </a:r>
          <a:endParaRPr lang="ja-JP" altLang="ja-JP" sz="18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福祉基金：果実を社会福祉協議会費用等に充当する</a:t>
          </a:r>
          <a:r>
            <a:rPr lang="ja-JP"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人材育成基金：果実を海外研修派遣費用に随時充当する</a:t>
          </a:r>
          <a:endParaRPr lang="ja-JP" altLang="ja-JP" sz="1400">
            <a:effectLst/>
          </a:endParaRPr>
        </a:p>
        <a:p>
          <a:r>
            <a:rPr kumimoji="1" lang="ja-JP" altLang="ja-JP" sz="1100">
              <a:solidFill>
                <a:schemeClr val="dk1"/>
              </a:solidFill>
              <a:effectLst/>
              <a:latin typeface="+mn-lt"/>
              <a:ea typeface="+mn-ea"/>
              <a:cs typeface="+mn-cs"/>
            </a:rPr>
            <a:t>ふれあい健康センター基金：施設改修費用等に随時充当する</a:t>
          </a:r>
          <a:r>
            <a:rPr lang="ja-JP"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教育振興基金：小中学生の個人表彰費用に充当する</a:t>
          </a:r>
          <a:endParaRPr lang="ja-JP" altLang="ja-JP" sz="1400">
            <a:effectLst/>
          </a:endParaRPr>
        </a:p>
        <a:p>
          <a:r>
            <a:rPr kumimoji="1" lang="ja-JP" altLang="ja-JP" sz="1100">
              <a:solidFill>
                <a:schemeClr val="dk1"/>
              </a:solidFill>
              <a:effectLst/>
              <a:latin typeface="+mn-lt"/>
              <a:ea typeface="+mn-ea"/>
              <a:cs typeface="+mn-cs"/>
            </a:rPr>
            <a:t>ふるさと・水と土保全基金：農道・水路等の改修費用等に随時充当する</a:t>
          </a:r>
          <a:r>
            <a:rPr lang="ja-JP" altLang="ja-JP" sz="1100">
              <a:solidFill>
                <a:schemeClr val="dk1"/>
              </a:solidFill>
              <a:effectLst/>
              <a:latin typeface="+mn-lt"/>
              <a:ea typeface="+mn-ea"/>
              <a:cs typeface="+mn-cs"/>
            </a:rPr>
            <a:t>　　　森林環境譲与税基金：木材利用の促進や普及啓発等</a:t>
          </a:r>
          <a:endParaRPr lang="ja-JP" altLang="ja-JP" sz="1400">
            <a:effectLst/>
          </a:endParaRPr>
        </a:p>
        <a:p>
          <a:r>
            <a:rPr kumimoji="1" lang="ja-JP" altLang="ja-JP" sz="1100">
              <a:solidFill>
                <a:schemeClr val="dk1"/>
              </a:solidFill>
              <a:effectLst/>
              <a:latin typeface="+mn-lt"/>
              <a:ea typeface="+mn-ea"/>
              <a:cs typeface="+mn-cs"/>
            </a:rPr>
            <a:t>（増減理由）</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人材育成基金：</a:t>
          </a:r>
          <a:r>
            <a:rPr kumimoji="1" lang="en-US" altLang="ja-JP" sz="1100">
              <a:solidFill>
                <a:schemeClr val="dk1"/>
              </a:solidFill>
              <a:effectLst/>
              <a:latin typeface="+mn-lt"/>
              <a:ea typeface="+mn-ea"/>
              <a:cs typeface="+mn-cs"/>
            </a:rPr>
            <a:t>3,936</a:t>
          </a:r>
          <a:r>
            <a:rPr kumimoji="1" lang="ja-JP" altLang="ja-JP" sz="1100">
              <a:solidFill>
                <a:schemeClr val="dk1"/>
              </a:solidFill>
              <a:effectLst/>
              <a:latin typeface="+mn-lt"/>
              <a:ea typeface="+mn-ea"/>
              <a:cs typeface="+mn-cs"/>
            </a:rPr>
            <a:t>千円を取り崩したため</a:t>
          </a:r>
          <a:endParaRPr lang="ja-JP" altLang="ja-JP" sz="1400">
            <a:effectLst/>
          </a:endParaRPr>
        </a:p>
        <a:p>
          <a:r>
            <a:rPr kumimoji="1" lang="ja-JP" altLang="ja-JP" sz="1100">
              <a:solidFill>
                <a:schemeClr val="dk1"/>
              </a:solidFill>
              <a:effectLst/>
              <a:latin typeface="+mn-lt"/>
              <a:ea typeface="+mn-ea"/>
              <a:cs typeface="+mn-cs"/>
            </a:rPr>
            <a:t>ふれあい健康センター基金：利子積立したため</a:t>
          </a:r>
          <a:endParaRPr lang="ja-JP" altLang="ja-JP" sz="1400">
            <a:effectLst/>
          </a:endParaRPr>
        </a:p>
        <a:p>
          <a:r>
            <a:rPr kumimoji="1" lang="ja-JP" altLang="ja-JP" sz="1100">
              <a:solidFill>
                <a:schemeClr val="dk1"/>
              </a:solidFill>
              <a:effectLst/>
              <a:latin typeface="+mn-lt"/>
              <a:ea typeface="+mn-ea"/>
              <a:cs typeface="+mn-cs"/>
            </a:rPr>
            <a:t>ふるさと・水と土保全基金：</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千円を取り崩したため</a:t>
          </a:r>
          <a:endParaRPr lang="ja-JP" altLang="ja-JP" sz="1400">
            <a:effectLst/>
          </a:endParaRPr>
        </a:p>
        <a:p>
          <a:r>
            <a:rPr kumimoji="1" lang="ja-JP" altLang="ja-JP" sz="1100">
              <a:solidFill>
                <a:schemeClr val="dk1"/>
              </a:solidFill>
              <a:effectLst/>
              <a:latin typeface="+mn-lt"/>
              <a:ea typeface="+mn-ea"/>
              <a:cs typeface="+mn-cs"/>
            </a:rPr>
            <a:t>森林環境譲与税基金：予算積立したため</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福祉基金：果実を社会福祉協議会費用等に全て充当していく</a:t>
          </a:r>
          <a:endParaRPr lang="ja-JP" altLang="ja-JP" sz="1400">
            <a:effectLst/>
          </a:endParaRPr>
        </a:p>
        <a:p>
          <a:r>
            <a:rPr kumimoji="1" lang="ja-JP" altLang="ja-JP" sz="1100">
              <a:solidFill>
                <a:schemeClr val="dk1"/>
              </a:solidFill>
              <a:effectLst/>
              <a:latin typeface="+mn-lt"/>
              <a:ea typeface="+mn-ea"/>
              <a:cs typeface="+mn-cs"/>
            </a:rPr>
            <a:t>人材育成基金：果実を海外研修派遣費用に随時充当していく</a:t>
          </a:r>
          <a:endParaRPr lang="ja-JP" altLang="ja-JP" sz="1400">
            <a:effectLst/>
          </a:endParaRPr>
        </a:p>
        <a:p>
          <a:r>
            <a:rPr kumimoji="1" lang="ja-JP" altLang="ja-JP" sz="1100">
              <a:solidFill>
                <a:schemeClr val="dk1"/>
              </a:solidFill>
              <a:effectLst/>
              <a:latin typeface="+mn-lt"/>
              <a:ea typeface="+mn-ea"/>
              <a:cs typeface="+mn-cs"/>
            </a:rPr>
            <a:t>ふれあい健康センター基金：施設改修費用等に随時充当していく</a:t>
          </a:r>
          <a:endParaRPr lang="ja-JP" altLang="ja-JP" sz="1400">
            <a:effectLst/>
          </a:endParaRPr>
        </a:p>
        <a:p>
          <a:r>
            <a:rPr kumimoji="1" lang="ja-JP" altLang="ja-JP" sz="1100">
              <a:solidFill>
                <a:schemeClr val="dk1"/>
              </a:solidFill>
              <a:effectLst/>
              <a:latin typeface="+mn-lt"/>
              <a:ea typeface="+mn-ea"/>
              <a:cs typeface="+mn-cs"/>
            </a:rPr>
            <a:t>教育振興基金：小中学生の個人表彰費用に全て充当していく</a:t>
          </a:r>
          <a:endParaRPr lang="ja-JP" altLang="ja-JP" sz="1400">
            <a:effectLst/>
          </a:endParaRPr>
        </a:p>
        <a:p>
          <a:r>
            <a:rPr kumimoji="1" lang="ja-JP" altLang="ja-JP" sz="1100">
              <a:solidFill>
                <a:schemeClr val="dk1"/>
              </a:solidFill>
              <a:effectLst/>
              <a:latin typeface="+mn-lt"/>
              <a:ea typeface="+mn-ea"/>
              <a:cs typeface="+mn-cs"/>
            </a:rPr>
            <a:t>ふるさと水と土保全基金：農道・水路等の改修費用等に随時充当していく</a:t>
          </a:r>
          <a:endParaRPr lang="ja-JP" altLang="ja-JP" sz="1400">
            <a:effectLst/>
          </a:endParaRPr>
        </a:p>
        <a:p>
          <a:r>
            <a:rPr kumimoji="1" lang="ja-JP" altLang="ja-JP" sz="1100">
              <a:solidFill>
                <a:schemeClr val="dk1"/>
              </a:solidFill>
              <a:effectLst/>
              <a:latin typeface="+mn-lt"/>
              <a:ea typeface="+mn-ea"/>
              <a:cs typeface="+mn-cs"/>
            </a:rPr>
            <a:t>森林環境譲与税基金：県産木材を使用した公共施設の改修費用に充当していく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昨年度に続き</a:t>
          </a:r>
          <a:r>
            <a:rPr kumimoji="1" lang="ja-JP" altLang="ja-JP" sz="1300">
              <a:solidFill>
                <a:schemeClr val="dk1"/>
              </a:solidFill>
              <a:effectLst/>
              <a:latin typeface="+mn-lt"/>
              <a:ea typeface="+mn-ea"/>
              <a:cs typeface="+mn-cs"/>
            </a:rPr>
            <a:t>財政調整基金への予算積立（</a:t>
          </a:r>
          <a:r>
            <a:rPr kumimoji="1" lang="en-US" altLang="ja-JP" sz="1300">
              <a:solidFill>
                <a:schemeClr val="dk1"/>
              </a:solidFill>
              <a:effectLst/>
              <a:latin typeface="+mn-lt"/>
              <a:ea typeface="+mn-ea"/>
              <a:cs typeface="+mn-cs"/>
            </a:rPr>
            <a:t>100,000</a:t>
          </a:r>
          <a:r>
            <a:rPr kumimoji="1" lang="ja-JP" altLang="ja-JP" sz="1300">
              <a:solidFill>
                <a:schemeClr val="dk1"/>
              </a:solidFill>
              <a:effectLst/>
              <a:latin typeface="+mn-lt"/>
              <a:ea typeface="+mn-ea"/>
              <a:cs typeface="+mn-cs"/>
            </a:rPr>
            <a:t>千円）を行った結果、</a:t>
          </a:r>
          <a:r>
            <a:rPr kumimoji="1" lang="en-US" altLang="ja-JP" sz="1300">
              <a:solidFill>
                <a:schemeClr val="dk1"/>
              </a:solidFill>
              <a:effectLst/>
              <a:latin typeface="+mn-lt"/>
              <a:ea typeface="+mn-ea"/>
              <a:cs typeface="+mn-cs"/>
            </a:rPr>
            <a:t>R5</a:t>
          </a:r>
          <a:r>
            <a:rPr kumimoji="1" lang="ja-JP" altLang="ja-JP" sz="1300">
              <a:solidFill>
                <a:schemeClr val="dk1"/>
              </a:solidFill>
              <a:effectLst/>
              <a:latin typeface="+mn-lt"/>
              <a:ea typeface="+mn-ea"/>
              <a:cs typeface="+mn-cs"/>
            </a:rPr>
            <a:t>年度末残高は約</a:t>
          </a:r>
          <a:r>
            <a:rPr kumimoji="1" lang="en-US" altLang="ja-JP" sz="1300">
              <a:solidFill>
                <a:schemeClr val="dk1"/>
              </a:solidFill>
              <a:effectLst/>
              <a:latin typeface="+mn-lt"/>
              <a:ea typeface="+mn-ea"/>
              <a:cs typeface="+mn-cs"/>
            </a:rPr>
            <a:t>16.8</a:t>
          </a:r>
          <a:r>
            <a:rPr kumimoji="1" lang="ja-JP" altLang="ja-JP" sz="1300">
              <a:solidFill>
                <a:schemeClr val="dk1"/>
              </a:solidFill>
              <a:effectLst/>
              <a:latin typeface="+mn-lt"/>
              <a:ea typeface="+mn-ea"/>
              <a:cs typeface="+mn-cs"/>
            </a:rPr>
            <a:t>億円となった。</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近年、全国的に頻発している自然災害等への備え等のため、上段にも記載した見込を踏まえ、財政状況も鑑み、出来うる限り積立していく。</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利子積立により微増した。</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地方債の償還計画を踏まえ、適宜積立していく。</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77</v>
      </c>
      <c r="C2" s="182"/>
      <c r="D2" s="183"/>
    </row>
    <row r="3" spans="1:119" ht="18.75" customHeight="1" thickBot="1" x14ac:dyDescent="0.25">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5044165</v>
      </c>
      <c r="BO4" s="449"/>
      <c r="BP4" s="449"/>
      <c r="BQ4" s="449"/>
      <c r="BR4" s="449"/>
      <c r="BS4" s="449"/>
      <c r="BT4" s="449"/>
      <c r="BU4" s="450"/>
      <c r="BV4" s="448">
        <v>4242971</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3.8</v>
      </c>
      <c r="CU4" s="589"/>
      <c r="CV4" s="589"/>
      <c r="CW4" s="589"/>
      <c r="CX4" s="589"/>
      <c r="CY4" s="589"/>
      <c r="CZ4" s="589"/>
      <c r="DA4" s="590"/>
      <c r="DB4" s="588">
        <v>7.9</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4948751</v>
      </c>
      <c r="BO5" s="420"/>
      <c r="BP5" s="420"/>
      <c r="BQ5" s="420"/>
      <c r="BR5" s="420"/>
      <c r="BS5" s="420"/>
      <c r="BT5" s="420"/>
      <c r="BU5" s="421"/>
      <c r="BV5" s="419">
        <v>4056748</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86.1</v>
      </c>
      <c r="CU5" s="417"/>
      <c r="CV5" s="417"/>
      <c r="CW5" s="417"/>
      <c r="CX5" s="417"/>
      <c r="CY5" s="417"/>
      <c r="CZ5" s="417"/>
      <c r="DA5" s="418"/>
      <c r="DB5" s="416">
        <v>84.3</v>
      </c>
      <c r="DC5" s="417"/>
      <c r="DD5" s="417"/>
      <c r="DE5" s="417"/>
      <c r="DF5" s="417"/>
      <c r="DG5" s="417"/>
      <c r="DH5" s="417"/>
      <c r="DI5" s="418"/>
    </row>
    <row r="6" spans="1:119" ht="18.75" customHeight="1" x14ac:dyDescent="0.2">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95414</v>
      </c>
      <c r="BO6" s="420"/>
      <c r="BP6" s="420"/>
      <c r="BQ6" s="420"/>
      <c r="BR6" s="420"/>
      <c r="BS6" s="420"/>
      <c r="BT6" s="420"/>
      <c r="BU6" s="421"/>
      <c r="BV6" s="419">
        <v>186223</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86.8</v>
      </c>
      <c r="CU6" s="563"/>
      <c r="CV6" s="563"/>
      <c r="CW6" s="563"/>
      <c r="CX6" s="563"/>
      <c r="CY6" s="563"/>
      <c r="CZ6" s="563"/>
      <c r="DA6" s="564"/>
      <c r="DB6" s="562">
        <v>86.2</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3391</v>
      </c>
      <c r="BO7" s="420"/>
      <c r="BP7" s="420"/>
      <c r="BQ7" s="420"/>
      <c r="BR7" s="420"/>
      <c r="BS7" s="420"/>
      <c r="BT7" s="420"/>
      <c r="BU7" s="421"/>
      <c r="BV7" s="419">
        <v>3750</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2408902</v>
      </c>
      <c r="CU7" s="420"/>
      <c r="CV7" s="420"/>
      <c r="CW7" s="420"/>
      <c r="CX7" s="420"/>
      <c r="CY7" s="420"/>
      <c r="CZ7" s="420"/>
      <c r="DA7" s="421"/>
      <c r="DB7" s="419">
        <v>2318208</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92023</v>
      </c>
      <c r="BO8" s="420"/>
      <c r="BP8" s="420"/>
      <c r="BQ8" s="420"/>
      <c r="BR8" s="420"/>
      <c r="BS8" s="420"/>
      <c r="BT8" s="420"/>
      <c r="BU8" s="421"/>
      <c r="BV8" s="419">
        <v>182473</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0.54</v>
      </c>
      <c r="CU8" s="523"/>
      <c r="CV8" s="523"/>
      <c r="CW8" s="523"/>
      <c r="CX8" s="523"/>
      <c r="CY8" s="523"/>
      <c r="CZ8" s="523"/>
      <c r="DA8" s="524"/>
      <c r="DB8" s="522">
        <v>0.56999999999999995</v>
      </c>
      <c r="DC8" s="523"/>
      <c r="DD8" s="523"/>
      <c r="DE8" s="523"/>
      <c r="DF8" s="523"/>
      <c r="DG8" s="523"/>
      <c r="DH8" s="523"/>
      <c r="DI8" s="524"/>
    </row>
    <row r="9" spans="1:119" ht="18.75" customHeight="1" thickBot="1" x14ac:dyDescent="0.25">
      <c r="A9" s="181"/>
      <c r="B9" s="551" t="s">
        <v>106</v>
      </c>
      <c r="C9" s="552"/>
      <c r="D9" s="552"/>
      <c r="E9" s="552"/>
      <c r="F9" s="552"/>
      <c r="G9" s="552"/>
      <c r="H9" s="552"/>
      <c r="I9" s="552"/>
      <c r="J9" s="552"/>
      <c r="K9" s="470"/>
      <c r="L9" s="553" t="s">
        <v>107</v>
      </c>
      <c r="M9" s="554"/>
      <c r="N9" s="554"/>
      <c r="O9" s="554"/>
      <c r="P9" s="554"/>
      <c r="Q9" s="555"/>
      <c r="R9" s="556">
        <v>6135</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110</v>
      </c>
      <c r="AV9" s="478"/>
      <c r="AW9" s="478"/>
      <c r="AX9" s="478"/>
      <c r="AY9" s="433" t="s">
        <v>111</v>
      </c>
      <c r="AZ9" s="434"/>
      <c r="BA9" s="434"/>
      <c r="BB9" s="434"/>
      <c r="BC9" s="434"/>
      <c r="BD9" s="434"/>
      <c r="BE9" s="434"/>
      <c r="BF9" s="434"/>
      <c r="BG9" s="434"/>
      <c r="BH9" s="434"/>
      <c r="BI9" s="434"/>
      <c r="BJ9" s="434"/>
      <c r="BK9" s="434"/>
      <c r="BL9" s="434"/>
      <c r="BM9" s="435"/>
      <c r="BN9" s="419">
        <v>-90450</v>
      </c>
      <c r="BO9" s="420"/>
      <c r="BP9" s="420"/>
      <c r="BQ9" s="420"/>
      <c r="BR9" s="420"/>
      <c r="BS9" s="420"/>
      <c r="BT9" s="420"/>
      <c r="BU9" s="421"/>
      <c r="BV9" s="419">
        <v>116980</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10.1</v>
      </c>
      <c r="CU9" s="417"/>
      <c r="CV9" s="417"/>
      <c r="CW9" s="417"/>
      <c r="CX9" s="417"/>
      <c r="CY9" s="417"/>
      <c r="CZ9" s="417"/>
      <c r="DA9" s="418"/>
      <c r="DB9" s="416">
        <v>12.4</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113</v>
      </c>
      <c r="M10" s="376"/>
      <c r="N10" s="376"/>
      <c r="O10" s="376"/>
      <c r="P10" s="376"/>
      <c r="Q10" s="377"/>
      <c r="R10" s="372">
        <v>6347</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90</v>
      </c>
      <c r="AV10" s="478"/>
      <c r="AW10" s="478"/>
      <c r="AX10" s="478"/>
      <c r="AY10" s="433" t="s">
        <v>115</v>
      </c>
      <c r="AZ10" s="434"/>
      <c r="BA10" s="434"/>
      <c r="BB10" s="434"/>
      <c r="BC10" s="434"/>
      <c r="BD10" s="434"/>
      <c r="BE10" s="434"/>
      <c r="BF10" s="434"/>
      <c r="BG10" s="434"/>
      <c r="BH10" s="434"/>
      <c r="BI10" s="434"/>
      <c r="BJ10" s="434"/>
      <c r="BK10" s="434"/>
      <c r="BL10" s="434"/>
      <c r="BM10" s="435"/>
      <c r="BN10" s="419">
        <v>100512</v>
      </c>
      <c r="BO10" s="420"/>
      <c r="BP10" s="420"/>
      <c r="BQ10" s="420"/>
      <c r="BR10" s="420"/>
      <c r="BS10" s="420"/>
      <c r="BT10" s="420"/>
      <c r="BU10" s="421"/>
      <c r="BV10" s="419">
        <v>60171</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77689</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2">
      <c r="A12" s="181"/>
      <c r="B12" s="525" t="s">
        <v>123</v>
      </c>
      <c r="C12" s="526"/>
      <c r="D12" s="526"/>
      <c r="E12" s="526"/>
      <c r="F12" s="526"/>
      <c r="G12" s="526"/>
      <c r="H12" s="526"/>
      <c r="I12" s="526"/>
      <c r="J12" s="526"/>
      <c r="K12" s="527"/>
      <c r="L12" s="534" t="s">
        <v>124</v>
      </c>
      <c r="M12" s="535"/>
      <c r="N12" s="535"/>
      <c r="O12" s="535"/>
      <c r="P12" s="535"/>
      <c r="Q12" s="536"/>
      <c r="R12" s="537">
        <v>6099</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130</v>
      </c>
      <c r="N13" s="504"/>
      <c r="O13" s="504"/>
      <c r="P13" s="504"/>
      <c r="Q13" s="505"/>
      <c r="R13" s="506">
        <v>6033</v>
      </c>
      <c r="S13" s="507"/>
      <c r="T13" s="507"/>
      <c r="U13" s="507"/>
      <c r="V13" s="508"/>
      <c r="W13" s="509" t="s">
        <v>131</v>
      </c>
      <c r="X13" s="405"/>
      <c r="Y13" s="405"/>
      <c r="Z13" s="405"/>
      <c r="AA13" s="405"/>
      <c r="AB13" s="406"/>
      <c r="AC13" s="372">
        <v>141</v>
      </c>
      <c r="AD13" s="373"/>
      <c r="AE13" s="373"/>
      <c r="AF13" s="373"/>
      <c r="AG13" s="374"/>
      <c r="AH13" s="372">
        <v>196</v>
      </c>
      <c r="AI13" s="373"/>
      <c r="AJ13" s="373"/>
      <c r="AK13" s="373"/>
      <c r="AL13" s="432"/>
      <c r="AM13" s="476" t="s">
        <v>132</v>
      </c>
      <c r="AN13" s="376"/>
      <c r="AO13" s="376"/>
      <c r="AP13" s="376"/>
      <c r="AQ13" s="376"/>
      <c r="AR13" s="376"/>
      <c r="AS13" s="376"/>
      <c r="AT13" s="377"/>
      <c r="AU13" s="477" t="s">
        <v>110</v>
      </c>
      <c r="AV13" s="478"/>
      <c r="AW13" s="478"/>
      <c r="AX13" s="478"/>
      <c r="AY13" s="433" t="s">
        <v>133</v>
      </c>
      <c r="AZ13" s="434"/>
      <c r="BA13" s="434"/>
      <c r="BB13" s="434"/>
      <c r="BC13" s="434"/>
      <c r="BD13" s="434"/>
      <c r="BE13" s="434"/>
      <c r="BF13" s="434"/>
      <c r="BG13" s="434"/>
      <c r="BH13" s="434"/>
      <c r="BI13" s="434"/>
      <c r="BJ13" s="434"/>
      <c r="BK13" s="434"/>
      <c r="BL13" s="434"/>
      <c r="BM13" s="435"/>
      <c r="BN13" s="419">
        <v>10062</v>
      </c>
      <c r="BO13" s="420"/>
      <c r="BP13" s="420"/>
      <c r="BQ13" s="420"/>
      <c r="BR13" s="420"/>
      <c r="BS13" s="420"/>
      <c r="BT13" s="420"/>
      <c r="BU13" s="421"/>
      <c r="BV13" s="419">
        <v>254840</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7.3</v>
      </c>
      <c r="CU13" s="417"/>
      <c r="CV13" s="417"/>
      <c r="CW13" s="417"/>
      <c r="CX13" s="417"/>
      <c r="CY13" s="417"/>
      <c r="CZ13" s="417"/>
      <c r="DA13" s="418"/>
      <c r="DB13" s="416">
        <v>8</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135</v>
      </c>
      <c r="M14" s="546"/>
      <c r="N14" s="546"/>
      <c r="O14" s="546"/>
      <c r="P14" s="546"/>
      <c r="Q14" s="547"/>
      <c r="R14" s="506">
        <v>6157</v>
      </c>
      <c r="S14" s="507"/>
      <c r="T14" s="507"/>
      <c r="U14" s="507"/>
      <c r="V14" s="508"/>
      <c r="W14" s="510"/>
      <c r="X14" s="408"/>
      <c r="Y14" s="408"/>
      <c r="Z14" s="408"/>
      <c r="AA14" s="408"/>
      <c r="AB14" s="409"/>
      <c r="AC14" s="499">
        <v>4.4000000000000004</v>
      </c>
      <c r="AD14" s="500"/>
      <c r="AE14" s="500"/>
      <c r="AF14" s="500"/>
      <c r="AG14" s="501"/>
      <c r="AH14" s="499">
        <v>5.9</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4.2</v>
      </c>
      <c r="CU14" s="517"/>
      <c r="CV14" s="517"/>
      <c r="CW14" s="517"/>
      <c r="CX14" s="517"/>
      <c r="CY14" s="517"/>
      <c r="CZ14" s="517"/>
      <c r="DA14" s="518"/>
      <c r="DB14" s="516">
        <v>4.7</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130</v>
      </c>
      <c r="N15" s="504"/>
      <c r="O15" s="504"/>
      <c r="P15" s="504"/>
      <c r="Q15" s="505"/>
      <c r="R15" s="506">
        <v>6101</v>
      </c>
      <c r="S15" s="507"/>
      <c r="T15" s="507"/>
      <c r="U15" s="507"/>
      <c r="V15" s="508"/>
      <c r="W15" s="509" t="s">
        <v>137</v>
      </c>
      <c r="X15" s="405"/>
      <c r="Y15" s="405"/>
      <c r="Z15" s="405"/>
      <c r="AA15" s="405"/>
      <c r="AB15" s="406"/>
      <c r="AC15" s="372">
        <v>1171</v>
      </c>
      <c r="AD15" s="373"/>
      <c r="AE15" s="373"/>
      <c r="AF15" s="373"/>
      <c r="AG15" s="374"/>
      <c r="AH15" s="372">
        <v>1162</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1112840</v>
      </c>
      <c r="BO15" s="449"/>
      <c r="BP15" s="449"/>
      <c r="BQ15" s="449"/>
      <c r="BR15" s="449"/>
      <c r="BS15" s="449"/>
      <c r="BT15" s="449"/>
      <c r="BU15" s="450"/>
      <c r="BV15" s="448">
        <v>1024429</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36.799999999999997</v>
      </c>
      <c r="AD16" s="500"/>
      <c r="AE16" s="500"/>
      <c r="AF16" s="500"/>
      <c r="AG16" s="501"/>
      <c r="AH16" s="499">
        <v>35.1</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2103872</v>
      </c>
      <c r="BO16" s="420"/>
      <c r="BP16" s="420"/>
      <c r="BQ16" s="420"/>
      <c r="BR16" s="420"/>
      <c r="BS16" s="420"/>
      <c r="BT16" s="420"/>
      <c r="BU16" s="421"/>
      <c r="BV16" s="419">
        <v>2019245</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1873</v>
      </c>
      <c r="AD17" s="373"/>
      <c r="AE17" s="373"/>
      <c r="AF17" s="373"/>
      <c r="AG17" s="374"/>
      <c r="AH17" s="372">
        <v>1954</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1419028</v>
      </c>
      <c r="BO17" s="420"/>
      <c r="BP17" s="420"/>
      <c r="BQ17" s="420"/>
      <c r="BR17" s="420"/>
      <c r="BS17" s="420"/>
      <c r="BT17" s="420"/>
      <c r="BU17" s="421"/>
      <c r="BV17" s="419">
        <v>1303333</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147</v>
      </c>
      <c r="C18" s="470"/>
      <c r="D18" s="470"/>
      <c r="E18" s="471"/>
      <c r="F18" s="471"/>
      <c r="G18" s="471"/>
      <c r="H18" s="471"/>
      <c r="I18" s="471"/>
      <c r="J18" s="471"/>
      <c r="K18" s="471"/>
      <c r="L18" s="472">
        <v>14.64</v>
      </c>
      <c r="M18" s="472"/>
      <c r="N18" s="472"/>
      <c r="O18" s="472"/>
      <c r="P18" s="472"/>
      <c r="Q18" s="472"/>
      <c r="R18" s="473"/>
      <c r="S18" s="473"/>
      <c r="T18" s="473"/>
      <c r="U18" s="473"/>
      <c r="V18" s="474"/>
      <c r="W18" s="490"/>
      <c r="X18" s="491"/>
      <c r="Y18" s="491"/>
      <c r="Z18" s="491"/>
      <c r="AA18" s="491"/>
      <c r="AB18" s="515"/>
      <c r="AC18" s="389">
        <v>58.8</v>
      </c>
      <c r="AD18" s="390"/>
      <c r="AE18" s="390"/>
      <c r="AF18" s="390"/>
      <c r="AG18" s="475"/>
      <c r="AH18" s="389">
        <v>59</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2234747</v>
      </c>
      <c r="BO18" s="420"/>
      <c r="BP18" s="420"/>
      <c r="BQ18" s="420"/>
      <c r="BR18" s="420"/>
      <c r="BS18" s="420"/>
      <c r="BT18" s="420"/>
      <c r="BU18" s="421"/>
      <c r="BV18" s="419">
        <v>2221211</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149</v>
      </c>
      <c r="C19" s="470"/>
      <c r="D19" s="470"/>
      <c r="E19" s="471"/>
      <c r="F19" s="471"/>
      <c r="G19" s="471"/>
      <c r="H19" s="471"/>
      <c r="I19" s="471"/>
      <c r="J19" s="471"/>
      <c r="K19" s="471"/>
      <c r="L19" s="479">
        <v>419</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3044880</v>
      </c>
      <c r="BO19" s="420"/>
      <c r="BP19" s="420"/>
      <c r="BQ19" s="420"/>
      <c r="BR19" s="420"/>
      <c r="BS19" s="420"/>
      <c r="BT19" s="420"/>
      <c r="BU19" s="421"/>
      <c r="BV19" s="419">
        <v>3132469</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151</v>
      </c>
      <c r="C20" s="470"/>
      <c r="D20" s="470"/>
      <c r="E20" s="471"/>
      <c r="F20" s="471"/>
      <c r="G20" s="471"/>
      <c r="H20" s="471"/>
      <c r="I20" s="471"/>
      <c r="J20" s="471"/>
      <c r="K20" s="471"/>
      <c r="L20" s="479">
        <v>1915</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4736147</v>
      </c>
      <c r="BO22" s="449"/>
      <c r="BP22" s="449"/>
      <c r="BQ22" s="449"/>
      <c r="BR22" s="449"/>
      <c r="BS22" s="449"/>
      <c r="BT22" s="449"/>
      <c r="BU22" s="450"/>
      <c r="BV22" s="448">
        <v>4385242</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1550514</v>
      </c>
      <c r="BO23" s="420"/>
      <c r="BP23" s="420"/>
      <c r="BQ23" s="420"/>
      <c r="BR23" s="420"/>
      <c r="BS23" s="420"/>
      <c r="BT23" s="420"/>
      <c r="BU23" s="421"/>
      <c r="BV23" s="419">
        <v>1732429</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161</v>
      </c>
      <c r="F24" s="376"/>
      <c r="G24" s="376"/>
      <c r="H24" s="376"/>
      <c r="I24" s="376"/>
      <c r="J24" s="376"/>
      <c r="K24" s="377"/>
      <c r="L24" s="372">
        <v>1</v>
      </c>
      <c r="M24" s="373"/>
      <c r="N24" s="373"/>
      <c r="O24" s="373"/>
      <c r="P24" s="374"/>
      <c r="Q24" s="372">
        <v>8300</v>
      </c>
      <c r="R24" s="373"/>
      <c r="S24" s="373"/>
      <c r="T24" s="373"/>
      <c r="U24" s="373"/>
      <c r="V24" s="374"/>
      <c r="W24" s="462"/>
      <c r="X24" s="399"/>
      <c r="Y24" s="400"/>
      <c r="Z24" s="375" t="s">
        <v>162</v>
      </c>
      <c r="AA24" s="376"/>
      <c r="AB24" s="376"/>
      <c r="AC24" s="376"/>
      <c r="AD24" s="376"/>
      <c r="AE24" s="376"/>
      <c r="AF24" s="376"/>
      <c r="AG24" s="377"/>
      <c r="AH24" s="372">
        <v>80</v>
      </c>
      <c r="AI24" s="373"/>
      <c r="AJ24" s="373"/>
      <c r="AK24" s="373"/>
      <c r="AL24" s="374"/>
      <c r="AM24" s="372">
        <v>231040</v>
      </c>
      <c r="AN24" s="373"/>
      <c r="AO24" s="373"/>
      <c r="AP24" s="373"/>
      <c r="AQ24" s="373"/>
      <c r="AR24" s="374"/>
      <c r="AS24" s="372">
        <v>2888</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3079852</v>
      </c>
      <c r="BO24" s="420"/>
      <c r="BP24" s="420"/>
      <c r="BQ24" s="420"/>
      <c r="BR24" s="420"/>
      <c r="BS24" s="420"/>
      <c r="BT24" s="420"/>
      <c r="BU24" s="421"/>
      <c r="BV24" s="419">
        <v>2597629</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164</v>
      </c>
      <c r="F25" s="376"/>
      <c r="G25" s="376"/>
      <c r="H25" s="376"/>
      <c r="I25" s="376"/>
      <c r="J25" s="376"/>
      <c r="K25" s="377"/>
      <c r="L25" s="372">
        <v>1</v>
      </c>
      <c r="M25" s="373"/>
      <c r="N25" s="373"/>
      <c r="O25" s="373"/>
      <c r="P25" s="374"/>
      <c r="Q25" s="372">
        <v>6500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t="s">
        <v>122</v>
      </c>
      <c r="BO25" s="449"/>
      <c r="BP25" s="449"/>
      <c r="BQ25" s="449"/>
      <c r="BR25" s="449"/>
      <c r="BS25" s="449"/>
      <c r="BT25" s="449"/>
      <c r="BU25" s="450"/>
      <c r="BV25" s="448">
        <v>557482</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167</v>
      </c>
      <c r="F26" s="376"/>
      <c r="G26" s="376"/>
      <c r="H26" s="376"/>
      <c r="I26" s="376"/>
      <c r="J26" s="376"/>
      <c r="K26" s="377"/>
      <c r="L26" s="372">
        <v>1</v>
      </c>
      <c r="M26" s="373"/>
      <c r="N26" s="373"/>
      <c r="O26" s="373"/>
      <c r="P26" s="374"/>
      <c r="Q26" s="372">
        <v>5900</v>
      </c>
      <c r="R26" s="373"/>
      <c r="S26" s="373"/>
      <c r="T26" s="373"/>
      <c r="U26" s="373"/>
      <c r="V26" s="374"/>
      <c r="W26" s="462"/>
      <c r="X26" s="399"/>
      <c r="Y26" s="400"/>
      <c r="Z26" s="375" t="s">
        <v>168</v>
      </c>
      <c r="AA26" s="430"/>
      <c r="AB26" s="430"/>
      <c r="AC26" s="430"/>
      <c r="AD26" s="430"/>
      <c r="AE26" s="430"/>
      <c r="AF26" s="430"/>
      <c r="AG26" s="431"/>
      <c r="AH26" s="372">
        <v>2</v>
      </c>
      <c r="AI26" s="373"/>
      <c r="AJ26" s="373"/>
      <c r="AK26" s="373"/>
      <c r="AL26" s="374"/>
      <c r="AM26" s="372" t="s">
        <v>169</v>
      </c>
      <c r="AN26" s="373"/>
      <c r="AO26" s="373"/>
      <c r="AP26" s="373"/>
      <c r="AQ26" s="373"/>
      <c r="AR26" s="374"/>
      <c r="AS26" s="372" t="s">
        <v>169</v>
      </c>
      <c r="AT26" s="373"/>
      <c r="AU26" s="373"/>
      <c r="AV26" s="373"/>
      <c r="AW26" s="373"/>
      <c r="AX26" s="432"/>
      <c r="AY26" s="459" t="s">
        <v>170</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171</v>
      </c>
      <c r="F27" s="376"/>
      <c r="G27" s="376"/>
      <c r="H27" s="376"/>
      <c r="I27" s="376"/>
      <c r="J27" s="376"/>
      <c r="K27" s="377"/>
      <c r="L27" s="372">
        <v>1</v>
      </c>
      <c r="M27" s="373"/>
      <c r="N27" s="373"/>
      <c r="O27" s="373"/>
      <c r="P27" s="374"/>
      <c r="Q27" s="372">
        <v>3250</v>
      </c>
      <c r="R27" s="373"/>
      <c r="S27" s="373"/>
      <c r="T27" s="373"/>
      <c r="U27" s="373"/>
      <c r="V27" s="374"/>
      <c r="W27" s="462"/>
      <c r="X27" s="399"/>
      <c r="Y27" s="400"/>
      <c r="Z27" s="375" t="s">
        <v>172</v>
      </c>
      <c r="AA27" s="376"/>
      <c r="AB27" s="376"/>
      <c r="AC27" s="376"/>
      <c r="AD27" s="376"/>
      <c r="AE27" s="376"/>
      <c r="AF27" s="376"/>
      <c r="AG27" s="377"/>
      <c r="AH27" s="372" t="s">
        <v>122</v>
      </c>
      <c r="AI27" s="373"/>
      <c r="AJ27" s="373"/>
      <c r="AK27" s="373"/>
      <c r="AL27" s="374"/>
      <c r="AM27" s="372" t="s">
        <v>122</v>
      </c>
      <c r="AN27" s="373"/>
      <c r="AO27" s="373"/>
      <c r="AP27" s="373"/>
      <c r="AQ27" s="373"/>
      <c r="AR27" s="374"/>
      <c r="AS27" s="372" t="s">
        <v>122</v>
      </c>
      <c r="AT27" s="373"/>
      <c r="AU27" s="373"/>
      <c r="AV27" s="373"/>
      <c r="AW27" s="373"/>
      <c r="AX27" s="432"/>
      <c r="AY27" s="456" t="s">
        <v>173</v>
      </c>
      <c r="AZ27" s="457"/>
      <c r="BA27" s="457"/>
      <c r="BB27" s="457"/>
      <c r="BC27" s="457"/>
      <c r="BD27" s="457"/>
      <c r="BE27" s="457"/>
      <c r="BF27" s="457"/>
      <c r="BG27" s="457"/>
      <c r="BH27" s="457"/>
      <c r="BI27" s="457"/>
      <c r="BJ27" s="457"/>
      <c r="BK27" s="457"/>
      <c r="BL27" s="457"/>
      <c r="BM27" s="458"/>
      <c r="BN27" s="453">
        <v>130005</v>
      </c>
      <c r="BO27" s="454"/>
      <c r="BP27" s="454"/>
      <c r="BQ27" s="454"/>
      <c r="BR27" s="454"/>
      <c r="BS27" s="454"/>
      <c r="BT27" s="454"/>
      <c r="BU27" s="455"/>
      <c r="BV27" s="453">
        <v>129910</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174</v>
      </c>
      <c r="F28" s="376"/>
      <c r="G28" s="376"/>
      <c r="H28" s="376"/>
      <c r="I28" s="376"/>
      <c r="J28" s="376"/>
      <c r="K28" s="377"/>
      <c r="L28" s="372">
        <v>1</v>
      </c>
      <c r="M28" s="373"/>
      <c r="N28" s="373"/>
      <c r="O28" s="373"/>
      <c r="P28" s="374"/>
      <c r="Q28" s="372">
        <v>2600</v>
      </c>
      <c r="R28" s="373"/>
      <c r="S28" s="373"/>
      <c r="T28" s="373"/>
      <c r="U28" s="373"/>
      <c r="V28" s="374"/>
      <c r="W28" s="462"/>
      <c r="X28" s="399"/>
      <c r="Y28" s="400"/>
      <c r="Z28" s="375" t="s">
        <v>175</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176</v>
      </c>
      <c r="AZ28" s="437"/>
      <c r="BA28" s="437"/>
      <c r="BB28" s="438"/>
      <c r="BC28" s="445" t="s">
        <v>46</v>
      </c>
      <c r="BD28" s="446"/>
      <c r="BE28" s="446"/>
      <c r="BF28" s="446"/>
      <c r="BG28" s="446"/>
      <c r="BH28" s="446"/>
      <c r="BI28" s="446"/>
      <c r="BJ28" s="446"/>
      <c r="BK28" s="446"/>
      <c r="BL28" s="446"/>
      <c r="BM28" s="447"/>
      <c r="BN28" s="448">
        <v>1682674</v>
      </c>
      <c r="BO28" s="449"/>
      <c r="BP28" s="449"/>
      <c r="BQ28" s="449"/>
      <c r="BR28" s="449"/>
      <c r="BS28" s="449"/>
      <c r="BT28" s="449"/>
      <c r="BU28" s="450"/>
      <c r="BV28" s="448">
        <v>1582162</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177</v>
      </c>
      <c r="F29" s="376"/>
      <c r="G29" s="376"/>
      <c r="H29" s="376"/>
      <c r="I29" s="376"/>
      <c r="J29" s="376"/>
      <c r="K29" s="377"/>
      <c r="L29" s="372">
        <v>8</v>
      </c>
      <c r="M29" s="373"/>
      <c r="N29" s="373"/>
      <c r="O29" s="373"/>
      <c r="P29" s="374"/>
      <c r="Q29" s="372">
        <v>2500</v>
      </c>
      <c r="R29" s="373"/>
      <c r="S29" s="373"/>
      <c r="T29" s="373"/>
      <c r="U29" s="373"/>
      <c r="V29" s="374"/>
      <c r="W29" s="463"/>
      <c r="X29" s="464"/>
      <c r="Y29" s="465"/>
      <c r="Z29" s="375" t="s">
        <v>178</v>
      </c>
      <c r="AA29" s="376"/>
      <c r="AB29" s="376"/>
      <c r="AC29" s="376"/>
      <c r="AD29" s="376"/>
      <c r="AE29" s="376"/>
      <c r="AF29" s="376"/>
      <c r="AG29" s="377"/>
      <c r="AH29" s="372">
        <v>80</v>
      </c>
      <c r="AI29" s="373"/>
      <c r="AJ29" s="373"/>
      <c r="AK29" s="373"/>
      <c r="AL29" s="374"/>
      <c r="AM29" s="372">
        <v>231040</v>
      </c>
      <c r="AN29" s="373"/>
      <c r="AO29" s="373"/>
      <c r="AP29" s="373"/>
      <c r="AQ29" s="373"/>
      <c r="AR29" s="374"/>
      <c r="AS29" s="372">
        <v>2888</v>
      </c>
      <c r="AT29" s="373"/>
      <c r="AU29" s="373"/>
      <c r="AV29" s="373"/>
      <c r="AW29" s="373"/>
      <c r="AX29" s="432"/>
      <c r="AY29" s="439"/>
      <c r="AZ29" s="440"/>
      <c r="BA29" s="440"/>
      <c r="BB29" s="441"/>
      <c r="BC29" s="433" t="s">
        <v>179</v>
      </c>
      <c r="BD29" s="434"/>
      <c r="BE29" s="434"/>
      <c r="BF29" s="434"/>
      <c r="BG29" s="434"/>
      <c r="BH29" s="434"/>
      <c r="BI29" s="434"/>
      <c r="BJ29" s="434"/>
      <c r="BK29" s="434"/>
      <c r="BL29" s="434"/>
      <c r="BM29" s="435"/>
      <c r="BN29" s="419">
        <v>5433</v>
      </c>
      <c r="BO29" s="420"/>
      <c r="BP29" s="420"/>
      <c r="BQ29" s="420"/>
      <c r="BR29" s="420"/>
      <c r="BS29" s="420"/>
      <c r="BT29" s="420"/>
      <c r="BU29" s="421"/>
      <c r="BV29" s="419">
        <v>5429</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180</v>
      </c>
      <c r="X30" s="387"/>
      <c r="Y30" s="387"/>
      <c r="Z30" s="387"/>
      <c r="AA30" s="387"/>
      <c r="AB30" s="387"/>
      <c r="AC30" s="387"/>
      <c r="AD30" s="387"/>
      <c r="AE30" s="387"/>
      <c r="AF30" s="387"/>
      <c r="AG30" s="388"/>
      <c r="AH30" s="389">
        <v>92.3</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479062</v>
      </c>
      <c r="BO30" s="454"/>
      <c r="BP30" s="454"/>
      <c r="BQ30" s="454"/>
      <c r="BR30" s="454"/>
      <c r="BS30" s="454"/>
      <c r="BT30" s="454"/>
      <c r="BU30" s="455"/>
      <c r="BV30" s="453">
        <v>482969</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181</v>
      </c>
      <c r="D32" s="378"/>
      <c r="E32" s="378"/>
      <c r="F32" s="378"/>
      <c r="G32" s="378"/>
      <c r="H32" s="378"/>
      <c r="I32" s="378"/>
      <c r="J32" s="378"/>
      <c r="K32" s="378"/>
      <c r="L32" s="378"/>
      <c r="M32" s="378"/>
      <c r="N32" s="378"/>
      <c r="O32" s="378"/>
      <c r="P32" s="378"/>
      <c r="Q32" s="378"/>
      <c r="R32" s="378"/>
      <c r="S32" s="378"/>
      <c r="U32" s="379" t="s">
        <v>182</v>
      </c>
      <c r="V32" s="379"/>
      <c r="W32" s="379"/>
      <c r="X32" s="379"/>
      <c r="Y32" s="379"/>
      <c r="Z32" s="379"/>
      <c r="AA32" s="379"/>
      <c r="AB32" s="379"/>
      <c r="AC32" s="379"/>
      <c r="AD32" s="379"/>
      <c r="AE32" s="379"/>
      <c r="AF32" s="379"/>
      <c r="AG32" s="379"/>
      <c r="AH32" s="379"/>
      <c r="AI32" s="379"/>
      <c r="AJ32" s="379"/>
      <c r="AK32" s="379"/>
      <c r="AM32" s="379" t="s">
        <v>183</v>
      </c>
      <c r="AN32" s="379"/>
      <c r="AO32" s="379"/>
      <c r="AP32" s="379"/>
      <c r="AQ32" s="379"/>
      <c r="AR32" s="379"/>
      <c r="AS32" s="379"/>
      <c r="AT32" s="379"/>
      <c r="AU32" s="379"/>
      <c r="AV32" s="379"/>
      <c r="AW32" s="379"/>
      <c r="AX32" s="379"/>
      <c r="AY32" s="379"/>
      <c r="AZ32" s="379"/>
      <c r="BA32" s="379"/>
      <c r="BB32" s="379"/>
      <c r="BC32" s="379"/>
      <c r="BE32" s="379" t="s">
        <v>184</v>
      </c>
      <c r="BF32" s="379"/>
      <c r="BG32" s="379"/>
      <c r="BH32" s="379"/>
      <c r="BI32" s="379"/>
      <c r="BJ32" s="379"/>
      <c r="BK32" s="379"/>
      <c r="BL32" s="379"/>
      <c r="BM32" s="379"/>
      <c r="BN32" s="379"/>
      <c r="BO32" s="379"/>
      <c r="BP32" s="379"/>
      <c r="BQ32" s="379"/>
      <c r="BR32" s="379"/>
      <c r="BS32" s="379"/>
      <c r="BT32" s="379"/>
      <c r="BU32" s="379"/>
      <c r="BW32" s="379" t="s">
        <v>185</v>
      </c>
      <c r="BX32" s="379"/>
      <c r="BY32" s="379"/>
      <c r="BZ32" s="379"/>
      <c r="CA32" s="379"/>
      <c r="CB32" s="379"/>
      <c r="CC32" s="379"/>
      <c r="CD32" s="379"/>
      <c r="CE32" s="379"/>
      <c r="CF32" s="379"/>
      <c r="CG32" s="379"/>
      <c r="CH32" s="379"/>
      <c r="CI32" s="379"/>
      <c r="CJ32" s="379"/>
      <c r="CK32" s="379"/>
      <c r="CL32" s="379"/>
      <c r="CM32" s="379"/>
      <c r="CO32" s="379" t="s">
        <v>186</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187</v>
      </c>
      <c r="D33" s="371"/>
      <c r="E33" s="370" t="s">
        <v>188</v>
      </c>
      <c r="F33" s="370"/>
      <c r="G33" s="370"/>
      <c r="H33" s="370"/>
      <c r="I33" s="370"/>
      <c r="J33" s="370"/>
      <c r="K33" s="370"/>
      <c r="L33" s="370"/>
      <c r="M33" s="370"/>
      <c r="N33" s="370"/>
      <c r="O33" s="370"/>
      <c r="P33" s="370"/>
      <c r="Q33" s="370"/>
      <c r="R33" s="370"/>
      <c r="S33" s="370"/>
      <c r="T33" s="206"/>
      <c r="U33" s="371" t="s">
        <v>187</v>
      </c>
      <c r="V33" s="371"/>
      <c r="W33" s="370" t="s">
        <v>188</v>
      </c>
      <c r="X33" s="370"/>
      <c r="Y33" s="370"/>
      <c r="Z33" s="370"/>
      <c r="AA33" s="370"/>
      <c r="AB33" s="370"/>
      <c r="AC33" s="370"/>
      <c r="AD33" s="370"/>
      <c r="AE33" s="370"/>
      <c r="AF33" s="370"/>
      <c r="AG33" s="370"/>
      <c r="AH33" s="370"/>
      <c r="AI33" s="370"/>
      <c r="AJ33" s="370"/>
      <c r="AK33" s="370"/>
      <c r="AL33" s="206"/>
      <c r="AM33" s="371" t="s">
        <v>187</v>
      </c>
      <c r="AN33" s="371"/>
      <c r="AO33" s="370" t="s">
        <v>188</v>
      </c>
      <c r="AP33" s="370"/>
      <c r="AQ33" s="370"/>
      <c r="AR33" s="370"/>
      <c r="AS33" s="370"/>
      <c r="AT33" s="370"/>
      <c r="AU33" s="370"/>
      <c r="AV33" s="370"/>
      <c r="AW33" s="370"/>
      <c r="AX33" s="370"/>
      <c r="AY33" s="370"/>
      <c r="AZ33" s="370"/>
      <c r="BA33" s="370"/>
      <c r="BB33" s="370"/>
      <c r="BC33" s="370"/>
      <c r="BD33" s="207"/>
      <c r="BE33" s="370" t="s">
        <v>189</v>
      </c>
      <c r="BF33" s="370"/>
      <c r="BG33" s="370" t="s">
        <v>190</v>
      </c>
      <c r="BH33" s="370"/>
      <c r="BI33" s="370"/>
      <c r="BJ33" s="370"/>
      <c r="BK33" s="370"/>
      <c r="BL33" s="370"/>
      <c r="BM33" s="370"/>
      <c r="BN33" s="370"/>
      <c r="BO33" s="370"/>
      <c r="BP33" s="370"/>
      <c r="BQ33" s="370"/>
      <c r="BR33" s="370"/>
      <c r="BS33" s="370"/>
      <c r="BT33" s="370"/>
      <c r="BU33" s="370"/>
      <c r="BV33" s="207"/>
      <c r="BW33" s="371" t="s">
        <v>189</v>
      </c>
      <c r="BX33" s="371"/>
      <c r="BY33" s="370" t="s">
        <v>191</v>
      </c>
      <c r="BZ33" s="370"/>
      <c r="CA33" s="370"/>
      <c r="CB33" s="370"/>
      <c r="CC33" s="370"/>
      <c r="CD33" s="370"/>
      <c r="CE33" s="370"/>
      <c r="CF33" s="370"/>
      <c r="CG33" s="370"/>
      <c r="CH33" s="370"/>
      <c r="CI33" s="370"/>
      <c r="CJ33" s="370"/>
      <c r="CK33" s="370"/>
      <c r="CL33" s="370"/>
      <c r="CM33" s="370"/>
      <c r="CN33" s="206"/>
      <c r="CO33" s="371" t="s">
        <v>187</v>
      </c>
      <c r="CP33" s="371"/>
      <c r="CQ33" s="370" t="s">
        <v>192</v>
      </c>
      <c r="CR33" s="370"/>
      <c r="CS33" s="370"/>
      <c r="CT33" s="370"/>
      <c r="CU33" s="370"/>
      <c r="CV33" s="370"/>
      <c r="CW33" s="370"/>
      <c r="CX33" s="370"/>
      <c r="CY33" s="370"/>
      <c r="CZ33" s="370"/>
      <c r="DA33" s="370"/>
      <c r="DB33" s="370"/>
      <c r="DC33" s="370"/>
      <c r="DD33" s="370"/>
      <c r="DE33" s="370"/>
      <c r="DF33" s="206"/>
      <c r="DG33" s="369" t="s">
        <v>193</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川北町国民健康保険特別会計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IF('各会計、関係団体の財政状況及び健全化判断比率'!B32="","",'各会計、関係団体の財政状況及び健全化判断比率'!B32)</f>
        <v>川北町工業用水道事業会計</v>
      </c>
      <c r="AP34" s="368"/>
      <c r="AQ34" s="368"/>
      <c r="AR34" s="368"/>
      <c r="AS34" s="368"/>
      <c r="AT34" s="368"/>
      <c r="AU34" s="368"/>
      <c r="AV34" s="368"/>
      <c r="AW34" s="368"/>
      <c r="AX34" s="368"/>
      <c r="AY34" s="368"/>
      <c r="AZ34" s="368"/>
      <c r="BA34" s="368"/>
      <c r="BB34" s="368"/>
      <c r="BC34" s="368"/>
      <c r="BD34" s="181"/>
      <c r="BE34" s="367">
        <f>IF(BG34="","",MAX(C34:D43,U34:V43,AM34:AN43)+1)</f>
        <v>7</v>
      </c>
      <c r="BF34" s="367"/>
      <c r="BG34" s="368" t="str">
        <f>IF('各会計、関係団体の財政状況及び健全化判断比率'!B33="","",'各会計、関係団体の財政状況及び健全化判断比率'!B33)</f>
        <v>川北町簡易水道事業特別会計</v>
      </c>
      <c r="BH34" s="368"/>
      <c r="BI34" s="368"/>
      <c r="BJ34" s="368"/>
      <c r="BK34" s="368"/>
      <c r="BL34" s="368"/>
      <c r="BM34" s="368"/>
      <c r="BN34" s="368"/>
      <c r="BO34" s="368"/>
      <c r="BP34" s="368"/>
      <c r="BQ34" s="368"/>
      <c r="BR34" s="368"/>
      <c r="BS34" s="368"/>
      <c r="BT34" s="368"/>
      <c r="BU34" s="368"/>
      <c r="BV34" s="181"/>
      <c r="BW34" s="367">
        <f>IF(BY34="","",MAX(C34:D43,U34:V43,AM34:AN43,BE34:BF43)+1)</f>
        <v>9</v>
      </c>
      <c r="BX34" s="367"/>
      <c r="BY34" s="368" t="str">
        <f>IF('各会計、関係団体の財政状況及び健全化判断比率'!B68="","",'各会計、関係団体の財政状況及び健全化判断比率'!B68)</f>
        <v>白山野々市広域事務組合</v>
      </c>
      <c r="BZ34" s="368"/>
      <c r="CA34" s="368"/>
      <c r="CB34" s="368"/>
      <c r="CC34" s="368"/>
      <c r="CD34" s="368"/>
      <c r="CE34" s="368"/>
      <c r="CF34" s="368"/>
      <c r="CG34" s="368"/>
      <c r="CH34" s="368"/>
      <c r="CI34" s="368"/>
      <c r="CJ34" s="368"/>
      <c r="CK34" s="368"/>
      <c r="CL34" s="368"/>
      <c r="CM34" s="368"/>
      <c r="CN34" s="181"/>
      <c r="CO34" s="367">
        <f>IF(CQ34="","",MAX(C34:D43,U34:V43,AM34:AN43,BE34:BF43,BW34:BX43)+1)</f>
        <v>19</v>
      </c>
      <c r="CP34" s="367"/>
      <c r="CQ34" s="368" t="str">
        <f>IF('各会計、関係団体の財政状況及び健全化判断比率'!BS7="","",'各会計、関係団体の財政状況及び健全化判断比率'!BS7)</f>
        <v>川北町余暇健康開発公社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川北町介護保険事業特別会計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f t="shared" ref="BE35:BE43" si="1">IF(BG35="","",BE34+1)</f>
        <v>8</v>
      </c>
      <c r="BF35" s="367"/>
      <c r="BG35" s="368" t="str">
        <f>IF('各会計、関係団体の財政状況及び健全化判断比率'!B34="","",'各会計、関係団体の財政状況及び健全化判断比率'!B34)</f>
        <v>川北町農業集落排水事業特別会計</v>
      </c>
      <c r="BH35" s="368"/>
      <c r="BI35" s="368"/>
      <c r="BJ35" s="368"/>
      <c r="BK35" s="368"/>
      <c r="BL35" s="368"/>
      <c r="BM35" s="368"/>
      <c r="BN35" s="368"/>
      <c r="BO35" s="368"/>
      <c r="BP35" s="368"/>
      <c r="BQ35" s="368"/>
      <c r="BR35" s="368"/>
      <c r="BS35" s="368"/>
      <c r="BT35" s="368"/>
      <c r="BU35" s="368"/>
      <c r="BV35" s="181"/>
      <c r="BW35" s="367">
        <f t="shared" ref="BW35:BW43" si="2">IF(BY35="","",BW34+1)</f>
        <v>10</v>
      </c>
      <c r="BX35" s="367"/>
      <c r="BY35" s="368" t="str">
        <f>IF('各会計、関係団体の財政状況及び健全化判断比率'!B69="","",'各会計、関係団体の財政状況及び健全化判断比率'!B69)</f>
        <v>手取郷広域事務組合</v>
      </c>
      <c r="BZ35" s="368"/>
      <c r="CA35" s="368"/>
      <c r="CB35" s="368"/>
      <c r="CC35" s="368"/>
      <c r="CD35" s="368"/>
      <c r="CE35" s="368"/>
      <c r="CF35" s="368"/>
      <c r="CG35" s="368"/>
      <c r="CH35" s="368"/>
      <c r="CI35" s="368"/>
      <c r="CJ35" s="368"/>
      <c r="CK35" s="368"/>
      <c r="CL35" s="368"/>
      <c r="CM35" s="368"/>
      <c r="CN35" s="181"/>
      <c r="CO35" s="367">
        <f t="shared" ref="CO35:CO43" si="3">IF(CQ35="","",CO34+1)</f>
        <v>20</v>
      </c>
      <c r="CP35" s="367"/>
      <c r="CQ35" s="368" t="str">
        <f>IF('各会計、関係団体の財政状況及び健全化判断比率'!BS8="","",'各会計、関係団体の財政状況及び健全化判断比率'!BS8)</f>
        <v>川北町土地開発公社</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川北町後期高齢者医療特別会計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11</v>
      </c>
      <c r="BX36" s="367"/>
      <c r="BY36" s="368" t="str">
        <f>IF('各会計、関係団体の財政状況及び健全化判断比率'!B70="","",'各会計、関係団体の財政状況及び健全化判断比率'!B70)</f>
        <v>能美介護認定事務組合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5</v>
      </c>
      <c r="V37" s="367"/>
      <c r="W37" s="368" t="str">
        <f>IF('各会計、関係団体の財政状況及び健全化判断比率'!B31="","",'各会計、関係団体の財政状況及び健全化判断比率'!B31)</f>
        <v>川北町介護保険サービス事業特別会計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12</v>
      </c>
      <c r="BX37" s="367"/>
      <c r="BY37" s="368" t="str">
        <f>IF('各会計、関係団体の財政状況及び健全化判断比率'!B71="","",'各会計、関係団体の財政状況及び健全化判断比率'!B71)</f>
        <v>石川県市町村退職手当組合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13</v>
      </c>
      <c r="BX38" s="367"/>
      <c r="BY38" s="368" t="str">
        <f>IF('各会計、関係団体の財政状況及び健全化判断比率'!B72="","",'各会計、関係団体の財政状況及び健全化判断比率'!B72)</f>
        <v>石川県市町村消防団員等公務災害補償等組合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14</v>
      </c>
      <c r="BX39" s="367"/>
      <c r="BY39" s="368" t="str">
        <f>IF('各会計、関係団体の財政状況及び健全化判断比率'!B73="","",'各会計、関係団体の財政状況及び健全化判断比率'!B73)</f>
        <v>石川県消防賞じゅつ金組合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15</v>
      </c>
      <c r="BX40" s="367"/>
      <c r="BY40" s="368" t="str">
        <f>IF('各会計、関係団体の財政状況及び健全化判断比率'!B74="","",'各会計、関係団体の財政状況及び健全化判断比率'!B74)</f>
        <v>手取川水防事務組合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16</v>
      </c>
      <c r="BX41" s="367"/>
      <c r="BY41" s="368" t="str">
        <f>IF('各会計、関係団体の財政状況及び健全化判断比率'!B75="","",'各会計、関係団体の財政状況及び健全化判断比率'!B75)</f>
        <v>石川県町村議会公務災害補償組合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17</v>
      </c>
      <c r="BX42" s="367"/>
      <c r="BY42" s="368" t="str">
        <f>IF('各会計、関係団体の財政状況及び健全化判断比率'!B76="","",'各会計、関係団体の財政状況及び健全化判断比率'!B76)</f>
        <v>南加賀広域圏事務組合（一般会計）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18</v>
      </c>
      <c r="BX43" s="367"/>
      <c r="BY43" s="368" t="str">
        <f>IF('各会計、関係団体の財政状況及び健全化判断比率'!B77="","",'各会計、関係団体の財政状況及び健全化判断比率'!B77)</f>
        <v>南加賀広域圏事務組合（ふるさと振興事業会計）</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194</v>
      </c>
      <c r="E46" s="364" t="s">
        <v>195</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196</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197</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198</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199</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200</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201</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202</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x/W4CsJ7UtZXeKNAlshkYvr6MA3K6eABjzUdOPE5yZqSdY09st648Pu8zvyK02zK+vtwAs9dH/XcL7N5G9MGyw==" saltValue="gs0m3oqztX7va35vehqZK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203</v>
      </c>
      <c r="DI1" s="718"/>
      <c r="DJ1" s="718"/>
      <c r="DK1" s="718"/>
      <c r="DL1" s="718"/>
      <c r="DM1" s="718"/>
      <c r="DN1" s="719"/>
      <c r="DO1" s="214"/>
      <c r="DP1" s="717" t="s">
        <v>204</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9" t="s">
        <v>206</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207</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208</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2">
      <c r="B4" s="679" t="s">
        <v>1</v>
      </c>
      <c r="C4" s="680"/>
      <c r="D4" s="680"/>
      <c r="E4" s="680"/>
      <c r="F4" s="680"/>
      <c r="G4" s="680"/>
      <c r="H4" s="680"/>
      <c r="I4" s="680"/>
      <c r="J4" s="680"/>
      <c r="K4" s="680"/>
      <c r="L4" s="680"/>
      <c r="M4" s="680"/>
      <c r="N4" s="680"/>
      <c r="O4" s="680"/>
      <c r="P4" s="680"/>
      <c r="Q4" s="681"/>
      <c r="R4" s="679" t="s">
        <v>209</v>
      </c>
      <c r="S4" s="680"/>
      <c r="T4" s="680"/>
      <c r="U4" s="680"/>
      <c r="V4" s="680"/>
      <c r="W4" s="680"/>
      <c r="X4" s="680"/>
      <c r="Y4" s="681"/>
      <c r="Z4" s="679" t="s">
        <v>210</v>
      </c>
      <c r="AA4" s="680"/>
      <c r="AB4" s="680"/>
      <c r="AC4" s="681"/>
      <c r="AD4" s="679" t="s">
        <v>211</v>
      </c>
      <c r="AE4" s="680"/>
      <c r="AF4" s="680"/>
      <c r="AG4" s="680"/>
      <c r="AH4" s="680"/>
      <c r="AI4" s="680"/>
      <c r="AJ4" s="680"/>
      <c r="AK4" s="681"/>
      <c r="AL4" s="679" t="s">
        <v>210</v>
      </c>
      <c r="AM4" s="680"/>
      <c r="AN4" s="680"/>
      <c r="AO4" s="681"/>
      <c r="AP4" s="720" t="s">
        <v>212</v>
      </c>
      <c r="AQ4" s="720"/>
      <c r="AR4" s="720"/>
      <c r="AS4" s="720"/>
      <c r="AT4" s="720"/>
      <c r="AU4" s="720"/>
      <c r="AV4" s="720"/>
      <c r="AW4" s="720"/>
      <c r="AX4" s="720"/>
      <c r="AY4" s="720"/>
      <c r="AZ4" s="720"/>
      <c r="BA4" s="720"/>
      <c r="BB4" s="720"/>
      <c r="BC4" s="720"/>
      <c r="BD4" s="720"/>
      <c r="BE4" s="720"/>
      <c r="BF4" s="720"/>
      <c r="BG4" s="720" t="s">
        <v>213</v>
      </c>
      <c r="BH4" s="720"/>
      <c r="BI4" s="720"/>
      <c r="BJ4" s="720"/>
      <c r="BK4" s="720"/>
      <c r="BL4" s="720"/>
      <c r="BM4" s="720"/>
      <c r="BN4" s="720"/>
      <c r="BO4" s="720" t="s">
        <v>210</v>
      </c>
      <c r="BP4" s="720"/>
      <c r="BQ4" s="720"/>
      <c r="BR4" s="720"/>
      <c r="BS4" s="720" t="s">
        <v>214</v>
      </c>
      <c r="BT4" s="720"/>
      <c r="BU4" s="720"/>
      <c r="BV4" s="720"/>
      <c r="BW4" s="720"/>
      <c r="BX4" s="720"/>
      <c r="BY4" s="720"/>
      <c r="BZ4" s="720"/>
      <c r="CA4" s="720"/>
      <c r="CB4" s="720"/>
      <c r="CD4" s="679" t="s">
        <v>215</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2">
      <c r="B5" s="676" t="s">
        <v>216</v>
      </c>
      <c r="C5" s="677"/>
      <c r="D5" s="677"/>
      <c r="E5" s="677"/>
      <c r="F5" s="677"/>
      <c r="G5" s="677"/>
      <c r="H5" s="677"/>
      <c r="I5" s="677"/>
      <c r="J5" s="677"/>
      <c r="K5" s="677"/>
      <c r="L5" s="677"/>
      <c r="M5" s="677"/>
      <c r="N5" s="677"/>
      <c r="O5" s="677"/>
      <c r="P5" s="677"/>
      <c r="Q5" s="678"/>
      <c r="R5" s="673">
        <v>1313180</v>
      </c>
      <c r="S5" s="674"/>
      <c r="T5" s="674"/>
      <c r="U5" s="674"/>
      <c r="V5" s="674"/>
      <c r="W5" s="674"/>
      <c r="X5" s="674"/>
      <c r="Y5" s="702"/>
      <c r="Z5" s="715">
        <v>26</v>
      </c>
      <c r="AA5" s="715"/>
      <c r="AB5" s="715"/>
      <c r="AC5" s="715"/>
      <c r="AD5" s="716">
        <v>1313180</v>
      </c>
      <c r="AE5" s="716"/>
      <c r="AF5" s="716"/>
      <c r="AG5" s="716"/>
      <c r="AH5" s="716"/>
      <c r="AI5" s="716"/>
      <c r="AJ5" s="716"/>
      <c r="AK5" s="716"/>
      <c r="AL5" s="703">
        <v>51</v>
      </c>
      <c r="AM5" s="685"/>
      <c r="AN5" s="685"/>
      <c r="AO5" s="704"/>
      <c r="AP5" s="676" t="s">
        <v>217</v>
      </c>
      <c r="AQ5" s="677"/>
      <c r="AR5" s="677"/>
      <c r="AS5" s="677"/>
      <c r="AT5" s="677"/>
      <c r="AU5" s="677"/>
      <c r="AV5" s="677"/>
      <c r="AW5" s="677"/>
      <c r="AX5" s="677"/>
      <c r="AY5" s="677"/>
      <c r="AZ5" s="677"/>
      <c r="BA5" s="677"/>
      <c r="BB5" s="677"/>
      <c r="BC5" s="677"/>
      <c r="BD5" s="677"/>
      <c r="BE5" s="677"/>
      <c r="BF5" s="678"/>
      <c r="BG5" s="621">
        <v>1313180</v>
      </c>
      <c r="BH5" s="622"/>
      <c r="BI5" s="622"/>
      <c r="BJ5" s="622"/>
      <c r="BK5" s="622"/>
      <c r="BL5" s="622"/>
      <c r="BM5" s="622"/>
      <c r="BN5" s="623"/>
      <c r="BO5" s="659">
        <v>100</v>
      </c>
      <c r="BP5" s="659"/>
      <c r="BQ5" s="659"/>
      <c r="BR5" s="659"/>
      <c r="BS5" s="660">
        <v>165585</v>
      </c>
      <c r="BT5" s="660"/>
      <c r="BU5" s="660"/>
      <c r="BV5" s="660"/>
      <c r="BW5" s="660"/>
      <c r="BX5" s="660"/>
      <c r="BY5" s="660"/>
      <c r="BZ5" s="660"/>
      <c r="CA5" s="660"/>
      <c r="CB5" s="695"/>
      <c r="CD5" s="679" t="s">
        <v>212</v>
      </c>
      <c r="CE5" s="680"/>
      <c r="CF5" s="680"/>
      <c r="CG5" s="680"/>
      <c r="CH5" s="680"/>
      <c r="CI5" s="680"/>
      <c r="CJ5" s="680"/>
      <c r="CK5" s="680"/>
      <c r="CL5" s="680"/>
      <c r="CM5" s="680"/>
      <c r="CN5" s="680"/>
      <c r="CO5" s="680"/>
      <c r="CP5" s="680"/>
      <c r="CQ5" s="681"/>
      <c r="CR5" s="679" t="s">
        <v>218</v>
      </c>
      <c r="CS5" s="680"/>
      <c r="CT5" s="680"/>
      <c r="CU5" s="680"/>
      <c r="CV5" s="680"/>
      <c r="CW5" s="680"/>
      <c r="CX5" s="680"/>
      <c r="CY5" s="681"/>
      <c r="CZ5" s="679" t="s">
        <v>210</v>
      </c>
      <c r="DA5" s="680"/>
      <c r="DB5" s="680"/>
      <c r="DC5" s="681"/>
      <c r="DD5" s="679" t="s">
        <v>219</v>
      </c>
      <c r="DE5" s="680"/>
      <c r="DF5" s="680"/>
      <c r="DG5" s="680"/>
      <c r="DH5" s="680"/>
      <c r="DI5" s="680"/>
      <c r="DJ5" s="680"/>
      <c r="DK5" s="680"/>
      <c r="DL5" s="680"/>
      <c r="DM5" s="680"/>
      <c r="DN5" s="680"/>
      <c r="DO5" s="680"/>
      <c r="DP5" s="681"/>
      <c r="DQ5" s="679" t="s">
        <v>220</v>
      </c>
      <c r="DR5" s="680"/>
      <c r="DS5" s="680"/>
      <c r="DT5" s="680"/>
      <c r="DU5" s="680"/>
      <c r="DV5" s="680"/>
      <c r="DW5" s="680"/>
      <c r="DX5" s="680"/>
      <c r="DY5" s="680"/>
      <c r="DZ5" s="680"/>
      <c r="EA5" s="680"/>
      <c r="EB5" s="680"/>
      <c r="EC5" s="681"/>
    </row>
    <row r="6" spans="2:143" ht="11.25" customHeight="1" x14ac:dyDescent="0.2">
      <c r="B6" s="618" t="s">
        <v>221</v>
      </c>
      <c r="C6" s="619"/>
      <c r="D6" s="619"/>
      <c r="E6" s="619"/>
      <c r="F6" s="619"/>
      <c r="G6" s="619"/>
      <c r="H6" s="619"/>
      <c r="I6" s="619"/>
      <c r="J6" s="619"/>
      <c r="K6" s="619"/>
      <c r="L6" s="619"/>
      <c r="M6" s="619"/>
      <c r="N6" s="619"/>
      <c r="O6" s="619"/>
      <c r="P6" s="619"/>
      <c r="Q6" s="620"/>
      <c r="R6" s="621">
        <v>21331</v>
      </c>
      <c r="S6" s="622"/>
      <c r="T6" s="622"/>
      <c r="U6" s="622"/>
      <c r="V6" s="622"/>
      <c r="W6" s="622"/>
      <c r="X6" s="622"/>
      <c r="Y6" s="623"/>
      <c r="Z6" s="659">
        <v>0.4</v>
      </c>
      <c r="AA6" s="659"/>
      <c r="AB6" s="659"/>
      <c r="AC6" s="659"/>
      <c r="AD6" s="660">
        <v>21331</v>
      </c>
      <c r="AE6" s="660"/>
      <c r="AF6" s="660"/>
      <c r="AG6" s="660"/>
      <c r="AH6" s="660"/>
      <c r="AI6" s="660"/>
      <c r="AJ6" s="660"/>
      <c r="AK6" s="660"/>
      <c r="AL6" s="624">
        <v>0.8</v>
      </c>
      <c r="AM6" s="625"/>
      <c r="AN6" s="625"/>
      <c r="AO6" s="661"/>
      <c r="AP6" s="618" t="s">
        <v>222</v>
      </c>
      <c r="AQ6" s="619"/>
      <c r="AR6" s="619"/>
      <c r="AS6" s="619"/>
      <c r="AT6" s="619"/>
      <c r="AU6" s="619"/>
      <c r="AV6" s="619"/>
      <c r="AW6" s="619"/>
      <c r="AX6" s="619"/>
      <c r="AY6" s="619"/>
      <c r="AZ6" s="619"/>
      <c r="BA6" s="619"/>
      <c r="BB6" s="619"/>
      <c r="BC6" s="619"/>
      <c r="BD6" s="619"/>
      <c r="BE6" s="619"/>
      <c r="BF6" s="620"/>
      <c r="BG6" s="621">
        <v>1313180</v>
      </c>
      <c r="BH6" s="622"/>
      <c r="BI6" s="622"/>
      <c r="BJ6" s="622"/>
      <c r="BK6" s="622"/>
      <c r="BL6" s="622"/>
      <c r="BM6" s="622"/>
      <c r="BN6" s="623"/>
      <c r="BO6" s="659">
        <v>100</v>
      </c>
      <c r="BP6" s="659"/>
      <c r="BQ6" s="659"/>
      <c r="BR6" s="659"/>
      <c r="BS6" s="660">
        <v>165585</v>
      </c>
      <c r="BT6" s="660"/>
      <c r="BU6" s="660"/>
      <c r="BV6" s="660"/>
      <c r="BW6" s="660"/>
      <c r="BX6" s="660"/>
      <c r="BY6" s="660"/>
      <c r="BZ6" s="660"/>
      <c r="CA6" s="660"/>
      <c r="CB6" s="695"/>
      <c r="CD6" s="676" t="s">
        <v>223</v>
      </c>
      <c r="CE6" s="677"/>
      <c r="CF6" s="677"/>
      <c r="CG6" s="677"/>
      <c r="CH6" s="677"/>
      <c r="CI6" s="677"/>
      <c r="CJ6" s="677"/>
      <c r="CK6" s="677"/>
      <c r="CL6" s="677"/>
      <c r="CM6" s="677"/>
      <c r="CN6" s="677"/>
      <c r="CO6" s="677"/>
      <c r="CP6" s="677"/>
      <c r="CQ6" s="678"/>
      <c r="CR6" s="621">
        <v>66441</v>
      </c>
      <c r="CS6" s="622"/>
      <c r="CT6" s="622"/>
      <c r="CU6" s="622"/>
      <c r="CV6" s="622"/>
      <c r="CW6" s="622"/>
      <c r="CX6" s="622"/>
      <c r="CY6" s="623"/>
      <c r="CZ6" s="703">
        <v>1.3</v>
      </c>
      <c r="DA6" s="685"/>
      <c r="DB6" s="685"/>
      <c r="DC6" s="705"/>
      <c r="DD6" s="627" t="s">
        <v>122</v>
      </c>
      <c r="DE6" s="622"/>
      <c r="DF6" s="622"/>
      <c r="DG6" s="622"/>
      <c r="DH6" s="622"/>
      <c r="DI6" s="622"/>
      <c r="DJ6" s="622"/>
      <c r="DK6" s="622"/>
      <c r="DL6" s="622"/>
      <c r="DM6" s="622"/>
      <c r="DN6" s="622"/>
      <c r="DO6" s="622"/>
      <c r="DP6" s="623"/>
      <c r="DQ6" s="627">
        <v>66441</v>
      </c>
      <c r="DR6" s="622"/>
      <c r="DS6" s="622"/>
      <c r="DT6" s="622"/>
      <c r="DU6" s="622"/>
      <c r="DV6" s="622"/>
      <c r="DW6" s="622"/>
      <c r="DX6" s="622"/>
      <c r="DY6" s="622"/>
      <c r="DZ6" s="622"/>
      <c r="EA6" s="622"/>
      <c r="EB6" s="622"/>
      <c r="EC6" s="658"/>
    </row>
    <row r="7" spans="2:143" ht="11.25" customHeight="1" x14ac:dyDescent="0.2">
      <c r="B7" s="618" t="s">
        <v>224</v>
      </c>
      <c r="C7" s="619"/>
      <c r="D7" s="619"/>
      <c r="E7" s="619"/>
      <c r="F7" s="619"/>
      <c r="G7" s="619"/>
      <c r="H7" s="619"/>
      <c r="I7" s="619"/>
      <c r="J7" s="619"/>
      <c r="K7" s="619"/>
      <c r="L7" s="619"/>
      <c r="M7" s="619"/>
      <c r="N7" s="619"/>
      <c r="O7" s="619"/>
      <c r="P7" s="619"/>
      <c r="Q7" s="620"/>
      <c r="R7" s="621">
        <v>309</v>
      </c>
      <c r="S7" s="622"/>
      <c r="T7" s="622"/>
      <c r="U7" s="622"/>
      <c r="V7" s="622"/>
      <c r="W7" s="622"/>
      <c r="X7" s="622"/>
      <c r="Y7" s="623"/>
      <c r="Z7" s="659">
        <v>0</v>
      </c>
      <c r="AA7" s="659"/>
      <c r="AB7" s="659"/>
      <c r="AC7" s="659"/>
      <c r="AD7" s="660">
        <v>309</v>
      </c>
      <c r="AE7" s="660"/>
      <c r="AF7" s="660"/>
      <c r="AG7" s="660"/>
      <c r="AH7" s="660"/>
      <c r="AI7" s="660"/>
      <c r="AJ7" s="660"/>
      <c r="AK7" s="660"/>
      <c r="AL7" s="624">
        <v>0</v>
      </c>
      <c r="AM7" s="625"/>
      <c r="AN7" s="625"/>
      <c r="AO7" s="661"/>
      <c r="AP7" s="618" t="s">
        <v>225</v>
      </c>
      <c r="AQ7" s="619"/>
      <c r="AR7" s="619"/>
      <c r="AS7" s="619"/>
      <c r="AT7" s="619"/>
      <c r="AU7" s="619"/>
      <c r="AV7" s="619"/>
      <c r="AW7" s="619"/>
      <c r="AX7" s="619"/>
      <c r="AY7" s="619"/>
      <c r="AZ7" s="619"/>
      <c r="BA7" s="619"/>
      <c r="BB7" s="619"/>
      <c r="BC7" s="619"/>
      <c r="BD7" s="619"/>
      <c r="BE7" s="619"/>
      <c r="BF7" s="620"/>
      <c r="BG7" s="621">
        <v>410753</v>
      </c>
      <c r="BH7" s="622"/>
      <c r="BI7" s="622"/>
      <c r="BJ7" s="622"/>
      <c r="BK7" s="622"/>
      <c r="BL7" s="622"/>
      <c r="BM7" s="622"/>
      <c r="BN7" s="623"/>
      <c r="BO7" s="659">
        <v>31.3</v>
      </c>
      <c r="BP7" s="659"/>
      <c r="BQ7" s="659"/>
      <c r="BR7" s="659"/>
      <c r="BS7" s="660">
        <v>20371</v>
      </c>
      <c r="BT7" s="660"/>
      <c r="BU7" s="660"/>
      <c r="BV7" s="660"/>
      <c r="BW7" s="660"/>
      <c r="BX7" s="660"/>
      <c r="BY7" s="660"/>
      <c r="BZ7" s="660"/>
      <c r="CA7" s="660"/>
      <c r="CB7" s="695"/>
      <c r="CD7" s="618" t="s">
        <v>226</v>
      </c>
      <c r="CE7" s="619"/>
      <c r="CF7" s="619"/>
      <c r="CG7" s="619"/>
      <c r="CH7" s="619"/>
      <c r="CI7" s="619"/>
      <c r="CJ7" s="619"/>
      <c r="CK7" s="619"/>
      <c r="CL7" s="619"/>
      <c r="CM7" s="619"/>
      <c r="CN7" s="619"/>
      <c r="CO7" s="619"/>
      <c r="CP7" s="619"/>
      <c r="CQ7" s="620"/>
      <c r="CR7" s="621">
        <v>610764</v>
      </c>
      <c r="CS7" s="622"/>
      <c r="CT7" s="622"/>
      <c r="CU7" s="622"/>
      <c r="CV7" s="622"/>
      <c r="CW7" s="622"/>
      <c r="CX7" s="622"/>
      <c r="CY7" s="623"/>
      <c r="CZ7" s="659">
        <v>12.3</v>
      </c>
      <c r="DA7" s="659"/>
      <c r="DB7" s="659"/>
      <c r="DC7" s="659"/>
      <c r="DD7" s="627">
        <v>45823</v>
      </c>
      <c r="DE7" s="622"/>
      <c r="DF7" s="622"/>
      <c r="DG7" s="622"/>
      <c r="DH7" s="622"/>
      <c r="DI7" s="622"/>
      <c r="DJ7" s="622"/>
      <c r="DK7" s="622"/>
      <c r="DL7" s="622"/>
      <c r="DM7" s="622"/>
      <c r="DN7" s="622"/>
      <c r="DO7" s="622"/>
      <c r="DP7" s="623"/>
      <c r="DQ7" s="627">
        <v>588799</v>
      </c>
      <c r="DR7" s="622"/>
      <c r="DS7" s="622"/>
      <c r="DT7" s="622"/>
      <c r="DU7" s="622"/>
      <c r="DV7" s="622"/>
      <c r="DW7" s="622"/>
      <c r="DX7" s="622"/>
      <c r="DY7" s="622"/>
      <c r="DZ7" s="622"/>
      <c r="EA7" s="622"/>
      <c r="EB7" s="622"/>
      <c r="EC7" s="658"/>
    </row>
    <row r="8" spans="2:143" ht="11.25" customHeight="1" x14ac:dyDescent="0.2">
      <c r="B8" s="618" t="s">
        <v>227</v>
      </c>
      <c r="C8" s="619"/>
      <c r="D8" s="619"/>
      <c r="E8" s="619"/>
      <c r="F8" s="619"/>
      <c r="G8" s="619"/>
      <c r="H8" s="619"/>
      <c r="I8" s="619"/>
      <c r="J8" s="619"/>
      <c r="K8" s="619"/>
      <c r="L8" s="619"/>
      <c r="M8" s="619"/>
      <c r="N8" s="619"/>
      <c r="O8" s="619"/>
      <c r="P8" s="619"/>
      <c r="Q8" s="620"/>
      <c r="R8" s="621">
        <v>4378</v>
      </c>
      <c r="S8" s="622"/>
      <c r="T8" s="622"/>
      <c r="U8" s="622"/>
      <c r="V8" s="622"/>
      <c r="W8" s="622"/>
      <c r="X8" s="622"/>
      <c r="Y8" s="623"/>
      <c r="Z8" s="659">
        <v>0.1</v>
      </c>
      <c r="AA8" s="659"/>
      <c r="AB8" s="659"/>
      <c r="AC8" s="659"/>
      <c r="AD8" s="660">
        <v>4378</v>
      </c>
      <c r="AE8" s="660"/>
      <c r="AF8" s="660"/>
      <c r="AG8" s="660"/>
      <c r="AH8" s="660"/>
      <c r="AI8" s="660"/>
      <c r="AJ8" s="660"/>
      <c r="AK8" s="660"/>
      <c r="AL8" s="624">
        <v>0.2</v>
      </c>
      <c r="AM8" s="625"/>
      <c r="AN8" s="625"/>
      <c r="AO8" s="661"/>
      <c r="AP8" s="618" t="s">
        <v>228</v>
      </c>
      <c r="AQ8" s="619"/>
      <c r="AR8" s="619"/>
      <c r="AS8" s="619"/>
      <c r="AT8" s="619"/>
      <c r="AU8" s="619"/>
      <c r="AV8" s="619"/>
      <c r="AW8" s="619"/>
      <c r="AX8" s="619"/>
      <c r="AY8" s="619"/>
      <c r="AZ8" s="619"/>
      <c r="BA8" s="619"/>
      <c r="BB8" s="619"/>
      <c r="BC8" s="619"/>
      <c r="BD8" s="619"/>
      <c r="BE8" s="619"/>
      <c r="BF8" s="620"/>
      <c r="BG8" s="621">
        <v>11886</v>
      </c>
      <c r="BH8" s="622"/>
      <c r="BI8" s="622"/>
      <c r="BJ8" s="622"/>
      <c r="BK8" s="622"/>
      <c r="BL8" s="622"/>
      <c r="BM8" s="622"/>
      <c r="BN8" s="623"/>
      <c r="BO8" s="659">
        <v>0.9</v>
      </c>
      <c r="BP8" s="659"/>
      <c r="BQ8" s="659"/>
      <c r="BR8" s="659"/>
      <c r="BS8" s="660" t="s">
        <v>122</v>
      </c>
      <c r="BT8" s="660"/>
      <c r="BU8" s="660"/>
      <c r="BV8" s="660"/>
      <c r="BW8" s="660"/>
      <c r="BX8" s="660"/>
      <c r="BY8" s="660"/>
      <c r="BZ8" s="660"/>
      <c r="CA8" s="660"/>
      <c r="CB8" s="695"/>
      <c r="CD8" s="618" t="s">
        <v>229</v>
      </c>
      <c r="CE8" s="619"/>
      <c r="CF8" s="619"/>
      <c r="CG8" s="619"/>
      <c r="CH8" s="619"/>
      <c r="CI8" s="619"/>
      <c r="CJ8" s="619"/>
      <c r="CK8" s="619"/>
      <c r="CL8" s="619"/>
      <c r="CM8" s="619"/>
      <c r="CN8" s="619"/>
      <c r="CO8" s="619"/>
      <c r="CP8" s="619"/>
      <c r="CQ8" s="620"/>
      <c r="CR8" s="621">
        <v>1088207</v>
      </c>
      <c r="CS8" s="622"/>
      <c r="CT8" s="622"/>
      <c r="CU8" s="622"/>
      <c r="CV8" s="622"/>
      <c r="CW8" s="622"/>
      <c r="CX8" s="622"/>
      <c r="CY8" s="623"/>
      <c r="CZ8" s="659">
        <v>22</v>
      </c>
      <c r="DA8" s="659"/>
      <c r="DB8" s="659"/>
      <c r="DC8" s="659"/>
      <c r="DD8" s="627">
        <v>42884</v>
      </c>
      <c r="DE8" s="622"/>
      <c r="DF8" s="622"/>
      <c r="DG8" s="622"/>
      <c r="DH8" s="622"/>
      <c r="DI8" s="622"/>
      <c r="DJ8" s="622"/>
      <c r="DK8" s="622"/>
      <c r="DL8" s="622"/>
      <c r="DM8" s="622"/>
      <c r="DN8" s="622"/>
      <c r="DO8" s="622"/>
      <c r="DP8" s="623"/>
      <c r="DQ8" s="627">
        <v>752551</v>
      </c>
      <c r="DR8" s="622"/>
      <c r="DS8" s="622"/>
      <c r="DT8" s="622"/>
      <c r="DU8" s="622"/>
      <c r="DV8" s="622"/>
      <c r="DW8" s="622"/>
      <c r="DX8" s="622"/>
      <c r="DY8" s="622"/>
      <c r="DZ8" s="622"/>
      <c r="EA8" s="622"/>
      <c r="EB8" s="622"/>
      <c r="EC8" s="658"/>
    </row>
    <row r="9" spans="2:143" ht="11.25" customHeight="1" x14ac:dyDescent="0.2">
      <c r="B9" s="618" t="s">
        <v>230</v>
      </c>
      <c r="C9" s="619"/>
      <c r="D9" s="619"/>
      <c r="E9" s="619"/>
      <c r="F9" s="619"/>
      <c r="G9" s="619"/>
      <c r="H9" s="619"/>
      <c r="I9" s="619"/>
      <c r="J9" s="619"/>
      <c r="K9" s="619"/>
      <c r="L9" s="619"/>
      <c r="M9" s="619"/>
      <c r="N9" s="619"/>
      <c r="O9" s="619"/>
      <c r="P9" s="619"/>
      <c r="Q9" s="620"/>
      <c r="R9" s="621">
        <v>5089</v>
      </c>
      <c r="S9" s="622"/>
      <c r="T9" s="622"/>
      <c r="U9" s="622"/>
      <c r="V9" s="622"/>
      <c r="W9" s="622"/>
      <c r="X9" s="622"/>
      <c r="Y9" s="623"/>
      <c r="Z9" s="659">
        <v>0.1</v>
      </c>
      <c r="AA9" s="659"/>
      <c r="AB9" s="659"/>
      <c r="AC9" s="659"/>
      <c r="AD9" s="660">
        <v>5089</v>
      </c>
      <c r="AE9" s="660"/>
      <c r="AF9" s="660"/>
      <c r="AG9" s="660"/>
      <c r="AH9" s="660"/>
      <c r="AI9" s="660"/>
      <c r="AJ9" s="660"/>
      <c r="AK9" s="660"/>
      <c r="AL9" s="624">
        <v>0.2</v>
      </c>
      <c r="AM9" s="625"/>
      <c r="AN9" s="625"/>
      <c r="AO9" s="661"/>
      <c r="AP9" s="618" t="s">
        <v>231</v>
      </c>
      <c r="AQ9" s="619"/>
      <c r="AR9" s="619"/>
      <c r="AS9" s="619"/>
      <c r="AT9" s="619"/>
      <c r="AU9" s="619"/>
      <c r="AV9" s="619"/>
      <c r="AW9" s="619"/>
      <c r="AX9" s="619"/>
      <c r="AY9" s="619"/>
      <c r="AZ9" s="619"/>
      <c r="BA9" s="619"/>
      <c r="BB9" s="619"/>
      <c r="BC9" s="619"/>
      <c r="BD9" s="619"/>
      <c r="BE9" s="619"/>
      <c r="BF9" s="620"/>
      <c r="BG9" s="621">
        <v>319294</v>
      </c>
      <c r="BH9" s="622"/>
      <c r="BI9" s="622"/>
      <c r="BJ9" s="622"/>
      <c r="BK9" s="622"/>
      <c r="BL9" s="622"/>
      <c r="BM9" s="622"/>
      <c r="BN9" s="623"/>
      <c r="BO9" s="659">
        <v>24.3</v>
      </c>
      <c r="BP9" s="659"/>
      <c r="BQ9" s="659"/>
      <c r="BR9" s="659"/>
      <c r="BS9" s="660" t="s">
        <v>122</v>
      </c>
      <c r="BT9" s="660"/>
      <c r="BU9" s="660"/>
      <c r="BV9" s="660"/>
      <c r="BW9" s="660"/>
      <c r="BX9" s="660"/>
      <c r="BY9" s="660"/>
      <c r="BZ9" s="660"/>
      <c r="CA9" s="660"/>
      <c r="CB9" s="695"/>
      <c r="CD9" s="618" t="s">
        <v>232</v>
      </c>
      <c r="CE9" s="619"/>
      <c r="CF9" s="619"/>
      <c r="CG9" s="619"/>
      <c r="CH9" s="619"/>
      <c r="CI9" s="619"/>
      <c r="CJ9" s="619"/>
      <c r="CK9" s="619"/>
      <c r="CL9" s="619"/>
      <c r="CM9" s="619"/>
      <c r="CN9" s="619"/>
      <c r="CO9" s="619"/>
      <c r="CP9" s="619"/>
      <c r="CQ9" s="620"/>
      <c r="CR9" s="621">
        <v>774633</v>
      </c>
      <c r="CS9" s="622"/>
      <c r="CT9" s="622"/>
      <c r="CU9" s="622"/>
      <c r="CV9" s="622"/>
      <c r="CW9" s="622"/>
      <c r="CX9" s="622"/>
      <c r="CY9" s="623"/>
      <c r="CZ9" s="659">
        <v>15.7</v>
      </c>
      <c r="DA9" s="659"/>
      <c r="DB9" s="659"/>
      <c r="DC9" s="659"/>
      <c r="DD9" s="627">
        <v>117237</v>
      </c>
      <c r="DE9" s="622"/>
      <c r="DF9" s="622"/>
      <c r="DG9" s="622"/>
      <c r="DH9" s="622"/>
      <c r="DI9" s="622"/>
      <c r="DJ9" s="622"/>
      <c r="DK9" s="622"/>
      <c r="DL9" s="622"/>
      <c r="DM9" s="622"/>
      <c r="DN9" s="622"/>
      <c r="DO9" s="622"/>
      <c r="DP9" s="623"/>
      <c r="DQ9" s="627">
        <v>426138</v>
      </c>
      <c r="DR9" s="622"/>
      <c r="DS9" s="622"/>
      <c r="DT9" s="622"/>
      <c r="DU9" s="622"/>
      <c r="DV9" s="622"/>
      <c r="DW9" s="622"/>
      <c r="DX9" s="622"/>
      <c r="DY9" s="622"/>
      <c r="DZ9" s="622"/>
      <c r="EA9" s="622"/>
      <c r="EB9" s="622"/>
      <c r="EC9" s="658"/>
    </row>
    <row r="10" spans="2:143" ht="11.25" customHeight="1" x14ac:dyDescent="0.2">
      <c r="B10" s="618" t="s">
        <v>233</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234</v>
      </c>
      <c r="AQ10" s="619"/>
      <c r="AR10" s="619"/>
      <c r="AS10" s="619"/>
      <c r="AT10" s="619"/>
      <c r="AU10" s="619"/>
      <c r="AV10" s="619"/>
      <c r="AW10" s="619"/>
      <c r="AX10" s="619"/>
      <c r="AY10" s="619"/>
      <c r="AZ10" s="619"/>
      <c r="BA10" s="619"/>
      <c r="BB10" s="619"/>
      <c r="BC10" s="619"/>
      <c r="BD10" s="619"/>
      <c r="BE10" s="619"/>
      <c r="BF10" s="620"/>
      <c r="BG10" s="621">
        <v>31066</v>
      </c>
      <c r="BH10" s="622"/>
      <c r="BI10" s="622"/>
      <c r="BJ10" s="622"/>
      <c r="BK10" s="622"/>
      <c r="BL10" s="622"/>
      <c r="BM10" s="622"/>
      <c r="BN10" s="623"/>
      <c r="BO10" s="659">
        <v>2.4</v>
      </c>
      <c r="BP10" s="659"/>
      <c r="BQ10" s="659"/>
      <c r="BR10" s="659"/>
      <c r="BS10" s="660">
        <v>5168</v>
      </c>
      <c r="BT10" s="660"/>
      <c r="BU10" s="660"/>
      <c r="BV10" s="660"/>
      <c r="BW10" s="660"/>
      <c r="BX10" s="660"/>
      <c r="BY10" s="660"/>
      <c r="BZ10" s="660"/>
      <c r="CA10" s="660"/>
      <c r="CB10" s="695"/>
      <c r="CD10" s="618" t="s">
        <v>235</v>
      </c>
      <c r="CE10" s="619"/>
      <c r="CF10" s="619"/>
      <c r="CG10" s="619"/>
      <c r="CH10" s="619"/>
      <c r="CI10" s="619"/>
      <c r="CJ10" s="619"/>
      <c r="CK10" s="619"/>
      <c r="CL10" s="619"/>
      <c r="CM10" s="619"/>
      <c r="CN10" s="619"/>
      <c r="CO10" s="619"/>
      <c r="CP10" s="619"/>
      <c r="CQ10" s="620"/>
      <c r="CR10" s="621">
        <v>7781</v>
      </c>
      <c r="CS10" s="622"/>
      <c r="CT10" s="622"/>
      <c r="CU10" s="622"/>
      <c r="CV10" s="622"/>
      <c r="CW10" s="622"/>
      <c r="CX10" s="622"/>
      <c r="CY10" s="623"/>
      <c r="CZ10" s="659">
        <v>0.2</v>
      </c>
      <c r="DA10" s="659"/>
      <c r="DB10" s="659"/>
      <c r="DC10" s="659"/>
      <c r="DD10" s="627" t="s">
        <v>122</v>
      </c>
      <c r="DE10" s="622"/>
      <c r="DF10" s="622"/>
      <c r="DG10" s="622"/>
      <c r="DH10" s="622"/>
      <c r="DI10" s="622"/>
      <c r="DJ10" s="622"/>
      <c r="DK10" s="622"/>
      <c r="DL10" s="622"/>
      <c r="DM10" s="622"/>
      <c r="DN10" s="622"/>
      <c r="DO10" s="622"/>
      <c r="DP10" s="623"/>
      <c r="DQ10" s="627" t="s">
        <v>122</v>
      </c>
      <c r="DR10" s="622"/>
      <c r="DS10" s="622"/>
      <c r="DT10" s="622"/>
      <c r="DU10" s="622"/>
      <c r="DV10" s="622"/>
      <c r="DW10" s="622"/>
      <c r="DX10" s="622"/>
      <c r="DY10" s="622"/>
      <c r="DZ10" s="622"/>
      <c r="EA10" s="622"/>
      <c r="EB10" s="622"/>
      <c r="EC10" s="658"/>
    </row>
    <row r="11" spans="2:143" ht="11.25" customHeight="1" x14ac:dyDescent="0.2">
      <c r="B11" s="618" t="s">
        <v>236</v>
      </c>
      <c r="C11" s="619"/>
      <c r="D11" s="619"/>
      <c r="E11" s="619"/>
      <c r="F11" s="619"/>
      <c r="G11" s="619"/>
      <c r="H11" s="619"/>
      <c r="I11" s="619"/>
      <c r="J11" s="619"/>
      <c r="K11" s="619"/>
      <c r="L11" s="619"/>
      <c r="M11" s="619"/>
      <c r="N11" s="619"/>
      <c r="O11" s="619"/>
      <c r="P11" s="619"/>
      <c r="Q11" s="620"/>
      <c r="R11" s="621">
        <v>169545</v>
      </c>
      <c r="S11" s="622"/>
      <c r="T11" s="622"/>
      <c r="U11" s="622"/>
      <c r="V11" s="622"/>
      <c r="W11" s="622"/>
      <c r="X11" s="622"/>
      <c r="Y11" s="623"/>
      <c r="Z11" s="624">
        <v>3.4</v>
      </c>
      <c r="AA11" s="625"/>
      <c r="AB11" s="625"/>
      <c r="AC11" s="626"/>
      <c r="AD11" s="627">
        <v>169545</v>
      </c>
      <c r="AE11" s="622"/>
      <c r="AF11" s="622"/>
      <c r="AG11" s="622"/>
      <c r="AH11" s="622"/>
      <c r="AI11" s="622"/>
      <c r="AJ11" s="622"/>
      <c r="AK11" s="623"/>
      <c r="AL11" s="624">
        <v>6.6</v>
      </c>
      <c r="AM11" s="625"/>
      <c r="AN11" s="625"/>
      <c r="AO11" s="661"/>
      <c r="AP11" s="618" t="s">
        <v>237</v>
      </c>
      <c r="AQ11" s="619"/>
      <c r="AR11" s="619"/>
      <c r="AS11" s="619"/>
      <c r="AT11" s="619"/>
      <c r="AU11" s="619"/>
      <c r="AV11" s="619"/>
      <c r="AW11" s="619"/>
      <c r="AX11" s="619"/>
      <c r="AY11" s="619"/>
      <c r="AZ11" s="619"/>
      <c r="BA11" s="619"/>
      <c r="BB11" s="619"/>
      <c r="BC11" s="619"/>
      <c r="BD11" s="619"/>
      <c r="BE11" s="619"/>
      <c r="BF11" s="620"/>
      <c r="BG11" s="621">
        <v>48507</v>
      </c>
      <c r="BH11" s="622"/>
      <c r="BI11" s="622"/>
      <c r="BJ11" s="622"/>
      <c r="BK11" s="622"/>
      <c r="BL11" s="622"/>
      <c r="BM11" s="622"/>
      <c r="BN11" s="623"/>
      <c r="BO11" s="659">
        <v>3.7</v>
      </c>
      <c r="BP11" s="659"/>
      <c r="BQ11" s="659"/>
      <c r="BR11" s="659"/>
      <c r="BS11" s="660">
        <v>15203</v>
      </c>
      <c r="BT11" s="660"/>
      <c r="BU11" s="660"/>
      <c r="BV11" s="660"/>
      <c r="BW11" s="660"/>
      <c r="BX11" s="660"/>
      <c r="BY11" s="660"/>
      <c r="BZ11" s="660"/>
      <c r="CA11" s="660"/>
      <c r="CB11" s="695"/>
      <c r="CD11" s="618" t="s">
        <v>238</v>
      </c>
      <c r="CE11" s="619"/>
      <c r="CF11" s="619"/>
      <c r="CG11" s="619"/>
      <c r="CH11" s="619"/>
      <c r="CI11" s="619"/>
      <c r="CJ11" s="619"/>
      <c r="CK11" s="619"/>
      <c r="CL11" s="619"/>
      <c r="CM11" s="619"/>
      <c r="CN11" s="619"/>
      <c r="CO11" s="619"/>
      <c r="CP11" s="619"/>
      <c r="CQ11" s="620"/>
      <c r="CR11" s="621">
        <v>155561</v>
      </c>
      <c r="CS11" s="622"/>
      <c r="CT11" s="622"/>
      <c r="CU11" s="622"/>
      <c r="CV11" s="622"/>
      <c r="CW11" s="622"/>
      <c r="CX11" s="622"/>
      <c r="CY11" s="623"/>
      <c r="CZ11" s="659">
        <v>3.1</v>
      </c>
      <c r="DA11" s="659"/>
      <c r="DB11" s="659"/>
      <c r="DC11" s="659"/>
      <c r="DD11" s="627">
        <v>24059</v>
      </c>
      <c r="DE11" s="622"/>
      <c r="DF11" s="622"/>
      <c r="DG11" s="622"/>
      <c r="DH11" s="622"/>
      <c r="DI11" s="622"/>
      <c r="DJ11" s="622"/>
      <c r="DK11" s="622"/>
      <c r="DL11" s="622"/>
      <c r="DM11" s="622"/>
      <c r="DN11" s="622"/>
      <c r="DO11" s="622"/>
      <c r="DP11" s="623"/>
      <c r="DQ11" s="627">
        <v>86261</v>
      </c>
      <c r="DR11" s="622"/>
      <c r="DS11" s="622"/>
      <c r="DT11" s="622"/>
      <c r="DU11" s="622"/>
      <c r="DV11" s="622"/>
      <c r="DW11" s="622"/>
      <c r="DX11" s="622"/>
      <c r="DY11" s="622"/>
      <c r="DZ11" s="622"/>
      <c r="EA11" s="622"/>
      <c r="EB11" s="622"/>
      <c r="EC11" s="658"/>
    </row>
    <row r="12" spans="2:143" ht="11.25" customHeight="1" x14ac:dyDescent="0.2">
      <c r="B12" s="618" t="s">
        <v>239</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59" t="s">
        <v>122</v>
      </c>
      <c r="AA12" s="659"/>
      <c r="AB12" s="659"/>
      <c r="AC12" s="659"/>
      <c r="AD12" s="660" t="s">
        <v>122</v>
      </c>
      <c r="AE12" s="660"/>
      <c r="AF12" s="660"/>
      <c r="AG12" s="660"/>
      <c r="AH12" s="660"/>
      <c r="AI12" s="660"/>
      <c r="AJ12" s="660"/>
      <c r="AK12" s="660"/>
      <c r="AL12" s="624" t="s">
        <v>122</v>
      </c>
      <c r="AM12" s="625"/>
      <c r="AN12" s="625"/>
      <c r="AO12" s="661"/>
      <c r="AP12" s="618" t="s">
        <v>240</v>
      </c>
      <c r="AQ12" s="619"/>
      <c r="AR12" s="619"/>
      <c r="AS12" s="619"/>
      <c r="AT12" s="619"/>
      <c r="AU12" s="619"/>
      <c r="AV12" s="619"/>
      <c r="AW12" s="619"/>
      <c r="AX12" s="619"/>
      <c r="AY12" s="619"/>
      <c r="AZ12" s="619"/>
      <c r="BA12" s="619"/>
      <c r="BB12" s="619"/>
      <c r="BC12" s="619"/>
      <c r="BD12" s="619"/>
      <c r="BE12" s="619"/>
      <c r="BF12" s="620"/>
      <c r="BG12" s="621">
        <v>826644</v>
      </c>
      <c r="BH12" s="622"/>
      <c r="BI12" s="622"/>
      <c r="BJ12" s="622"/>
      <c r="BK12" s="622"/>
      <c r="BL12" s="622"/>
      <c r="BM12" s="622"/>
      <c r="BN12" s="623"/>
      <c r="BO12" s="659">
        <v>62.9</v>
      </c>
      <c r="BP12" s="659"/>
      <c r="BQ12" s="659"/>
      <c r="BR12" s="659"/>
      <c r="BS12" s="660">
        <v>145214</v>
      </c>
      <c r="BT12" s="660"/>
      <c r="BU12" s="660"/>
      <c r="BV12" s="660"/>
      <c r="BW12" s="660"/>
      <c r="BX12" s="660"/>
      <c r="BY12" s="660"/>
      <c r="BZ12" s="660"/>
      <c r="CA12" s="660"/>
      <c r="CB12" s="695"/>
      <c r="CD12" s="618" t="s">
        <v>241</v>
      </c>
      <c r="CE12" s="619"/>
      <c r="CF12" s="619"/>
      <c r="CG12" s="619"/>
      <c r="CH12" s="619"/>
      <c r="CI12" s="619"/>
      <c r="CJ12" s="619"/>
      <c r="CK12" s="619"/>
      <c r="CL12" s="619"/>
      <c r="CM12" s="619"/>
      <c r="CN12" s="619"/>
      <c r="CO12" s="619"/>
      <c r="CP12" s="619"/>
      <c r="CQ12" s="620"/>
      <c r="CR12" s="621">
        <v>54524</v>
      </c>
      <c r="CS12" s="622"/>
      <c r="CT12" s="622"/>
      <c r="CU12" s="622"/>
      <c r="CV12" s="622"/>
      <c r="CW12" s="622"/>
      <c r="CX12" s="622"/>
      <c r="CY12" s="623"/>
      <c r="CZ12" s="659">
        <v>1.1000000000000001</v>
      </c>
      <c r="DA12" s="659"/>
      <c r="DB12" s="659"/>
      <c r="DC12" s="659"/>
      <c r="DD12" s="627" t="s">
        <v>122</v>
      </c>
      <c r="DE12" s="622"/>
      <c r="DF12" s="622"/>
      <c r="DG12" s="622"/>
      <c r="DH12" s="622"/>
      <c r="DI12" s="622"/>
      <c r="DJ12" s="622"/>
      <c r="DK12" s="622"/>
      <c r="DL12" s="622"/>
      <c r="DM12" s="622"/>
      <c r="DN12" s="622"/>
      <c r="DO12" s="622"/>
      <c r="DP12" s="623"/>
      <c r="DQ12" s="627">
        <v>54524</v>
      </c>
      <c r="DR12" s="622"/>
      <c r="DS12" s="622"/>
      <c r="DT12" s="622"/>
      <c r="DU12" s="622"/>
      <c r="DV12" s="622"/>
      <c r="DW12" s="622"/>
      <c r="DX12" s="622"/>
      <c r="DY12" s="622"/>
      <c r="DZ12" s="622"/>
      <c r="EA12" s="622"/>
      <c r="EB12" s="622"/>
      <c r="EC12" s="658"/>
    </row>
    <row r="13" spans="2:143" ht="11.25" customHeight="1" x14ac:dyDescent="0.2">
      <c r="B13" s="618" t="s">
        <v>242</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243</v>
      </c>
      <c r="AQ13" s="619"/>
      <c r="AR13" s="619"/>
      <c r="AS13" s="619"/>
      <c r="AT13" s="619"/>
      <c r="AU13" s="619"/>
      <c r="AV13" s="619"/>
      <c r="AW13" s="619"/>
      <c r="AX13" s="619"/>
      <c r="AY13" s="619"/>
      <c r="AZ13" s="619"/>
      <c r="BA13" s="619"/>
      <c r="BB13" s="619"/>
      <c r="BC13" s="619"/>
      <c r="BD13" s="619"/>
      <c r="BE13" s="619"/>
      <c r="BF13" s="620"/>
      <c r="BG13" s="621">
        <v>826293</v>
      </c>
      <c r="BH13" s="622"/>
      <c r="BI13" s="622"/>
      <c r="BJ13" s="622"/>
      <c r="BK13" s="622"/>
      <c r="BL13" s="622"/>
      <c r="BM13" s="622"/>
      <c r="BN13" s="623"/>
      <c r="BO13" s="659">
        <v>62.9</v>
      </c>
      <c r="BP13" s="659"/>
      <c r="BQ13" s="659"/>
      <c r="BR13" s="659"/>
      <c r="BS13" s="660">
        <v>145214</v>
      </c>
      <c r="BT13" s="660"/>
      <c r="BU13" s="660"/>
      <c r="BV13" s="660"/>
      <c r="BW13" s="660"/>
      <c r="BX13" s="660"/>
      <c r="BY13" s="660"/>
      <c r="BZ13" s="660"/>
      <c r="CA13" s="660"/>
      <c r="CB13" s="695"/>
      <c r="CD13" s="618" t="s">
        <v>244</v>
      </c>
      <c r="CE13" s="619"/>
      <c r="CF13" s="619"/>
      <c r="CG13" s="619"/>
      <c r="CH13" s="619"/>
      <c r="CI13" s="619"/>
      <c r="CJ13" s="619"/>
      <c r="CK13" s="619"/>
      <c r="CL13" s="619"/>
      <c r="CM13" s="619"/>
      <c r="CN13" s="619"/>
      <c r="CO13" s="619"/>
      <c r="CP13" s="619"/>
      <c r="CQ13" s="620"/>
      <c r="CR13" s="621">
        <v>660898</v>
      </c>
      <c r="CS13" s="622"/>
      <c r="CT13" s="622"/>
      <c r="CU13" s="622"/>
      <c r="CV13" s="622"/>
      <c r="CW13" s="622"/>
      <c r="CX13" s="622"/>
      <c r="CY13" s="623"/>
      <c r="CZ13" s="659">
        <v>13.4</v>
      </c>
      <c r="DA13" s="659"/>
      <c r="DB13" s="659"/>
      <c r="DC13" s="659"/>
      <c r="DD13" s="627">
        <v>573620</v>
      </c>
      <c r="DE13" s="622"/>
      <c r="DF13" s="622"/>
      <c r="DG13" s="622"/>
      <c r="DH13" s="622"/>
      <c r="DI13" s="622"/>
      <c r="DJ13" s="622"/>
      <c r="DK13" s="622"/>
      <c r="DL13" s="622"/>
      <c r="DM13" s="622"/>
      <c r="DN13" s="622"/>
      <c r="DO13" s="622"/>
      <c r="DP13" s="623"/>
      <c r="DQ13" s="627">
        <v>112106</v>
      </c>
      <c r="DR13" s="622"/>
      <c r="DS13" s="622"/>
      <c r="DT13" s="622"/>
      <c r="DU13" s="622"/>
      <c r="DV13" s="622"/>
      <c r="DW13" s="622"/>
      <c r="DX13" s="622"/>
      <c r="DY13" s="622"/>
      <c r="DZ13" s="622"/>
      <c r="EA13" s="622"/>
      <c r="EB13" s="622"/>
      <c r="EC13" s="658"/>
    </row>
    <row r="14" spans="2:143" ht="11.25" customHeight="1" x14ac:dyDescent="0.2">
      <c r="B14" s="618" t="s">
        <v>245</v>
      </c>
      <c r="C14" s="619"/>
      <c r="D14" s="619"/>
      <c r="E14" s="619"/>
      <c r="F14" s="619"/>
      <c r="G14" s="619"/>
      <c r="H14" s="619"/>
      <c r="I14" s="619"/>
      <c r="J14" s="619"/>
      <c r="K14" s="619"/>
      <c r="L14" s="619"/>
      <c r="M14" s="619"/>
      <c r="N14" s="619"/>
      <c r="O14" s="619"/>
      <c r="P14" s="619"/>
      <c r="Q14" s="620"/>
      <c r="R14" s="621">
        <v>225</v>
      </c>
      <c r="S14" s="622"/>
      <c r="T14" s="622"/>
      <c r="U14" s="622"/>
      <c r="V14" s="622"/>
      <c r="W14" s="622"/>
      <c r="X14" s="622"/>
      <c r="Y14" s="623"/>
      <c r="Z14" s="659">
        <v>0</v>
      </c>
      <c r="AA14" s="659"/>
      <c r="AB14" s="659"/>
      <c r="AC14" s="659"/>
      <c r="AD14" s="660">
        <v>225</v>
      </c>
      <c r="AE14" s="660"/>
      <c r="AF14" s="660"/>
      <c r="AG14" s="660"/>
      <c r="AH14" s="660"/>
      <c r="AI14" s="660"/>
      <c r="AJ14" s="660"/>
      <c r="AK14" s="660"/>
      <c r="AL14" s="624">
        <v>0</v>
      </c>
      <c r="AM14" s="625"/>
      <c r="AN14" s="625"/>
      <c r="AO14" s="661"/>
      <c r="AP14" s="618" t="s">
        <v>246</v>
      </c>
      <c r="AQ14" s="619"/>
      <c r="AR14" s="619"/>
      <c r="AS14" s="619"/>
      <c r="AT14" s="619"/>
      <c r="AU14" s="619"/>
      <c r="AV14" s="619"/>
      <c r="AW14" s="619"/>
      <c r="AX14" s="619"/>
      <c r="AY14" s="619"/>
      <c r="AZ14" s="619"/>
      <c r="BA14" s="619"/>
      <c r="BB14" s="619"/>
      <c r="BC14" s="619"/>
      <c r="BD14" s="619"/>
      <c r="BE14" s="619"/>
      <c r="BF14" s="620"/>
      <c r="BG14" s="621">
        <v>20625</v>
      </c>
      <c r="BH14" s="622"/>
      <c r="BI14" s="622"/>
      <c r="BJ14" s="622"/>
      <c r="BK14" s="622"/>
      <c r="BL14" s="622"/>
      <c r="BM14" s="622"/>
      <c r="BN14" s="623"/>
      <c r="BO14" s="659">
        <v>1.6</v>
      </c>
      <c r="BP14" s="659"/>
      <c r="BQ14" s="659"/>
      <c r="BR14" s="659"/>
      <c r="BS14" s="660" t="s">
        <v>122</v>
      </c>
      <c r="BT14" s="660"/>
      <c r="BU14" s="660"/>
      <c r="BV14" s="660"/>
      <c r="BW14" s="660"/>
      <c r="BX14" s="660"/>
      <c r="BY14" s="660"/>
      <c r="BZ14" s="660"/>
      <c r="CA14" s="660"/>
      <c r="CB14" s="695"/>
      <c r="CD14" s="618" t="s">
        <v>247</v>
      </c>
      <c r="CE14" s="619"/>
      <c r="CF14" s="619"/>
      <c r="CG14" s="619"/>
      <c r="CH14" s="619"/>
      <c r="CI14" s="619"/>
      <c r="CJ14" s="619"/>
      <c r="CK14" s="619"/>
      <c r="CL14" s="619"/>
      <c r="CM14" s="619"/>
      <c r="CN14" s="619"/>
      <c r="CO14" s="619"/>
      <c r="CP14" s="619"/>
      <c r="CQ14" s="620"/>
      <c r="CR14" s="621">
        <v>178630</v>
      </c>
      <c r="CS14" s="622"/>
      <c r="CT14" s="622"/>
      <c r="CU14" s="622"/>
      <c r="CV14" s="622"/>
      <c r="CW14" s="622"/>
      <c r="CX14" s="622"/>
      <c r="CY14" s="623"/>
      <c r="CZ14" s="659">
        <v>3.6</v>
      </c>
      <c r="DA14" s="659"/>
      <c r="DB14" s="659"/>
      <c r="DC14" s="659"/>
      <c r="DD14" s="627">
        <v>1705</v>
      </c>
      <c r="DE14" s="622"/>
      <c r="DF14" s="622"/>
      <c r="DG14" s="622"/>
      <c r="DH14" s="622"/>
      <c r="DI14" s="622"/>
      <c r="DJ14" s="622"/>
      <c r="DK14" s="622"/>
      <c r="DL14" s="622"/>
      <c r="DM14" s="622"/>
      <c r="DN14" s="622"/>
      <c r="DO14" s="622"/>
      <c r="DP14" s="623"/>
      <c r="DQ14" s="627">
        <v>176923</v>
      </c>
      <c r="DR14" s="622"/>
      <c r="DS14" s="622"/>
      <c r="DT14" s="622"/>
      <c r="DU14" s="622"/>
      <c r="DV14" s="622"/>
      <c r="DW14" s="622"/>
      <c r="DX14" s="622"/>
      <c r="DY14" s="622"/>
      <c r="DZ14" s="622"/>
      <c r="EA14" s="622"/>
      <c r="EB14" s="622"/>
      <c r="EC14" s="658"/>
    </row>
    <row r="15" spans="2:143" ht="11.25" customHeight="1" x14ac:dyDescent="0.2">
      <c r="B15" s="618" t="s">
        <v>248</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249</v>
      </c>
      <c r="AQ15" s="619"/>
      <c r="AR15" s="619"/>
      <c r="AS15" s="619"/>
      <c r="AT15" s="619"/>
      <c r="AU15" s="619"/>
      <c r="AV15" s="619"/>
      <c r="AW15" s="619"/>
      <c r="AX15" s="619"/>
      <c r="AY15" s="619"/>
      <c r="AZ15" s="619"/>
      <c r="BA15" s="619"/>
      <c r="BB15" s="619"/>
      <c r="BC15" s="619"/>
      <c r="BD15" s="619"/>
      <c r="BE15" s="619"/>
      <c r="BF15" s="620"/>
      <c r="BG15" s="621">
        <v>55158</v>
      </c>
      <c r="BH15" s="622"/>
      <c r="BI15" s="622"/>
      <c r="BJ15" s="622"/>
      <c r="BK15" s="622"/>
      <c r="BL15" s="622"/>
      <c r="BM15" s="622"/>
      <c r="BN15" s="623"/>
      <c r="BO15" s="659">
        <v>4.2</v>
      </c>
      <c r="BP15" s="659"/>
      <c r="BQ15" s="659"/>
      <c r="BR15" s="659"/>
      <c r="BS15" s="660" t="s">
        <v>122</v>
      </c>
      <c r="BT15" s="660"/>
      <c r="BU15" s="660"/>
      <c r="BV15" s="660"/>
      <c r="BW15" s="660"/>
      <c r="BX15" s="660"/>
      <c r="BY15" s="660"/>
      <c r="BZ15" s="660"/>
      <c r="CA15" s="660"/>
      <c r="CB15" s="695"/>
      <c r="CD15" s="618" t="s">
        <v>250</v>
      </c>
      <c r="CE15" s="619"/>
      <c r="CF15" s="619"/>
      <c r="CG15" s="619"/>
      <c r="CH15" s="619"/>
      <c r="CI15" s="619"/>
      <c r="CJ15" s="619"/>
      <c r="CK15" s="619"/>
      <c r="CL15" s="619"/>
      <c r="CM15" s="619"/>
      <c r="CN15" s="619"/>
      <c r="CO15" s="619"/>
      <c r="CP15" s="619"/>
      <c r="CQ15" s="620"/>
      <c r="CR15" s="621">
        <v>996141</v>
      </c>
      <c r="CS15" s="622"/>
      <c r="CT15" s="622"/>
      <c r="CU15" s="622"/>
      <c r="CV15" s="622"/>
      <c r="CW15" s="622"/>
      <c r="CX15" s="622"/>
      <c r="CY15" s="623"/>
      <c r="CZ15" s="659">
        <v>20.100000000000001</v>
      </c>
      <c r="DA15" s="659"/>
      <c r="DB15" s="659"/>
      <c r="DC15" s="659"/>
      <c r="DD15" s="627">
        <v>635976</v>
      </c>
      <c r="DE15" s="622"/>
      <c r="DF15" s="622"/>
      <c r="DG15" s="622"/>
      <c r="DH15" s="622"/>
      <c r="DI15" s="622"/>
      <c r="DJ15" s="622"/>
      <c r="DK15" s="622"/>
      <c r="DL15" s="622"/>
      <c r="DM15" s="622"/>
      <c r="DN15" s="622"/>
      <c r="DO15" s="622"/>
      <c r="DP15" s="623"/>
      <c r="DQ15" s="627">
        <v>378858</v>
      </c>
      <c r="DR15" s="622"/>
      <c r="DS15" s="622"/>
      <c r="DT15" s="622"/>
      <c r="DU15" s="622"/>
      <c r="DV15" s="622"/>
      <c r="DW15" s="622"/>
      <c r="DX15" s="622"/>
      <c r="DY15" s="622"/>
      <c r="DZ15" s="622"/>
      <c r="EA15" s="622"/>
      <c r="EB15" s="622"/>
      <c r="EC15" s="658"/>
    </row>
    <row r="16" spans="2:143" ht="11.25" customHeight="1" x14ac:dyDescent="0.2">
      <c r="B16" s="618" t="s">
        <v>251</v>
      </c>
      <c r="C16" s="619"/>
      <c r="D16" s="619"/>
      <c r="E16" s="619"/>
      <c r="F16" s="619"/>
      <c r="G16" s="619"/>
      <c r="H16" s="619"/>
      <c r="I16" s="619"/>
      <c r="J16" s="619"/>
      <c r="K16" s="619"/>
      <c r="L16" s="619"/>
      <c r="M16" s="619"/>
      <c r="N16" s="619"/>
      <c r="O16" s="619"/>
      <c r="P16" s="619"/>
      <c r="Q16" s="620"/>
      <c r="R16" s="621">
        <v>3037</v>
      </c>
      <c r="S16" s="622"/>
      <c r="T16" s="622"/>
      <c r="U16" s="622"/>
      <c r="V16" s="622"/>
      <c r="W16" s="622"/>
      <c r="X16" s="622"/>
      <c r="Y16" s="623"/>
      <c r="Z16" s="659">
        <v>0.1</v>
      </c>
      <c r="AA16" s="659"/>
      <c r="AB16" s="659"/>
      <c r="AC16" s="659"/>
      <c r="AD16" s="660">
        <v>3037</v>
      </c>
      <c r="AE16" s="660"/>
      <c r="AF16" s="660"/>
      <c r="AG16" s="660"/>
      <c r="AH16" s="660"/>
      <c r="AI16" s="660"/>
      <c r="AJ16" s="660"/>
      <c r="AK16" s="660"/>
      <c r="AL16" s="624">
        <v>0.1</v>
      </c>
      <c r="AM16" s="625"/>
      <c r="AN16" s="625"/>
      <c r="AO16" s="661"/>
      <c r="AP16" s="618" t="s">
        <v>252</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5"/>
      <c r="CD16" s="618" t="s">
        <v>253</v>
      </c>
      <c r="CE16" s="619"/>
      <c r="CF16" s="619"/>
      <c r="CG16" s="619"/>
      <c r="CH16" s="619"/>
      <c r="CI16" s="619"/>
      <c r="CJ16" s="619"/>
      <c r="CK16" s="619"/>
      <c r="CL16" s="619"/>
      <c r="CM16" s="619"/>
      <c r="CN16" s="619"/>
      <c r="CO16" s="619"/>
      <c r="CP16" s="619"/>
      <c r="CQ16" s="620"/>
      <c r="CR16" s="621" t="s">
        <v>122</v>
      </c>
      <c r="CS16" s="622"/>
      <c r="CT16" s="622"/>
      <c r="CU16" s="622"/>
      <c r="CV16" s="622"/>
      <c r="CW16" s="622"/>
      <c r="CX16" s="622"/>
      <c r="CY16" s="623"/>
      <c r="CZ16" s="659" t="s">
        <v>122</v>
      </c>
      <c r="DA16" s="659"/>
      <c r="DB16" s="659"/>
      <c r="DC16" s="659"/>
      <c r="DD16" s="627" t="s">
        <v>122</v>
      </c>
      <c r="DE16" s="622"/>
      <c r="DF16" s="622"/>
      <c r="DG16" s="622"/>
      <c r="DH16" s="622"/>
      <c r="DI16" s="622"/>
      <c r="DJ16" s="622"/>
      <c r="DK16" s="622"/>
      <c r="DL16" s="622"/>
      <c r="DM16" s="622"/>
      <c r="DN16" s="622"/>
      <c r="DO16" s="622"/>
      <c r="DP16" s="623"/>
      <c r="DQ16" s="627" t="s">
        <v>122</v>
      </c>
      <c r="DR16" s="622"/>
      <c r="DS16" s="622"/>
      <c r="DT16" s="622"/>
      <c r="DU16" s="622"/>
      <c r="DV16" s="622"/>
      <c r="DW16" s="622"/>
      <c r="DX16" s="622"/>
      <c r="DY16" s="622"/>
      <c r="DZ16" s="622"/>
      <c r="EA16" s="622"/>
      <c r="EB16" s="622"/>
      <c r="EC16" s="658"/>
    </row>
    <row r="17" spans="2:133" ht="11.25" customHeight="1" x14ac:dyDescent="0.2">
      <c r="B17" s="618" t="s">
        <v>254</v>
      </c>
      <c r="C17" s="619"/>
      <c r="D17" s="619"/>
      <c r="E17" s="619"/>
      <c r="F17" s="619"/>
      <c r="G17" s="619"/>
      <c r="H17" s="619"/>
      <c r="I17" s="619"/>
      <c r="J17" s="619"/>
      <c r="K17" s="619"/>
      <c r="L17" s="619"/>
      <c r="M17" s="619"/>
      <c r="N17" s="619"/>
      <c r="O17" s="619"/>
      <c r="P17" s="619"/>
      <c r="Q17" s="620"/>
      <c r="R17" s="621">
        <v>20570</v>
      </c>
      <c r="S17" s="622"/>
      <c r="T17" s="622"/>
      <c r="U17" s="622"/>
      <c r="V17" s="622"/>
      <c r="W17" s="622"/>
      <c r="X17" s="622"/>
      <c r="Y17" s="623"/>
      <c r="Z17" s="659">
        <v>0.4</v>
      </c>
      <c r="AA17" s="659"/>
      <c r="AB17" s="659"/>
      <c r="AC17" s="659"/>
      <c r="AD17" s="660">
        <v>20570</v>
      </c>
      <c r="AE17" s="660"/>
      <c r="AF17" s="660"/>
      <c r="AG17" s="660"/>
      <c r="AH17" s="660"/>
      <c r="AI17" s="660"/>
      <c r="AJ17" s="660"/>
      <c r="AK17" s="660"/>
      <c r="AL17" s="624">
        <v>0.8</v>
      </c>
      <c r="AM17" s="625"/>
      <c r="AN17" s="625"/>
      <c r="AO17" s="661"/>
      <c r="AP17" s="618" t="s">
        <v>255</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5"/>
      <c r="CD17" s="618" t="s">
        <v>256</v>
      </c>
      <c r="CE17" s="619"/>
      <c r="CF17" s="619"/>
      <c r="CG17" s="619"/>
      <c r="CH17" s="619"/>
      <c r="CI17" s="619"/>
      <c r="CJ17" s="619"/>
      <c r="CK17" s="619"/>
      <c r="CL17" s="619"/>
      <c r="CM17" s="619"/>
      <c r="CN17" s="619"/>
      <c r="CO17" s="619"/>
      <c r="CP17" s="619"/>
      <c r="CQ17" s="620"/>
      <c r="CR17" s="621">
        <v>355171</v>
      </c>
      <c r="CS17" s="622"/>
      <c r="CT17" s="622"/>
      <c r="CU17" s="622"/>
      <c r="CV17" s="622"/>
      <c r="CW17" s="622"/>
      <c r="CX17" s="622"/>
      <c r="CY17" s="623"/>
      <c r="CZ17" s="659">
        <v>7.2</v>
      </c>
      <c r="DA17" s="659"/>
      <c r="DB17" s="659"/>
      <c r="DC17" s="659"/>
      <c r="DD17" s="627" t="s">
        <v>122</v>
      </c>
      <c r="DE17" s="622"/>
      <c r="DF17" s="622"/>
      <c r="DG17" s="622"/>
      <c r="DH17" s="622"/>
      <c r="DI17" s="622"/>
      <c r="DJ17" s="622"/>
      <c r="DK17" s="622"/>
      <c r="DL17" s="622"/>
      <c r="DM17" s="622"/>
      <c r="DN17" s="622"/>
      <c r="DO17" s="622"/>
      <c r="DP17" s="623"/>
      <c r="DQ17" s="627">
        <v>306865</v>
      </c>
      <c r="DR17" s="622"/>
      <c r="DS17" s="622"/>
      <c r="DT17" s="622"/>
      <c r="DU17" s="622"/>
      <c r="DV17" s="622"/>
      <c r="DW17" s="622"/>
      <c r="DX17" s="622"/>
      <c r="DY17" s="622"/>
      <c r="DZ17" s="622"/>
      <c r="EA17" s="622"/>
      <c r="EB17" s="622"/>
      <c r="EC17" s="658"/>
    </row>
    <row r="18" spans="2:133" ht="11.25" customHeight="1" x14ac:dyDescent="0.2">
      <c r="B18" s="618" t="s">
        <v>257</v>
      </c>
      <c r="C18" s="619"/>
      <c r="D18" s="619"/>
      <c r="E18" s="619"/>
      <c r="F18" s="619"/>
      <c r="G18" s="619"/>
      <c r="H18" s="619"/>
      <c r="I18" s="619"/>
      <c r="J18" s="619"/>
      <c r="K18" s="619"/>
      <c r="L18" s="619"/>
      <c r="M18" s="619"/>
      <c r="N18" s="619"/>
      <c r="O18" s="619"/>
      <c r="P18" s="619"/>
      <c r="Q18" s="620"/>
      <c r="R18" s="621">
        <v>66323</v>
      </c>
      <c r="S18" s="622"/>
      <c r="T18" s="622"/>
      <c r="U18" s="622"/>
      <c r="V18" s="622"/>
      <c r="W18" s="622"/>
      <c r="X18" s="622"/>
      <c r="Y18" s="623"/>
      <c r="Z18" s="659">
        <v>1.3</v>
      </c>
      <c r="AA18" s="659"/>
      <c r="AB18" s="659"/>
      <c r="AC18" s="659"/>
      <c r="AD18" s="660">
        <v>66323</v>
      </c>
      <c r="AE18" s="660"/>
      <c r="AF18" s="660"/>
      <c r="AG18" s="660"/>
      <c r="AH18" s="660"/>
      <c r="AI18" s="660"/>
      <c r="AJ18" s="660"/>
      <c r="AK18" s="660"/>
      <c r="AL18" s="624">
        <v>2.6</v>
      </c>
      <c r="AM18" s="625"/>
      <c r="AN18" s="625"/>
      <c r="AO18" s="661"/>
      <c r="AP18" s="618" t="s">
        <v>258</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5"/>
      <c r="CD18" s="618" t="s">
        <v>259</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2">
      <c r="B19" s="618" t="s">
        <v>260</v>
      </c>
      <c r="C19" s="619"/>
      <c r="D19" s="619"/>
      <c r="E19" s="619"/>
      <c r="F19" s="619"/>
      <c r="G19" s="619"/>
      <c r="H19" s="619"/>
      <c r="I19" s="619"/>
      <c r="J19" s="619"/>
      <c r="K19" s="619"/>
      <c r="L19" s="619"/>
      <c r="M19" s="619"/>
      <c r="N19" s="619"/>
      <c r="O19" s="619"/>
      <c r="P19" s="619"/>
      <c r="Q19" s="620"/>
      <c r="R19" s="621">
        <v>9378</v>
      </c>
      <c r="S19" s="622"/>
      <c r="T19" s="622"/>
      <c r="U19" s="622"/>
      <c r="V19" s="622"/>
      <c r="W19" s="622"/>
      <c r="X19" s="622"/>
      <c r="Y19" s="623"/>
      <c r="Z19" s="659">
        <v>0.2</v>
      </c>
      <c r="AA19" s="659"/>
      <c r="AB19" s="659"/>
      <c r="AC19" s="659"/>
      <c r="AD19" s="660">
        <v>9378</v>
      </c>
      <c r="AE19" s="660"/>
      <c r="AF19" s="660"/>
      <c r="AG19" s="660"/>
      <c r="AH19" s="660"/>
      <c r="AI19" s="660"/>
      <c r="AJ19" s="660"/>
      <c r="AK19" s="660"/>
      <c r="AL19" s="624">
        <v>0.4</v>
      </c>
      <c r="AM19" s="625"/>
      <c r="AN19" s="625"/>
      <c r="AO19" s="661"/>
      <c r="AP19" s="618" t="s">
        <v>261</v>
      </c>
      <c r="AQ19" s="619"/>
      <c r="AR19" s="619"/>
      <c r="AS19" s="619"/>
      <c r="AT19" s="619"/>
      <c r="AU19" s="619"/>
      <c r="AV19" s="619"/>
      <c r="AW19" s="619"/>
      <c r="AX19" s="619"/>
      <c r="AY19" s="619"/>
      <c r="AZ19" s="619"/>
      <c r="BA19" s="619"/>
      <c r="BB19" s="619"/>
      <c r="BC19" s="619"/>
      <c r="BD19" s="619"/>
      <c r="BE19" s="619"/>
      <c r="BF19" s="620"/>
      <c r="BG19" s="621" t="s">
        <v>122</v>
      </c>
      <c r="BH19" s="622"/>
      <c r="BI19" s="622"/>
      <c r="BJ19" s="622"/>
      <c r="BK19" s="622"/>
      <c r="BL19" s="622"/>
      <c r="BM19" s="622"/>
      <c r="BN19" s="623"/>
      <c r="BO19" s="659" t="s">
        <v>122</v>
      </c>
      <c r="BP19" s="659"/>
      <c r="BQ19" s="659"/>
      <c r="BR19" s="659"/>
      <c r="BS19" s="660" t="s">
        <v>122</v>
      </c>
      <c r="BT19" s="660"/>
      <c r="BU19" s="660"/>
      <c r="BV19" s="660"/>
      <c r="BW19" s="660"/>
      <c r="BX19" s="660"/>
      <c r="BY19" s="660"/>
      <c r="BZ19" s="660"/>
      <c r="CA19" s="660"/>
      <c r="CB19" s="695"/>
      <c r="CD19" s="618" t="s">
        <v>262</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2">
      <c r="B20" s="696" t="s">
        <v>263</v>
      </c>
      <c r="C20" s="697"/>
      <c r="D20" s="697"/>
      <c r="E20" s="697"/>
      <c r="F20" s="697"/>
      <c r="G20" s="697"/>
      <c r="H20" s="697"/>
      <c r="I20" s="697"/>
      <c r="J20" s="697"/>
      <c r="K20" s="697"/>
      <c r="L20" s="697"/>
      <c r="M20" s="697"/>
      <c r="N20" s="697"/>
      <c r="O20" s="697"/>
      <c r="P20" s="697"/>
      <c r="Q20" s="698"/>
      <c r="R20" s="621">
        <v>56945</v>
      </c>
      <c r="S20" s="622"/>
      <c r="T20" s="622"/>
      <c r="U20" s="622"/>
      <c r="V20" s="622"/>
      <c r="W20" s="622"/>
      <c r="X20" s="622"/>
      <c r="Y20" s="623"/>
      <c r="Z20" s="659">
        <v>1.1000000000000001</v>
      </c>
      <c r="AA20" s="659"/>
      <c r="AB20" s="659"/>
      <c r="AC20" s="659"/>
      <c r="AD20" s="660">
        <v>56945</v>
      </c>
      <c r="AE20" s="660"/>
      <c r="AF20" s="660"/>
      <c r="AG20" s="660"/>
      <c r="AH20" s="660"/>
      <c r="AI20" s="660"/>
      <c r="AJ20" s="660"/>
      <c r="AK20" s="660"/>
      <c r="AL20" s="624">
        <v>2.2000000000000002</v>
      </c>
      <c r="AM20" s="625"/>
      <c r="AN20" s="625"/>
      <c r="AO20" s="661"/>
      <c r="AP20" s="618" t="s">
        <v>264</v>
      </c>
      <c r="AQ20" s="619"/>
      <c r="AR20" s="619"/>
      <c r="AS20" s="619"/>
      <c r="AT20" s="619"/>
      <c r="AU20" s="619"/>
      <c r="AV20" s="619"/>
      <c r="AW20" s="619"/>
      <c r="AX20" s="619"/>
      <c r="AY20" s="619"/>
      <c r="AZ20" s="619"/>
      <c r="BA20" s="619"/>
      <c r="BB20" s="619"/>
      <c r="BC20" s="619"/>
      <c r="BD20" s="619"/>
      <c r="BE20" s="619"/>
      <c r="BF20" s="620"/>
      <c r="BG20" s="621" t="s">
        <v>122</v>
      </c>
      <c r="BH20" s="622"/>
      <c r="BI20" s="622"/>
      <c r="BJ20" s="622"/>
      <c r="BK20" s="622"/>
      <c r="BL20" s="622"/>
      <c r="BM20" s="622"/>
      <c r="BN20" s="623"/>
      <c r="BO20" s="659" t="s">
        <v>122</v>
      </c>
      <c r="BP20" s="659"/>
      <c r="BQ20" s="659"/>
      <c r="BR20" s="659"/>
      <c r="BS20" s="660" t="s">
        <v>122</v>
      </c>
      <c r="BT20" s="660"/>
      <c r="BU20" s="660"/>
      <c r="BV20" s="660"/>
      <c r="BW20" s="660"/>
      <c r="BX20" s="660"/>
      <c r="BY20" s="660"/>
      <c r="BZ20" s="660"/>
      <c r="CA20" s="660"/>
      <c r="CB20" s="695"/>
      <c r="CD20" s="618" t="s">
        <v>265</v>
      </c>
      <c r="CE20" s="619"/>
      <c r="CF20" s="619"/>
      <c r="CG20" s="619"/>
      <c r="CH20" s="619"/>
      <c r="CI20" s="619"/>
      <c r="CJ20" s="619"/>
      <c r="CK20" s="619"/>
      <c r="CL20" s="619"/>
      <c r="CM20" s="619"/>
      <c r="CN20" s="619"/>
      <c r="CO20" s="619"/>
      <c r="CP20" s="619"/>
      <c r="CQ20" s="620"/>
      <c r="CR20" s="621">
        <v>4948751</v>
      </c>
      <c r="CS20" s="622"/>
      <c r="CT20" s="622"/>
      <c r="CU20" s="622"/>
      <c r="CV20" s="622"/>
      <c r="CW20" s="622"/>
      <c r="CX20" s="622"/>
      <c r="CY20" s="623"/>
      <c r="CZ20" s="659">
        <v>100</v>
      </c>
      <c r="DA20" s="659"/>
      <c r="DB20" s="659"/>
      <c r="DC20" s="659"/>
      <c r="DD20" s="627">
        <v>1441304</v>
      </c>
      <c r="DE20" s="622"/>
      <c r="DF20" s="622"/>
      <c r="DG20" s="622"/>
      <c r="DH20" s="622"/>
      <c r="DI20" s="622"/>
      <c r="DJ20" s="622"/>
      <c r="DK20" s="622"/>
      <c r="DL20" s="622"/>
      <c r="DM20" s="622"/>
      <c r="DN20" s="622"/>
      <c r="DO20" s="622"/>
      <c r="DP20" s="623"/>
      <c r="DQ20" s="627">
        <v>2949466</v>
      </c>
      <c r="DR20" s="622"/>
      <c r="DS20" s="622"/>
      <c r="DT20" s="622"/>
      <c r="DU20" s="622"/>
      <c r="DV20" s="622"/>
      <c r="DW20" s="622"/>
      <c r="DX20" s="622"/>
      <c r="DY20" s="622"/>
      <c r="DZ20" s="622"/>
      <c r="EA20" s="622"/>
      <c r="EB20" s="622"/>
      <c r="EC20" s="658"/>
    </row>
    <row r="21" spans="2:133" ht="11.25" customHeight="1" x14ac:dyDescent="0.2">
      <c r="B21" s="618" t="s">
        <v>266</v>
      </c>
      <c r="C21" s="619"/>
      <c r="D21" s="619"/>
      <c r="E21" s="619"/>
      <c r="F21" s="619"/>
      <c r="G21" s="619"/>
      <c r="H21" s="619"/>
      <c r="I21" s="619"/>
      <c r="J21" s="619"/>
      <c r="K21" s="619"/>
      <c r="L21" s="619"/>
      <c r="M21" s="619"/>
      <c r="N21" s="619"/>
      <c r="O21" s="619"/>
      <c r="P21" s="619"/>
      <c r="Q21" s="620"/>
      <c r="R21" s="621">
        <v>1098486</v>
      </c>
      <c r="S21" s="622"/>
      <c r="T21" s="622"/>
      <c r="U21" s="622"/>
      <c r="V21" s="622"/>
      <c r="W21" s="622"/>
      <c r="X21" s="622"/>
      <c r="Y21" s="623"/>
      <c r="Z21" s="659">
        <v>21.8</v>
      </c>
      <c r="AA21" s="659"/>
      <c r="AB21" s="659"/>
      <c r="AC21" s="659"/>
      <c r="AD21" s="660">
        <v>967023</v>
      </c>
      <c r="AE21" s="660"/>
      <c r="AF21" s="660"/>
      <c r="AG21" s="660"/>
      <c r="AH21" s="660"/>
      <c r="AI21" s="660"/>
      <c r="AJ21" s="660"/>
      <c r="AK21" s="660"/>
      <c r="AL21" s="624">
        <v>37.6</v>
      </c>
      <c r="AM21" s="625"/>
      <c r="AN21" s="625"/>
      <c r="AO21" s="661"/>
      <c r="AP21" s="618" t="s">
        <v>267</v>
      </c>
      <c r="AQ21" s="699"/>
      <c r="AR21" s="699"/>
      <c r="AS21" s="699"/>
      <c r="AT21" s="699"/>
      <c r="AU21" s="699"/>
      <c r="AV21" s="699"/>
      <c r="AW21" s="699"/>
      <c r="AX21" s="699"/>
      <c r="AY21" s="699"/>
      <c r="AZ21" s="699"/>
      <c r="BA21" s="699"/>
      <c r="BB21" s="699"/>
      <c r="BC21" s="699"/>
      <c r="BD21" s="699"/>
      <c r="BE21" s="699"/>
      <c r="BF21" s="700"/>
      <c r="BG21" s="621" t="s">
        <v>122</v>
      </c>
      <c r="BH21" s="622"/>
      <c r="BI21" s="622"/>
      <c r="BJ21" s="622"/>
      <c r="BK21" s="622"/>
      <c r="BL21" s="622"/>
      <c r="BM21" s="622"/>
      <c r="BN21" s="623"/>
      <c r="BO21" s="659" t="s">
        <v>122</v>
      </c>
      <c r="BP21" s="659"/>
      <c r="BQ21" s="659"/>
      <c r="BR21" s="659"/>
      <c r="BS21" s="660" t="s">
        <v>122</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268</v>
      </c>
      <c r="C22" s="619"/>
      <c r="D22" s="619"/>
      <c r="E22" s="619"/>
      <c r="F22" s="619"/>
      <c r="G22" s="619"/>
      <c r="H22" s="619"/>
      <c r="I22" s="619"/>
      <c r="J22" s="619"/>
      <c r="K22" s="619"/>
      <c r="L22" s="619"/>
      <c r="M22" s="619"/>
      <c r="N22" s="619"/>
      <c r="O22" s="619"/>
      <c r="P22" s="619"/>
      <c r="Q22" s="620"/>
      <c r="R22" s="621">
        <v>967023</v>
      </c>
      <c r="S22" s="622"/>
      <c r="T22" s="622"/>
      <c r="U22" s="622"/>
      <c r="V22" s="622"/>
      <c r="W22" s="622"/>
      <c r="X22" s="622"/>
      <c r="Y22" s="623"/>
      <c r="Z22" s="659">
        <v>19.2</v>
      </c>
      <c r="AA22" s="659"/>
      <c r="AB22" s="659"/>
      <c r="AC22" s="659"/>
      <c r="AD22" s="660">
        <v>967023</v>
      </c>
      <c r="AE22" s="660"/>
      <c r="AF22" s="660"/>
      <c r="AG22" s="660"/>
      <c r="AH22" s="660"/>
      <c r="AI22" s="660"/>
      <c r="AJ22" s="660"/>
      <c r="AK22" s="660"/>
      <c r="AL22" s="624">
        <v>37.6</v>
      </c>
      <c r="AM22" s="625"/>
      <c r="AN22" s="625"/>
      <c r="AO22" s="661"/>
      <c r="AP22" s="618" t="s">
        <v>269</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5"/>
      <c r="CD22" s="679" t="s">
        <v>270</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2">
      <c r="B23" s="618" t="s">
        <v>271</v>
      </c>
      <c r="C23" s="619"/>
      <c r="D23" s="619"/>
      <c r="E23" s="619"/>
      <c r="F23" s="619"/>
      <c r="G23" s="619"/>
      <c r="H23" s="619"/>
      <c r="I23" s="619"/>
      <c r="J23" s="619"/>
      <c r="K23" s="619"/>
      <c r="L23" s="619"/>
      <c r="M23" s="619"/>
      <c r="N23" s="619"/>
      <c r="O23" s="619"/>
      <c r="P23" s="619"/>
      <c r="Q23" s="620"/>
      <c r="R23" s="621">
        <v>131463</v>
      </c>
      <c r="S23" s="622"/>
      <c r="T23" s="622"/>
      <c r="U23" s="622"/>
      <c r="V23" s="622"/>
      <c r="W23" s="622"/>
      <c r="X23" s="622"/>
      <c r="Y23" s="623"/>
      <c r="Z23" s="659">
        <v>2.6</v>
      </c>
      <c r="AA23" s="659"/>
      <c r="AB23" s="659"/>
      <c r="AC23" s="659"/>
      <c r="AD23" s="660" t="s">
        <v>122</v>
      </c>
      <c r="AE23" s="660"/>
      <c r="AF23" s="660"/>
      <c r="AG23" s="660"/>
      <c r="AH23" s="660"/>
      <c r="AI23" s="660"/>
      <c r="AJ23" s="660"/>
      <c r="AK23" s="660"/>
      <c r="AL23" s="624" t="s">
        <v>122</v>
      </c>
      <c r="AM23" s="625"/>
      <c r="AN23" s="625"/>
      <c r="AO23" s="661"/>
      <c r="AP23" s="618" t="s">
        <v>272</v>
      </c>
      <c r="AQ23" s="699"/>
      <c r="AR23" s="699"/>
      <c r="AS23" s="699"/>
      <c r="AT23" s="699"/>
      <c r="AU23" s="699"/>
      <c r="AV23" s="699"/>
      <c r="AW23" s="699"/>
      <c r="AX23" s="699"/>
      <c r="AY23" s="699"/>
      <c r="AZ23" s="699"/>
      <c r="BA23" s="699"/>
      <c r="BB23" s="699"/>
      <c r="BC23" s="699"/>
      <c r="BD23" s="699"/>
      <c r="BE23" s="699"/>
      <c r="BF23" s="700"/>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695"/>
      <c r="CD23" s="679" t="s">
        <v>212</v>
      </c>
      <c r="CE23" s="680"/>
      <c r="CF23" s="680"/>
      <c r="CG23" s="680"/>
      <c r="CH23" s="680"/>
      <c r="CI23" s="680"/>
      <c r="CJ23" s="680"/>
      <c r="CK23" s="680"/>
      <c r="CL23" s="680"/>
      <c r="CM23" s="680"/>
      <c r="CN23" s="680"/>
      <c r="CO23" s="680"/>
      <c r="CP23" s="680"/>
      <c r="CQ23" s="681"/>
      <c r="CR23" s="679" t="s">
        <v>273</v>
      </c>
      <c r="CS23" s="680"/>
      <c r="CT23" s="680"/>
      <c r="CU23" s="680"/>
      <c r="CV23" s="680"/>
      <c r="CW23" s="680"/>
      <c r="CX23" s="680"/>
      <c r="CY23" s="681"/>
      <c r="CZ23" s="679" t="s">
        <v>274</v>
      </c>
      <c r="DA23" s="680"/>
      <c r="DB23" s="680"/>
      <c r="DC23" s="681"/>
      <c r="DD23" s="679" t="s">
        <v>275</v>
      </c>
      <c r="DE23" s="680"/>
      <c r="DF23" s="680"/>
      <c r="DG23" s="680"/>
      <c r="DH23" s="680"/>
      <c r="DI23" s="680"/>
      <c r="DJ23" s="680"/>
      <c r="DK23" s="681"/>
      <c r="DL23" s="711" t="s">
        <v>276</v>
      </c>
      <c r="DM23" s="712"/>
      <c r="DN23" s="712"/>
      <c r="DO23" s="712"/>
      <c r="DP23" s="712"/>
      <c r="DQ23" s="712"/>
      <c r="DR23" s="712"/>
      <c r="DS23" s="712"/>
      <c r="DT23" s="712"/>
      <c r="DU23" s="712"/>
      <c r="DV23" s="713"/>
      <c r="DW23" s="679" t="s">
        <v>277</v>
      </c>
      <c r="DX23" s="680"/>
      <c r="DY23" s="680"/>
      <c r="DZ23" s="680"/>
      <c r="EA23" s="680"/>
      <c r="EB23" s="680"/>
      <c r="EC23" s="681"/>
    </row>
    <row r="24" spans="2:133" ht="11.25" customHeight="1" x14ac:dyDescent="0.2">
      <c r="B24" s="618" t="s">
        <v>278</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279</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5"/>
      <c r="CD24" s="676" t="s">
        <v>280</v>
      </c>
      <c r="CE24" s="677"/>
      <c r="CF24" s="677"/>
      <c r="CG24" s="677"/>
      <c r="CH24" s="677"/>
      <c r="CI24" s="677"/>
      <c r="CJ24" s="677"/>
      <c r="CK24" s="677"/>
      <c r="CL24" s="677"/>
      <c r="CM24" s="677"/>
      <c r="CN24" s="677"/>
      <c r="CO24" s="677"/>
      <c r="CP24" s="677"/>
      <c r="CQ24" s="678"/>
      <c r="CR24" s="673">
        <v>1673091</v>
      </c>
      <c r="CS24" s="674"/>
      <c r="CT24" s="674"/>
      <c r="CU24" s="674"/>
      <c r="CV24" s="674"/>
      <c r="CW24" s="674"/>
      <c r="CX24" s="674"/>
      <c r="CY24" s="702"/>
      <c r="CZ24" s="703">
        <v>33.799999999999997</v>
      </c>
      <c r="DA24" s="685"/>
      <c r="DB24" s="685"/>
      <c r="DC24" s="705"/>
      <c r="DD24" s="701">
        <v>1354888</v>
      </c>
      <c r="DE24" s="674"/>
      <c r="DF24" s="674"/>
      <c r="DG24" s="674"/>
      <c r="DH24" s="674"/>
      <c r="DI24" s="674"/>
      <c r="DJ24" s="674"/>
      <c r="DK24" s="702"/>
      <c r="DL24" s="701">
        <v>1303009</v>
      </c>
      <c r="DM24" s="674"/>
      <c r="DN24" s="674"/>
      <c r="DO24" s="674"/>
      <c r="DP24" s="674"/>
      <c r="DQ24" s="674"/>
      <c r="DR24" s="674"/>
      <c r="DS24" s="674"/>
      <c r="DT24" s="674"/>
      <c r="DU24" s="674"/>
      <c r="DV24" s="702"/>
      <c r="DW24" s="703">
        <v>50.2</v>
      </c>
      <c r="DX24" s="685"/>
      <c r="DY24" s="685"/>
      <c r="DZ24" s="685"/>
      <c r="EA24" s="685"/>
      <c r="EB24" s="685"/>
      <c r="EC24" s="704"/>
    </row>
    <row r="25" spans="2:133" ht="11.25" customHeight="1" x14ac:dyDescent="0.2">
      <c r="B25" s="618" t="s">
        <v>281</v>
      </c>
      <c r="C25" s="619"/>
      <c r="D25" s="619"/>
      <c r="E25" s="619"/>
      <c r="F25" s="619"/>
      <c r="G25" s="619"/>
      <c r="H25" s="619"/>
      <c r="I25" s="619"/>
      <c r="J25" s="619"/>
      <c r="K25" s="619"/>
      <c r="L25" s="619"/>
      <c r="M25" s="619"/>
      <c r="N25" s="619"/>
      <c r="O25" s="619"/>
      <c r="P25" s="619"/>
      <c r="Q25" s="620"/>
      <c r="R25" s="621">
        <v>2702473</v>
      </c>
      <c r="S25" s="622"/>
      <c r="T25" s="622"/>
      <c r="U25" s="622"/>
      <c r="V25" s="622"/>
      <c r="W25" s="622"/>
      <c r="X25" s="622"/>
      <c r="Y25" s="623"/>
      <c r="Z25" s="659">
        <v>53.6</v>
      </c>
      <c r="AA25" s="659"/>
      <c r="AB25" s="659"/>
      <c r="AC25" s="659"/>
      <c r="AD25" s="660">
        <v>2571010</v>
      </c>
      <c r="AE25" s="660"/>
      <c r="AF25" s="660"/>
      <c r="AG25" s="660"/>
      <c r="AH25" s="660"/>
      <c r="AI25" s="660"/>
      <c r="AJ25" s="660"/>
      <c r="AK25" s="660"/>
      <c r="AL25" s="624">
        <v>99.9</v>
      </c>
      <c r="AM25" s="625"/>
      <c r="AN25" s="625"/>
      <c r="AO25" s="661"/>
      <c r="AP25" s="618" t="s">
        <v>282</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5"/>
      <c r="CD25" s="618" t="s">
        <v>283</v>
      </c>
      <c r="CE25" s="619"/>
      <c r="CF25" s="619"/>
      <c r="CG25" s="619"/>
      <c r="CH25" s="619"/>
      <c r="CI25" s="619"/>
      <c r="CJ25" s="619"/>
      <c r="CK25" s="619"/>
      <c r="CL25" s="619"/>
      <c r="CM25" s="619"/>
      <c r="CN25" s="619"/>
      <c r="CO25" s="619"/>
      <c r="CP25" s="619"/>
      <c r="CQ25" s="620"/>
      <c r="CR25" s="621">
        <v>856537</v>
      </c>
      <c r="CS25" s="634"/>
      <c r="CT25" s="634"/>
      <c r="CU25" s="634"/>
      <c r="CV25" s="634"/>
      <c r="CW25" s="634"/>
      <c r="CX25" s="634"/>
      <c r="CY25" s="635"/>
      <c r="CZ25" s="624">
        <v>17.3</v>
      </c>
      <c r="DA25" s="636"/>
      <c r="DB25" s="636"/>
      <c r="DC25" s="637"/>
      <c r="DD25" s="627">
        <v>802361</v>
      </c>
      <c r="DE25" s="634"/>
      <c r="DF25" s="634"/>
      <c r="DG25" s="634"/>
      <c r="DH25" s="634"/>
      <c r="DI25" s="634"/>
      <c r="DJ25" s="634"/>
      <c r="DK25" s="635"/>
      <c r="DL25" s="627">
        <v>799961</v>
      </c>
      <c r="DM25" s="634"/>
      <c r="DN25" s="634"/>
      <c r="DO25" s="634"/>
      <c r="DP25" s="634"/>
      <c r="DQ25" s="634"/>
      <c r="DR25" s="634"/>
      <c r="DS25" s="634"/>
      <c r="DT25" s="634"/>
      <c r="DU25" s="634"/>
      <c r="DV25" s="635"/>
      <c r="DW25" s="624">
        <v>30.8</v>
      </c>
      <c r="DX25" s="636"/>
      <c r="DY25" s="636"/>
      <c r="DZ25" s="636"/>
      <c r="EA25" s="636"/>
      <c r="EB25" s="636"/>
      <c r="EC25" s="648"/>
    </row>
    <row r="26" spans="2:133" ht="11.25" customHeight="1" x14ac:dyDescent="0.2">
      <c r="B26" s="618" t="s">
        <v>284</v>
      </c>
      <c r="C26" s="619"/>
      <c r="D26" s="619"/>
      <c r="E26" s="619"/>
      <c r="F26" s="619"/>
      <c r="G26" s="619"/>
      <c r="H26" s="619"/>
      <c r="I26" s="619"/>
      <c r="J26" s="619"/>
      <c r="K26" s="619"/>
      <c r="L26" s="619"/>
      <c r="M26" s="619"/>
      <c r="N26" s="619"/>
      <c r="O26" s="619"/>
      <c r="P26" s="619"/>
      <c r="Q26" s="620"/>
      <c r="R26" s="621" t="s">
        <v>122</v>
      </c>
      <c r="S26" s="622"/>
      <c r="T26" s="622"/>
      <c r="U26" s="622"/>
      <c r="V26" s="622"/>
      <c r="W26" s="622"/>
      <c r="X26" s="622"/>
      <c r="Y26" s="623"/>
      <c r="Z26" s="659" t="s">
        <v>122</v>
      </c>
      <c r="AA26" s="659"/>
      <c r="AB26" s="659"/>
      <c r="AC26" s="659"/>
      <c r="AD26" s="660" t="s">
        <v>122</v>
      </c>
      <c r="AE26" s="660"/>
      <c r="AF26" s="660"/>
      <c r="AG26" s="660"/>
      <c r="AH26" s="660"/>
      <c r="AI26" s="660"/>
      <c r="AJ26" s="660"/>
      <c r="AK26" s="660"/>
      <c r="AL26" s="624" t="s">
        <v>122</v>
      </c>
      <c r="AM26" s="625"/>
      <c r="AN26" s="625"/>
      <c r="AO26" s="661"/>
      <c r="AP26" s="618" t="s">
        <v>285</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5"/>
      <c r="CD26" s="618" t="s">
        <v>286</v>
      </c>
      <c r="CE26" s="619"/>
      <c r="CF26" s="619"/>
      <c r="CG26" s="619"/>
      <c r="CH26" s="619"/>
      <c r="CI26" s="619"/>
      <c r="CJ26" s="619"/>
      <c r="CK26" s="619"/>
      <c r="CL26" s="619"/>
      <c r="CM26" s="619"/>
      <c r="CN26" s="619"/>
      <c r="CO26" s="619"/>
      <c r="CP26" s="619"/>
      <c r="CQ26" s="620"/>
      <c r="CR26" s="621">
        <v>473574</v>
      </c>
      <c r="CS26" s="622"/>
      <c r="CT26" s="622"/>
      <c r="CU26" s="622"/>
      <c r="CV26" s="622"/>
      <c r="CW26" s="622"/>
      <c r="CX26" s="622"/>
      <c r="CY26" s="623"/>
      <c r="CZ26" s="624">
        <v>9.6</v>
      </c>
      <c r="DA26" s="636"/>
      <c r="DB26" s="636"/>
      <c r="DC26" s="637"/>
      <c r="DD26" s="627">
        <v>431484</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2">
      <c r="B27" s="618" t="s">
        <v>287</v>
      </c>
      <c r="C27" s="619"/>
      <c r="D27" s="619"/>
      <c r="E27" s="619"/>
      <c r="F27" s="619"/>
      <c r="G27" s="619"/>
      <c r="H27" s="619"/>
      <c r="I27" s="619"/>
      <c r="J27" s="619"/>
      <c r="K27" s="619"/>
      <c r="L27" s="619"/>
      <c r="M27" s="619"/>
      <c r="N27" s="619"/>
      <c r="O27" s="619"/>
      <c r="P27" s="619"/>
      <c r="Q27" s="620"/>
      <c r="R27" s="621">
        <v>17228</v>
      </c>
      <c r="S27" s="622"/>
      <c r="T27" s="622"/>
      <c r="U27" s="622"/>
      <c r="V27" s="622"/>
      <c r="W27" s="622"/>
      <c r="X27" s="622"/>
      <c r="Y27" s="623"/>
      <c r="Z27" s="659">
        <v>0.3</v>
      </c>
      <c r="AA27" s="659"/>
      <c r="AB27" s="659"/>
      <c r="AC27" s="659"/>
      <c r="AD27" s="660" t="s">
        <v>122</v>
      </c>
      <c r="AE27" s="660"/>
      <c r="AF27" s="660"/>
      <c r="AG27" s="660"/>
      <c r="AH27" s="660"/>
      <c r="AI27" s="660"/>
      <c r="AJ27" s="660"/>
      <c r="AK27" s="660"/>
      <c r="AL27" s="624" t="s">
        <v>122</v>
      </c>
      <c r="AM27" s="625"/>
      <c r="AN27" s="625"/>
      <c r="AO27" s="661"/>
      <c r="AP27" s="618" t="s">
        <v>288</v>
      </c>
      <c r="AQ27" s="619"/>
      <c r="AR27" s="619"/>
      <c r="AS27" s="619"/>
      <c r="AT27" s="619"/>
      <c r="AU27" s="619"/>
      <c r="AV27" s="619"/>
      <c r="AW27" s="619"/>
      <c r="AX27" s="619"/>
      <c r="AY27" s="619"/>
      <c r="AZ27" s="619"/>
      <c r="BA27" s="619"/>
      <c r="BB27" s="619"/>
      <c r="BC27" s="619"/>
      <c r="BD27" s="619"/>
      <c r="BE27" s="619"/>
      <c r="BF27" s="620"/>
      <c r="BG27" s="621">
        <v>1313180</v>
      </c>
      <c r="BH27" s="622"/>
      <c r="BI27" s="622"/>
      <c r="BJ27" s="622"/>
      <c r="BK27" s="622"/>
      <c r="BL27" s="622"/>
      <c r="BM27" s="622"/>
      <c r="BN27" s="623"/>
      <c r="BO27" s="659">
        <v>100</v>
      </c>
      <c r="BP27" s="659"/>
      <c r="BQ27" s="659"/>
      <c r="BR27" s="659"/>
      <c r="BS27" s="660">
        <v>165585</v>
      </c>
      <c r="BT27" s="660"/>
      <c r="BU27" s="660"/>
      <c r="BV27" s="660"/>
      <c r="BW27" s="660"/>
      <c r="BX27" s="660"/>
      <c r="BY27" s="660"/>
      <c r="BZ27" s="660"/>
      <c r="CA27" s="660"/>
      <c r="CB27" s="695"/>
      <c r="CD27" s="618" t="s">
        <v>289</v>
      </c>
      <c r="CE27" s="619"/>
      <c r="CF27" s="619"/>
      <c r="CG27" s="619"/>
      <c r="CH27" s="619"/>
      <c r="CI27" s="619"/>
      <c r="CJ27" s="619"/>
      <c r="CK27" s="619"/>
      <c r="CL27" s="619"/>
      <c r="CM27" s="619"/>
      <c r="CN27" s="619"/>
      <c r="CO27" s="619"/>
      <c r="CP27" s="619"/>
      <c r="CQ27" s="620"/>
      <c r="CR27" s="621">
        <v>461383</v>
      </c>
      <c r="CS27" s="634"/>
      <c r="CT27" s="634"/>
      <c r="CU27" s="634"/>
      <c r="CV27" s="634"/>
      <c r="CW27" s="634"/>
      <c r="CX27" s="634"/>
      <c r="CY27" s="635"/>
      <c r="CZ27" s="624">
        <v>9.3000000000000007</v>
      </c>
      <c r="DA27" s="636"/>
      <c r="DB27" s="636"/>
      <c r="DC27" s="637"/>
      <c r="DD27" s="627">
        <v>245662</v>
      </c>
      <c r="DE27" s="634"/>
      <c r="DF27" s="634"/>
      <c r="DG27" s="634"/>
      <c r="DH27" s="634"/>
      <c r="DI27" s="634"/>
      <c r="DJ27" s="634"/>
      <c r="DK27" s="635"/>
      <c r="DL27" s="627">
        <v>196183</v>
      </c>
      <c r="DM27" s="634"/>
      <c r="DN27" s="634"/>
      <c r="DO27" s="634"/>
      <c r="DP27" s="634"/>
      <c r="DQ27" s="634"/>
      <c r="DR27" s="634"/>
      <c r="DS27" s="634"/>
      <c r="DT27" s="634"/>
      <c r="DU27" s="634"/>
      <c r="DV27" s="635"/>
      <c r="DW27" s="624">
        <v>7.6</v>
      </c>
      <c r="DX27" s="636"/>
      <c r="DY27" s="636"/>
      <c r="DZ27" s="636"/>
      <c r="EA27" s="636"/>
      <c r="EB27" s="636"/>
      <c r="EC27" s="648"/>
    </row>
    <row r="28" spans="2:133" ht="11.25" customHeight="1" x14ac:dyDescent="0.2">
      <c r="B28" s="618" t="s">
        <v>290</v>
      </c>
      <c r="C28" s="619"/>
      <c r="D28" s="619"/>
      <c r="E28" s="619"/>
      <c r="F28" s="619"/>
      <c r="G28" s="619"/>
      <c r="H28" s="619"/>
      <c r="I28" s="619"/>
      <c r="J28" s="619"/>
      <c r="K28" s="619"/>
      <c r="L28" s="619"/>
      <c r="M28" s="619"/>
      <c r="N28" s="619"/>
      <c r="O28" s="619"/>
      <c r="P28" s="619"/>
      <c r="Q28" s="620"/>
      <c r="R28" s="621">
        <v>123784</v>
      </c>
      <c r="S28" s="622"/>
      <c r="T28" s="622"/>
      <c r="U28" s="622"/>
      <c r="V28" s="622"/>
      <c r="W28" s="622"/>
      <c r="X28" s="622"/>
      <c r="Y28" s="623"/>
      <c r="Z28" s="659">
        <v>2.5</v>
      </c>
      <c r="AA28" s="659"/>
      <c r="AB28" s="659"/>
      <c r="AC28" s="659"/>
      <c r="AD28" s="660" t="s">
        <v>122</v>
      </c>
      <c r="AE28" s="660"/>
      <c r="AF28" s="660"/>
      <c r="AG28" s="660"/>
      <c r="AH28" s="660"/>
      <c r="AI28" s="660"/>
      <c r="AJ28" s="660"/>
      <c r="AK28" s="660"/>
      <c r="AL28" s="624" t="s">
        <v>122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291</v>
      </c>
      <c r="CE28" s="619"/>
      <c r="CF28" s="619"/>
      <c r="CG28" s="619"/>
      <c r="CH28" s="619"/>
      <c r="CI28" s="619"/>
      <c r="CJ28" s="619"/>
      <c r="CK28" s="619"/>
      <c r="CL28" s="619"/>
      <c r="CM28" s="619"/>
      <c r="CN28" s="619"/>
      <c r="CO28" s="619"/>
      <c r="CP28" s="619"/>
      <c r="CQ28" s="620"/>
      <c r="CR28" s="621">
        <v>355171</v>
      </c>
      <c r="CS28" s="622"/>
      <c r="CT28" s="622"/>
      <c r="CU28" s="622"/>
      <c r="CV28" s="622"/>
      <c r="CW28" s="622"/>
      <c r="CX28" s="622"/>
      <c r="CY28" s="623"/>
      <c r="CZ28" s="624">
        <v>7.2</v>
      </c>
      <c r="DA28" s="636"/>
      <c r="DB28" s="636"/>
      <c r="DC28" s="637"/>
      <c r="DD28" s="627">
        <v>306865</v>
      </c>
      <c r="DE28" s="622"/>
      <c r="DF28" s="622"/>
      <c r="DG28" s="622"/>
      <c r="DH28" s="622"/>
      <c r="DI28" s="622"/>
      <c r="DJ28" s="622"/>
      <c r="DK28" s="623"/>
      <c r="DL28" s="627">
        <v>306865</v>
      </c>
      <c r="DM28" s="622"/>
      <c r="DN28" s="622"/>
      <c r="DO28" s="622"/>
      <c r="DP28" s="622"/>
      <c r="DQ28" s="622"/>
      <c r="DR28" s="622"/>
      <c r="DS28" s="622"/>
      <c r="DT28" s="622"/>
      <c r="DU28" s="622"/>
      <c r="DV28" s="623"/>
      <c r="DW28" s="624">
        <v>11.8</v>
      </c>
      <c r="DX28" s="636"/>
      <c r="DY28" s="636"/>
      <c r="DZ28" s="636"/>
      <c r="EA28" s="636"/>
      <c r="EB28" s="636"/>
      <c r="EC28" s="648"/>
    </row>
    <row r="29" spans="2:133" ht="11.25" customHeight="1" x14ac:dyDescent="0.2">
      <c r="B29" s="618" t="s">
        <v>292</v>
      </c>
      <c r="C29" s="619"/>
      <c r="D29" s="619"/>
      <c r="E29" s="619"/>
      <c r="F29" s="619"/>
      <c r="G29" s="619"/>
      <c r="H29" s="619"/>
      <c r="I29" s="619"/>
      <c r="J29" s="619"/>
      <c r="K29" s="619"/>
      <c r="L29" s="619"/>
      <c r="M29" s="619"/>
      <c r="N29" s="619"/>
      <c r="O29" s="619"/>
      <c r="P29" s="619"/>
      <c r="Q29" s="620"/>
      <c r="R29" s="621">
        <v>2005</v>
      </c>
      <c r="S29" s="622"/>
      <c r="T29" s="622"/>
      <c r="U29" s="622"/>
      <c r="V29" s="622"/>
      <c r="W29" s="622"/>
      <c r="X29" s="622"/>
      <c r="Y29" s="623"/>
      <c r="Z29" s="659">
        <v>0</v>
      </c>
      <c r="AA29" s="659"/>
      <c r="AB29" s="659"/>
      <c r="AC29" s="659"/>
      <c r="AD29" s="660">
        <v>1</v>
      </c>
      <c r="AE29" s="660"/>
      <c r="AF29" s="660"/>
      <c r="AG29" s="660"/>
      <c r="AH29" s="660"/>
      <c r="AI29" s="660"/>
      <c r="AJ29" s="660"/>
      <c r="AK29" s="660"/>
      <c r="AL29" s="624">
        <v>0</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293</v>
      </c>
      <c r="CE29" s="641"/>
      <c r="CF29" s="618" t="s">
        <v>66</v>
      </c>
      <c r="CG29" s="619"/>
      <c r="CH29" s="619"/>
      <c r="CI29" s="619"/>
      <c r="CJ29" s="619"/>
      <c r="CK29" s="619"/>
      <c r="CL29" s="619"/>
      <c r="CM29" s="619"/>
      <c r="CN29" s="619"/>
      <c r="CO29" s="619"/>
      <c r="CP29" s="619"/>
      <c r="CQ29" s="620"/>
      <c r="CR29" s="621">
        <v>354868</v>
      </c>
      <c r="CS29" s="634"/>
      <c r="CT29" s="634"/>
      <c r="CU29" s="634"/>
      <c r="CV29" s="634"/>
      <c r="CW29" s="634"/>
      <c r="CX29" s="634"/>
      <c r="CY29" s="635"/>
      <c r="CZ29" s="624">
        <v>7.2</v>
      </c>
      <c r="DA29" s="636"/>
      <c r="DB29" s="636"/>
      <c r="DC29" s="637"/>
      <c r="DD29" s="627">
        <v>306562</v>
      </c>
      <c r="DE29" s="634"/>
      <c r="DF29" s="634"/>
      <c r="DG29" s="634"/>
      <c r="DH29" s="634"/>
      <c r="DI29" s="634"/>
      <c r="DJ29" s="634"/>
      <c r="DK29" s="635"/>
      <c r="DL29" s="627">
        <v>306562</v>
      </c>
      <c r="DM29" s="634"/>
      <c r="DN29" s="634"/>
      <c r="DO29" s="634"/>
      <c r="DP29" s="634"/>
      <c r="DQ29" s="634"/>
      <c r="DR29" s="634"/>
      <c r="DS29" s="634"/>
      <c r="DT29" s="634"/>
      <c r="DU29" s="634"/>
      <c r="DV29" s="635"/>
      <c r="DW29" s="624">
        <v>11.8</v>
      </c>
      <c r="DX29" s="636"/>
      <c r="DY29" s="636"/>
      <c r="DZ29" s="636"/>
      <c r="EA29" s="636"/>
      <c r="EB29" s="636"/>
      <c r="EC29" s="648"/>
    </row>
    <row r="30" spans="2:133" ht="11.25" customHeight="1" x14ac:dyDescent="0.2">
      <c r="B30" s="618" t="s">
        <v>294</v>
      </c>
      <c r="C30" s="619"/>
      <c r="D30" s="619"/>
      <c r="E30" s="619"/>
      <c r="F30" s="619"/>
      <c r="G30" s="619"/>
      <c r="H30" s="619"/>
      <c r="I30" s="619"/>
      <c r="J30" s="619"/>
      <c r="K30" s="619"/>
      <c r="L30" s="619"/>
      <c r="M30" s="619"/>
      <c r="N30" s="619"/>
      <c r="O30" s="619"/>
      <c r="P30" s="619"/>
      <c r="Q30" s="620"/>
      <c r="R30" s="621">
        <v>765918</v>
      </c>
      <c r="S30" s="622"/>
      <c r="T30" s="622"/>
      <c r="U30" s="622"/>
      <c r="V30" s="622"/>
      <c r="W30" s="622"/>
      <c r="X30" s="622"/>
      <c r="Y30" s="623"/>
      <c r="Z30" s="659">
        <v>15.2</v>
      </c>
      <c r="AA30" s="659"/>
      <c r="AB30" s="659"/>
      <c r="AC30" s="659"/>
      <c r="AD30" s="660" t="s">
        <v>122</v>
      </c>
      <c r="AE30" s="660"/>
      <c r="AF30" s="660"/>
      <c r="AG30" s="660"/>
      <c r="AH30" s="660"/>
      <c r="AI30" s="660"/>
      <c r="AJ30" s="660"/>
      <c r="AK30" s="660"/>
      <c r="AL30" s="624" t="s">
        <v>122</v>
      </c>
      <c r="AM30" s="625"/>
      <c r="AN30" s="625"/>
      <c r="AO30" s="661"/>
      <c r="AP30" s="679" t="s">
        <v>212</v>
      </c>
      <c r="AQ30" s="680"/>
      <c r="AR30" s="680"/>
      <c r="AS30" s="680"/>
      <c r="AT30" s="680"/>
      <c r="AU30" s="680"/>
      <c r="AV30" s="680"/>
      <c r="AW30" s="680"/>
      <c r="AX30" s="680"/>
      <c r="AY30" s="680"/>
      <c r="AZ30" s="680"/>
      <c r="BA30" s="680"/>
      <c r="BB30" s="680"/>
      <c r="BC30" s="680"/>
      <c r="BD30" s="680"/>
      <c r="BE30" s="680"/>
      <c r="BF30" s="681"/>
      <c r="BG30" s="679" t="s">
        <v>295</v>
      </c>
      <c r="BH30" s="693"/>
      <c r="BI30" s="693"/>
      <c r="BJ30" s="693"/>
      <c r="BK30" s="693"/>
      <c r="BL30" s="693"/>
      <c r="BM30" s="693"/>
      <c r="BN30" s="693"/>
      <c r="BO30" s="693"/>
      <c r="BP30" s="693"/>
      <c r="BQ30" s="694"/>
      <c r="BR30" s="679" t="s">
        <v>296</v>
      </c>
      <c r="BS30" s="693"/>
      <c r="BT30" s="693"/>
      <c r="BU30" s="693"/>
      <c r="BV30" s="693"/>
      <c r="BW30" s="693"/>
      <c r="BX30" s="693"/>
      <c r="BY30" s="693"/>
      <c r="BZ30" s="693"/>
      <c r="CA30" s="693"/>
      <c r="CB30" s="694"/>
      <c r="CD30" s="642"/>
      <c r="CE30" s="643"/>
      <c r="CF30" s="618" t="s">
        <v>297</v>
      </c>
      <c r="CG30" s="619"/>
      <c r="CH30" s="619"/>
      <c r="CI30" s="619"/>
      <c r="CJ30" s="619"/>
      <c r="CK30" s="619"/>
      <c r="CL30" s="619"/>
      <c r="CM30" s="619"/>
      <c r="CN30" s="619"/>
      <c r="CO30" s="619"/>
      <c r="CP30" s="619"/>
      <c r="CQ30" s="620"/>
      <c r="CR30" s="621">
        <v>335995</v>
      </c>
      <c r="CS30" s="622"/>
      <c r="CT30" s="622"/>
      <c r="CU30" s="622"/>
      <c r="CV30" s="622"/>
      <c r="CW30" s="622"/>
      <c r="CX30" s="622"/>
      <c r="CY30" s="623"/>
      <c r="CZ30" s="624">
        <v>6.8</v>
      </c>
      <c r="DA30" s="636"/>
      <c r="DB30" s="636"/>
      <c r="DC30" s="637"/>
      <c r="DD30" s="627">
        <v>289249</v>
      </c>
      <c r="DE30" s="622"/>
      <c r="DF30" s="622"/>
      <c r="DG30" s="622"/>
      <c r="DH30" s="622"/>
      <c r="DI30" s="622"/>
      <c r="DJ30" s="622"/>
      <c r="DK30" s="623"/>
      <c r="DL30" s="627">
        <v>289249</v>
      </c>
      <c r="DM30" s="622"/>
      <c r="DN30" s="622"/>
      <c r="DO30" s="622"/>
      <c r="DP30" s="622"/>
      <c r="DQ30" s="622"/>
      <c r="DR30" s="622"/>
      <c r="DS30" s="622"/>
      <c r="DT30" s="622"/>
      <c r="DU30" s="622"/>
      <c r="DV30" s="623"/>
      <c r="DW30" s="624">
        <v>11.1</v>
      </c>
      <c r="DX30" s="636"/>
      <c r="DY30" s="636"/>
      <c r="DZ30" s="636"/>
      <c r="EA30" s="636"/>
      <c r="EB30" s="636"/>
      <c r="EC30" s="648"/>
    </row>
    <row r="31" spans="2:133" ht="11.25" customHeight="1" x14ac:dyDescent="0.2">
      <c r="B31" s="696" t="s">
        <v>298</v>
      </c>
      <c r="C31" s="697"/>
      <c r="D31" s="697"/>
      <c r="E31" s="697"/>
      <c r="F31" s="697"/>
      <c r="G31" s="697"/>
      <c r="H31" s="697"/>
      <c r="I31" s="697"/>
      <c r="J31" s="697"/>
      <c r="K31" s="697"/>
      <c r="L31" s="697"/>
      <c r="M31" s="697"/>
      <c r="N31" s="697"/>
      <c r="O31" s="697"/>
      <c r="P31" s="697"/>
      <c r="Q31" s="698"/>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87" t="s">
        <v>299</v>
      </c>
      <c r="AQ31" s="688"/>
      <c r="AR31" s="688"/>
      <c r="AS31" s="688"/>
      <c r="AT31" s="689" t="s">
        <v>300</v>
      </c>
      <c r="AU31" s="218"/>
      <c r="AV31" s="218"/>
      <c r="AW31" s="218"/>
      <c r="AX31" s="676" t="s">
        <v>178</v>
      </c>
      <c r="AY31" s="677"/>
      <c r="AZ31" s="677"/>
      <c r="BA31" s="677"/>
      <c r="BB31" s="677"/>
      <c r="BC31" s="677"/>
      <c r="BD31" s="677"/>
      <c r="BE31" s="677"/>
      <c r="BF31" s="678"/>
      <c r="BG31" s="683">
        <v>99.8</v>
      </c>
      <c r="BH31" s="684"/>
      <c r="BI31" s="684"/>
      <c r="BJ31" s="684"/>
      <c r="BK31" s="684"/>
      <c r="BL31" s="684"/>
      <c r="BM31" s="685">
        <v>99.2</v>
      </c>
      <c r="BN31" s="684"/>
      <c r="BO31" s="684"/>
      <c r="BP31" s="684"/>
      <c r="BQ31" s="686"/>
      <c r="BR31" s="683">
        <v>99.8</v>
      </c>
      <c r="BS31" s="684"/>
      <c r="BT31" s="684"/>
      <c r="BU31" s="684"/>
      <c r="BV31" s="684"/>
      <c r="BW31" s="684"/>
      <c r="BX31" s="685">
        <v>99.1</v>
      </c>
      <c r="BY31" s="684"/>
      <c r="BZ31" s="684"/>
      <c r="CA31" s="684"/>
      <c r="CB31" s="686"/>
      <c r="CD31" s="642"/>
      <c r="CE31" s="643"/>
      <c r="CF31" s="618" t="s">
        <v>301</v>
      </c>
      <c r="CG31" s="619"/>
      <c r="CH31" s="619"/>
      <c r="CI31" s="619"/>
      <c r="CJ31" s="619"/>
      <c r="CK31" s="619"/>
      <c r="CL31" s="619"/>
      <c r="CM31" s="619"/>
      <c r="CN31" s="619"/>
      <c r="CO31" s="619"/>
      <c r="CP31" s="619"/>
      <c r="CQ31" s="620"/>
      <c r="CR31" s="621">
        <v>18873</v>
      </c>
      <c r="CS31" s="634"/>
      <c r="CT31" s="634"/>
      <c r="CU31" s="634"/>
      <c r="CV31" s="634"/>
      <c r="CW31" s="634"/>
      <c r="CX31" s="634"/>
      <c r="CY31" s="635"/>
      <c r="CZ31" s="624">
        <v>0.4</v>
      </c>
      <c r="DA31" s="636"/>
      <c r="DB31" s="636"/>
      <c r="DC31" s="637"/>
      <c r="DD31" s="627">
        <v>17313</v>
      </c>
      <c r="DE31" s="634"/>
      <c r="DF31" s="634"/>
      <c r="DG31" s="634"/>
      <c r="DH31" s="634"/>
      <c r="DI31" s="634"/>
      <c r="DJ31" s="634"/>
      <c r="DK31" s="635"/>
      <c r="DL31" s="627">
        <v>17313</v>
      </c>
      <c r="DM31" s="634"/>
      <c r="DN31" s="634"/>
      <c r="DO31" s="634"/>
      <c r="DP31" s="634"/>
      <c r="DQ31" s="634"/>
      <c r="DR31" s="634"/>
      <c r="DS31" s="634"/>
      <c r="DT31" s="634"/>
      <c r="DU31" s="634"/>
      <c r="DV31" s="635"/>
      <c r="DW31" s="624">
        <v>0.7</v>
      </c>
      <c r="DX31" s="636"/>
      <c r="DY31" s="636"/>
      <c r="DZ31" s="636"/>
      <c r="EA31" s="636"/>
      <c r="EB31" s="636"/>
      <c r="EC31" s="648"/>
    </row>
    <row r="32" spans="2:133" ht="11.25" customHeight="1" x14ac:dyDescent="0.2">
      <c r="B32" s="618" t="s">
        <v>302</v>
      </c>
      <c r="C32" s="619"/>
      <c r="D32" s="619"/>
      <c r="E32" s="619"/>
      <c r="F32" s="619"/>
      <c r="G32" s="619"/>
      <c r="H32" s="619"/>
      <c r="I32" s="619"/>
      <c r="J32" s="619"/>
      <c r="K32" s="619"/>
      <c r="L32" s="619"/>
      <c r="M32" s="619"/>
      <c r="N32" s="619"/>
      <c r="O32" s="619"/>
      <c r="P32" s="619"/>
      <c r="Q32" s="620"/>
      <c r="R32" s="621">
        <v>169048</v>
      </c>
      <c r="S32" s="622"/>
      <c r="T32" s="622"/>
      <c r="U32" s="622"/>
      <c r="V32" s="622"/>
      <c r="W32" s="622"/>
      <c r="X32" s="622"/>
      <c r="Y32" s="623"/>
      <c r="Z32" s="659">
        <v>3.4</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0"/>
      <c r="AU32" s="214" t="s">
        <v>303</v>
      </c>
      <c r="AX32" s="618" t="s">
        <v>304</v>
      </c>
      <c r="AY32" s="619"/>
      <c r="AZ32" s="619"/>
      <c r="BA32" s="619"/>
      <c r="BB32" s="619"/>
      <c r="BC32" s="619"/>
      <c r="BD32" s="619"/>
      <c r="BE32" s="619"/>
      <c r="BF32" s="620"/>
      <c r="BG32" s="692">
        <v>99.6</v>
      </c>
      <c r="BH32" s="634"/>
      <c r="BI32" s="634"/>
      <c r="BJ32" s="634"/>
      <c r="BK32" s="634"/>
      <c r="BL32" s="634"/>
      <c r="BM32" s="625">
        <v>98.4</v>
      </c>
      <c r="BN32" s="634"/>
      <c r="BO32" s="634"/>
      <c r="BP32" s="634"/>
      <c r="BQ32" s="657"/>
      <c r="BR32" s="692">
        <v>99.6</v>
      </c>
      <c r="BS32" s="634"/>
      <c r="BT32" s="634"/>
      <c r="BU32" s="634"/>
      <c r="BV32" s="634"/>
      <c r="BW32" s="634"/>
      <c r="BX32" s="625">
        <v>98.3</v>
      </c>
      <c r="BY32" s="634"/>
      <c r="BZ32" s="634"/>
      <c r="CA32" s="634"/>
      <c r="CB32" s="657"/>
      <c r="CD32" s="644"/>
      <c r="CE32" s="645"/>
      <c r="CF32" s="618" t="s">
        <v>305</v>
      </c>
      <c r="CG32" s="619"/>
      <c r="CH32" s="619"/>
      <c r="CI32" s="619"/>
      <c r="CJ32" s="619"/>
      <c r="CK32" s="619"/>
      <c r="CL32" s="619"/>
      <c r="CM32" s="619"/>
      <c r="CN32" s="619"/>
      <c r="CO32" s="619"/>
      <c r="CP32" s="619"/>
      <c r="CQ32" s="620"/>
      <c r="CR32" s="621">
        <v>303</v>
      </c>
      <c r="CS32" s="622"/>
      <c r="CT32" s="622"/>
      <c r="CU32" s="622"/>
      <c r="CV32" s="622"/>
      <c r="CW32" s="622"/>
      <c r="CX32" s="622"/>
      <c r="CY32" s="623"/>
      <c r="CZ32" s="624">
        <v>0</v>
      </c>
      <c r="DA32" s="636"/>
      <c r="DB32" s="636"/>
      <c r="DC32" s="637"/>
      <c r="DD32" s="627">
        <v>303</v>
      </c>
      <c r="DE32" s="622"/>
      <c r="DF32" s="622"/>
      <c r="DG32" s="622"/>
      <c r="DH32" s="622"/>
      <c r="DI32" s="622"/>
      <c r="DJ32" s="622"/>
      <c r="DK32" s="623"/>
      <c r="DL32" s="627">
        <v>303</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2">
      <c r="B33" s="618" t="s">
        <v>306</v>
      </c>
      <c r="C33" s="619"/>
      <c r="D33" s="619"/>
      <c r="E33" s="619"/>
      <c r="F33" s="619"/>
      <c r="G33" s="619"/>
      <c r="H33" s="619"/>
      <c r="I33" s="619"/>
      <c r="J33" s="619"/>
      <c r="K33" s="619"/>
      <c r="L33" s="619"/>
      <c r="M33" s="619"/>
      <c r="N33" s="619"/>
      <c r="O33" s="619"/>
      <c r="P33" s="619"/>
      <c r="Q33" s="620"/>
      <c r="R33" s="621">
        <v>204787</v>
      </c>
      <c r="S33" s="622"/>
      <c r="T33" s="622"/>
      <c r="U33" s="622"/>
      <c r="V33" s="622"/>
      <c r="W33" s="622"/>
      <c r="X33" s="622"/>
      <c r="Y33" s="623"/>
      <c r="Z33" s="659">
        <v>4.0999999999999996</v>
      </c>
      <c r="AA33" s="659"/>
      <c r="AB33" s="659"/>
      <c r="AC33" s="659"/>
      <c r="AD33" s="660" t="s">
        <v>122</v>
      </c>
      <c r="AE33" s="660"/>
      <c r="AF33" s="660"/>
      <c r="AG33" s="660"/>
      <c r="AH33" s="660"/>
      <c r="AI33" s="660"/>
      <c r="AJ33" s="660"/>
      <c r="AK33" s="660"/>
      <c r="AL33" s="624" t="s">
        <v>122</v>
      </c>
      <c r="AM33" s="625"/>
      <c r="AN33" s="625"/>
      <c r="AO33" s="661"/>
      <c r="AP33" s="664"/>
      <c r="AQ33" s="665"/>
      <c r="AR33" s="665"/>
      <c r="AS33" s="665"/>
      <c r="AT33" s="691"/>
      <c r="AU33" s="219"/>
      <c r="AV33" s="219"/>
      <c r="AW33" s="219"/>
      <c r="AX33" s="602" t="s">
        <v>307</v>
      </c>
      <c r="AY33" s="603"/>
      <c r="AZ33" s="603"/>
      <c r="BA33" s="603"/>
      <c r="BB33" s="603"/>
      <c r="BC33" s="603"/>
      <c r="BD33" s="603"/>
      <c r="BE33" s="603"/>
      <c r="BF33" s="604"/>
      <c r="BG33" s="682">
        <v>99.9</v>
      </c>
      <c r="BH33" s="606"/>
      <c r="BI33" s="606"/>
      <c r="BJ33" s="606"/>
      <c r="BK33" s="606"/>
      <c r="BL33" s="606"/>
      <c r="BM33" s="652">
        <v>99.5</v>
      </c>
      <c r="BN33" s="606"/>
      <c r="BO33" s="606"/>
      <c r="BP33" s="606"/>
      <c r="BQ33" s="669"/>
      <c r="BR33" s="682">
        <v>99.9</v>
      </c>
      <c r="BS33" s="606"/>
      <c r="BT33" s="606"/>
      <c r="BU33" s="606"/>
      <c r="BV33" s="606"/>
      <c r="BW33" s="606"/>
      <c r="BX33" s="652">
        <v>99.5</v>
      </c>
      <c r="BY33" s="606"/>
      <c r="BZ33" s="606"/>
      <c r="CA33" s="606"/>
      <c r="CB33" s="669"/>
      <c r="CD33" s="618" t="s">
        <v>308</v>
      </c>
      <c r="CE33" s="619"/>
      <c r="CF33" s="619"/>
      <c r="CG33" s="619"/>
      <c r="CH33" s="619"/>
      <c r="CI33" s="619"/>
      <c r="CJ33" s="619"/>
      <c r="CK33" s="619"/>
      <c r="CL33" s="619"/>
      <c r="CM33" s="619"/>
      <c r="CN33" s="619"/>
      <c r="CO33" s="619"/>
      <c r="CP33" s="619"/>
      <c r="CQ33" s="620"/>
      <c r="CR33" s="621">
        <v>1834356</v>
      </c>
      <c r="CS33" s="634"/>
      <c r="CT33" s="634"/>
      <c r="CU33" s="634"/>
      <c r="CV33" s="634"/>
      <c r="CW33" s="634"/>
      <c r="CX33" s="634"/>
      <c r="CY33" s="635"/>
      <c r="CZ33" s="624">
        <v>37.1</v>
      </c>
      <c r="DA33" s="636"/>
      <c r="DB33" s="636"/>
      <c r="DC33" s="637"/>
      <c r="DD33" s="627">
        <v>1400065</v>
      </c>
      <c r="DE33" s="634"/>
      <c r="DF33" s="634"/>
      <c r="DG33" s="634"/>
      <c r="DH33" s="634"/>
      <c r="DI33" s="634"/>
      <c r="DJ33" s="634"/>
      <c r="DK33" s="635"/>
      <c r="DL33" s="627">
        <v>931738</v>
      </c>
      <c r="DM33" s="634"/>
      <c r="DN33" s="634"/>
      <c r="DO33" s="634"/>
      <c r="DP33" s="634"/>
      <c r="DQ33" s="634"/>
      <c r="DR33" s="634"/>
      <c r="DS33" s="634"/>
      <c r="DT33" s="634"/>
      <c r="DU33" s="634"/>
      <c r="DV33" s="635"/>
      <c r="DW33" s="624">
        <v>35.9</v>
      </c>
      <c r="DX33" s="636"/>
      <c r="DY33" s="636"/>
      <c r="DZ33" s="636"/>
      <c r="EA33" s="636"/>
      <c r="EB33" s="636"/>
      <c r="EC33" s="648"/>
    </row>
    <row r="34" spans="2:133" ht="11.25" customHeight="1" x14ac:dyDescent="0.2">
      <c r="B34" s="618" t="s">
        <v>309</v>
      </c>
      <c r="C34" s="619"/>
      <c r="D34" s="619"/>
      <c r="E34" s="619"/>
      <c r="F34" s="619"/>
      <c r="G34" s="619"/>
      <c r="H34" s="619"/>
      <c r="I34" s="619"/>
      <c r="J34" s="619"/>
      <c r="K34" s="619"/>
      <c r="L34" s="619"/>
      <c r="M34" s="619"/>
      <c r="N34" s="619"/>
      <c r="O34" s="619"/>
      <c r="P34" s="619"/>
      <c r="Q34" s="620"/>
      <c r="R34" s="621">
        <v>5297</v>
      </c>
      <c r="S34" s="622"/>
      <c r="T34" s="622"/>
      <c r="U34" s="622"/>
      <c r="V34" s="622"/>
      <c r="W34" s="622"/>
      <c r="X34" s="622"/>
      <c r="Y34" s="623"/>
      <c r="Z34" s="659">
        <v>0.1</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310</v>
      </c>
      <c r="CE34" s="619"/>
      <c r="CF34" s="619"/>
      <c r="CG34" s="619"/>
      <c r="CH34" s="619"/>
      <c r="CI34" s="619"/>
      <c r="CJ34" s="619"/>
      <c r="CK34" s="619"/>
      <c r="CL34" s="619"/>
      <c r="CM34" s="619"/>
      <c r="CN34" s="619"/>
      <c r="CO34" s="619"/>
      <c r="CP34" s="619"/>
      <c r="CQ34" s="620"/>
      <c r="CR34" s="621">
        <v>612717</v>
      </c>
      <c r="CS34" s="622"/>
      <c r="CT34" s="622"/>
      <c r="CU34" s="622"/>
      <c r="CV34" s="622"/>
      <c r="CW34" s="622"/>
      <c r="CX34" s="622"/>
      <c r="CY34" s="623"/>
      <c r="CZ34" s="624">
        <v>12.4</v>
      </c>
      <c r="DA34" s="636"/>
      <c r="DB34" s="636"/>
      <c r="DC34" s="637"/>
      <c r="DD34" s="627">
        <v>504022</v>
      </c>
      <c r="DE34" s="622"/>
      <c r="DF34" s="622"/>
      <c r="DG34" s="622"/>
      <c r="DH34" s="622"/>
      <c r="DI34" s="622"/>
      <c r="DJ34" s="622"/>
      <c r="DK34" s="623"/>
      <c r="DL34" s="627">
        <v>373401</v>
      </c>
      <c r="DM34" s="622"/>
      <c r="DN34" s="622"/>
      <c r="DO34" s="622"/>
      <c r="DP34" s="622"/>
      <c r="DQ34" s="622"/>
      <c r="DR34" s="622"/>
      <c r="DS34" s="622"/>
      <c r="DT34" s="622"/>
      <c r="DU34" s="622"/>
      <c r="DV34" s="623"/>
      <c r="DW34" s="624">
        <v>14.4</v>
      </c>
      <c r="DX34" s="636"/>
      <c r="DY34" s="636"/>
      <c r="DZ34" s="636"/>
      <c r="EA34" s="636"/>
      <c r="EB34" s="636"/>
      <c r="EC34" s="648"/>
    </row>
    <row r="35" spans="2:133" ht="11.25" customHeight="1" x14ac:dyDescent="0.2">
      <c r="B35" s="618" t="s">
        <v>311</v>
      </c>
      <c r="C35" s="619"/>
      <c r="D35" s="619"/>
      <c r="E35" s="619"/>
      <c r="F35" s="619"/>
      <c r="G35" s="619"/>
      <c r="H35" s="619"/>
      <c r="I35" s="619"/>
      <c r="J35" s="619"/>
      <c r="K35" s="619"/>
      <c r="L35" s="619"/>
      <c r="M35" s="619"/>
      <c r="N35" s="619"/>
      <c r="O35" s="619"/>
      <c r="P35" s="619"/>
      <c r="Q35" s="620"/>
      <c r="R35" s="621">
        <v>5167</v>
      </c>
      <c r="S35" s="622"/>
      <c r="T35" s="622"/>
      <c r="U35" s="622"/>
      <c r="V35" s="622"/>
      <c r="W35" s="622"/>
      <c r="X35" s="622"/>
      <c r="Y35" s="623"/>
      <c r="Z35" s="659">
        <v>0.1</v>
      </c>
      <c r="AA35" s="659"/>
      <c r="AB35" s="659"/>
      <c r="AC35" s="659"/>
      <c r="AD35" s="660" t="s">
        <v>122</v>
      </c>
      <c r="AE35" s="660"/>
      <c r="AF35" s="660"/>
      <c r="AG35" s="660"/>
      <c r="AH35" s="660"/>
      <c r="AI35" s="660"/>
      <c r="AJ35" s="660"/>
      <c r="AK35" s="660"/>
      <c r="AL35" s="624" t="s">
        <v>122</v>
      </c>
      <c r="AM35" s="625"/>
      <c r="AN35" s="625"/>
      <c r="AO35" s="661"/>
      <c r="AP35" s="222"/>
      <c r="AQ35" s="679" t="s">
        <v>312</v>
      </c>
      <c r="AR35" s="680"/>
      <c r="AS35" s="680"/>
      <c r="AT35" s="680"/>
      <c r="AU35" s="680"/>
      <c r="AV35" s="680"/>
      <c r="AW35" s="680"/>
      <c r="AX35" s="680"/>
      <c r="AY35" s="680"/>
      <c r="AZ35" s="680"/>
      <c r="BA35" s="680"/>
      <c r="BB35" s="680"/>
      <c r="BC35" s="680"/>
      <c r="BD35" s="680"/>
      <c r="BE35" s="680"/>
      <c r="BF35" s="681"/>
      <c r="BG35" s="679" t="s">
        <v>313</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18" t="s">
        <v>314</v>
      </c>
      <c r="CE35" s="619"/>
      <c r="CF35" s="619"/>
      <c r="CG35" s="619"/>
      <c r="CH35" s="619"/>
      <c r="CI35" s="619"/>
      <c r="CJ35" s="619"/>
      <c r="CK35" s="619"/>
      <c r="CL35" s="619"/>
      <c r="CM35" s="619"/>
      <c r="CN35" s="619"/>
      <c r="CO35" s="619"/>
      <c r="CP35" s="619"/>
      <c r="CQ35" s="620"/>
      <c r="CR35" s="621">
        <v>44713</v>
      </c>
      <c r="CS35" s="634"/>
      <c r="CT35" s="634"/>
      <c r="CU35" s="634"/>
      <c r="CV35" s="634"/>
      <c r="CW35" s="634"/>
      <c r="CX35" s="634"/>
      <c r="CY35" s="635"/>
      <c r="CZ35" s="624">
        <v>0.9</v>
      </c>
      <c r="DA35" s="636"/>
      <c r="DB35" s="636"/>
      <c r="DC35" s="637"/>
      <c r="DD35" s="627">
        <v>32567</v>
      </c>
      <c r="DE35" s="634"/>
      <c r="DF35" s="634"/>
      <c r="DG35" s="634"/>
      <c r="DH35" s="634"/>
      <c r="DI35" s="634"/>
      <c r="DJ35" s="634"/>
      <c r="DK35" s="635"/>
      <c r="DL35" s="627">
        <v>22880</v>
      </c>
      <c r="DM35" s="634"/>
      <c r="DN35" s="634"/>
      <c r="DO35" s="634"/>
      <c r="DP35" s="634"/>
      <c r="DQ35" s="634"/>
      <c r="DR35" s="634"/>
      <c r="DS35" s="634"/>
      <c r="DT35" s="634"/>
      <c r="DU35" s="634"/>
      <c r="DV35" s="635"/>
      <c r="DW35" s="624">
        <v>0.9</v>
      </c>
      <c r="DX35" s="636"/>
      <c r="DY35" s="636"/>
      <c r="DZ35" s="636"/>
      <c r="EA35" s="636"/>
      <c r="EB35" s="636"/>
      <c r="EC35" s="648"/>
    </row>
    <row r="36" spans="2:133" ht="11.25" customHeight="1" x14ac:dyDescent="0.2">
      <c r="B36" s="618" t="s">
        <v>315</v>
      </c>
      <c r="C36" s="619"/>
      <c r="D36" s="619"/>
      <c r="E36" s="619"/>
      <c r="F36" s="619"/>
      <c r="G36" s="619"/>
      <c r="H36" s="619"/>
      <c r="I36" s="619"/>
      <c r="J36" s="619"/>
      <c r="K36" s="619"/>
      <c r="L36" s="619"/>
      <c r="M36" s="619"/>
      <c r="N36" s="619"/>
      <c r="O36" s="619"/>
      <c r="P36" s="619"/>
      <c r="Q36" s="620"/>
      <c r="R36" s="621">
        <v>186223</v>
      </c>
      <c r="S36" s="622"/>
      <c r="T36" s="622"/>
      <c r="U36" s="622"/>
      <c r="V36" s="622"/>
      <c r="W36" s="622"/>
      <c r="X36" s="622"/>
      <c r="Y36" s="623"/>
      <c r="Z36" s="659">
        <v>3.7</v>
      </c>
      <c r="AA36" s="659"/>
      <c r="AB36" s="659"/>
      <c r="AC36" s="659"/>
      <c r="AD36" s="660" t="s">
        <v>122</v>
      </c>
      <c r="AE36" s="660"/>
      <c r="AF36" s="660"/>
      <c r="AG36" s="660"/>
      <c r="AH36" s="660"/>
      <c r="AI36" s="660"/>
      <c r="AJ36" s="660"/>
      <c r="AK36" s="660"/>
      <c r="AL36" s="624" t="s">
        <v>122</v>
      </c>
      <c r="AM36" s="625"/>
      <c r="AN36" s="625"/>
      <c r="AO36" s="661"/>
      <c r="AP36" s="222"/>
      <c r="AQ36" s="670" t="s">
        <v>316</v>
      </c>
      <c r="AR36" s="671"/>
      <c r="AS36" s="671"/>
      <c r="AT36" s="671"/>
      <c r="AU36" s="671"/>
      <c r="AV36" s="671"/>
      <c r="AW36" s="671"/>
      <c r="AX36" s="671"/>
      <c r="AY36" s="672"/>
      <c r="AZ36" s="673">
        <v>296597</v>
      </c>
      <c r="BA36" s="674"/>
      <c r="BB36" s="674"/>
      <c r="BC36" s="674"/>
      <c r="BD36" s="674"/>
      <c r="BE36" s="674"/>
      <c r="BF36" s="675"/>
      <c r="BG36" s="676" t="s">
        <v>317</v>
      </c>
      <c r="BH36" s="677"/>
      <c r="BI36" s="677"/>
      <c r="BJ36" s="677"/>
      <c r="BK36" s="677"/>
      <c r="BL36" s="677"/>
      <c r="BM36" s="677"/>
      <c r="BN36" s="677"/>
      <c r="BO36" s="677"/>
      <c r="BP36" s="677"/>
      <c r="BQ36" s="677"/>
      <c r="BR36" s="677"/>
      <c r="BS36" s="677"/>
      <c r="BT36" s="677"/>
      <c r="BU36" s="678"/>
      <c r="BV36" s="673">
        <v>11075</v>
      </c>
      <c r="BW36" s="674"/>
      <c r="BX36" s="674"/>
      <c r="BY36" s="674"/>
      <c r="BZ36" s="674"/>
      <c r="CA36" s="674"/>
      <c r="CB36" s="675"/>
      <c r="CD36" s="618" t="s">
        <v>318</v>
      </c>
      <c r="CE36" s="619"/>
      <c r="CF36" s="619"/>
      <c r="CG36" s="619"/>
      <c r="CH36" s="619"/>
      <c r="CI36" s="619"/>
      <c r="CJ36" s="619"/>
      <c r="CK36" s="619"/>
      <c r="CL36" s="619"/>
      <c r="CM36" s="619"/>
      <c r="CN36" s="619"/>
      <c r="CO36" s="619"/>
      <c r="CP36" s="619"/>
      <c r="CQ36" s="620"/>
      <c r="CR36" s="621">
        <v>845947</v>
      </c>
      <c r="CS36" s="622"/>
      <c r="CT36" s="622"/>
      <c r="CU36" s="622"/>
      <c r="CV36" s="622"/>
      <c r="CW36" s="622"/>
      <c r="CX36" s="622"/>
      <c r="CY36" s="623"/>
      <c r="CZ36" s="624">
        <v>17.100000000000001</v>
      </c>
      <c r="DA36" s="636"/>
      <c r="DB36" s="636"/>
      <c r="DC36" s="637"/>
      <c r="DD36" s="627">
        <v>564493</v>
      </c>
      <c r="DE36" s="622"/>
      <c r="DF36" s="622"/>
      <c r="DG36" s="622"/>
      <c r="DH36" s="622"/>
      <c r="DI36" s="622"/>
      <c r="DJ36" s="622"/>
      <c r="DK36" s="623"/>
      <c r="DL36" s="627">
        <v>390191</v>
      </c>
      <c r="DM36" s="622"/>
      <c r="DN36" s="622"/>
      <c r="DO36" s="622"/>
      <c r="DP36" s="622"/>
      <c r="DQ36" s="622"/>
      <c r="DR36" s="622"/>
      <c r="DS36" s="622"/>
      <c r="DT36" s="622"/>
      <c r="DU36" s="622"/>
      <c r="DV36" s="623"/>
      <c r="DW36" s="624">
        <v>15</v>
      </c>
      <c r="DX36" s="636"/>
      <c r="DY36" s="636"/>
      <c r="DZ36" s="636"/>
      <c r="EA36" s="636"/>
      <c r="EB36" s="636"/>
      <c r="EC36" s="648"/>
    </row>
    <row r="37" spans="2:133" ht="11.25" customHeight="1" x14ac:dyDescent="0.2">
      <c r="B37" s="618" t="s">
        <v>319</v>
      </c>
      <c r="C37" s="619"/>
      <c r="D37" s="619"/>
      <c r="E37" s="619"/>
      <c r="F37" s="619"/>
      <c r="G37" s="619"/>
      <c r="H37" s="619"/>
      <c r="I37" s="619"/>
      <c r="J37" s="619"/>
      <c r="K37" s="619"/>
      <c r="L37" s="619"/>
      <c r="M37" s="619"/>
      <c r="N37" s="619"/>
      <c r="O37" s="619"/>
      <c r="P37" s="619"/>
      <c r="Q37" s="620"/>
      <c r="R37" s="621">
        <v>175335</v>
      </c>
      <c r="S37" s="622"/>
      <c r="T37" s="622"/>
      <c r="U37" s="622"/>
      <c r="V37" s="622"/>
      <c r="W37" s="622"/>
      <c r="X37" s="622"/>
      <c r="Y37" s="623"/>
      <c r="Z37" s="659">
        <v>3.5</v>
      </c>
      <c r="AA37" s="659"/>
      <c r="AB37" s="659"/>
      <c r="AC37" s="659"/>
      <c r="AD37" s="660">
        <v>2121</v>
      </c>
      <c r="AE37" s="660"/>
      <c r="AF37" s="660"/>
      <c r="AG37" s="660"/>
      <c r="AH37" s="660"/>
      <c r="AI37" s="660"/>
      <c r="AJ37" s="660"/>
      <c r="AK37" s="660"/>
      <c r="AL37" s="624">
        <v>0.1</v>
      </c>
      <c r="AM37" s="625"/>
      <c r="AN37" s="625"/>
      <c r="AO37" s="661"/>
      <c r="AQ37" s="654" t="s">
        <v>320</v>
      </c>
      <c r="AR37" s="655"/>
      <c r="AS37" s="655"/>
      <c r="AT37" s="655"/>
      <c r="AU37" s="655"/>
      <c r="AV37" s="655"/>
      <c r="AW37" s="655"/>
      <c r="AX37" s="655"/>
      <c r="AY37" s="656"/>
      <c r="AZ37" s="621">
        <v>75175</v>
      </c>
      <c r="BA37" s="622"/>
      <c r="BB37" s="622"/>
      <c r="BC37" s="622"/>
      <c r="BD37" s="634"/>
      <c r="BE37" s="634"/>
      <c r="BF37" s="657"/>
      <c r="BG37" s="618" t="s">
        <v>321</v>
      </c>
      <c r="BH37" s="619"/>
      <c r="BI37" s="619"/>
      <c r="BJ37" s="619"/>
      <c r="BK37" s="619"/>
      <c r="BL37" s="619"/>
      <c r="BM37" s="619"/>
      <c r="BN37" s="619"/>
      <c r="BO37" s="619"/>
      <c r="BP37" s="619"/>
      <c r="BQ37" s="619"/>
      <c r="BR37" s="619"/>
      <c r="BS37" s="619"/>
      <c r="BT37" s="619"/>
      <c r="BU37" s="620"/>
      <c r="BV37" s="621">
        <v>9380</v>
      </c>
      <c r="BW37" s="622"/>
      <c r="BX37" s="622"/>
      <c r="BY37" s="622"/>
      <c r="BZ37" s="622"/>
      <c r="CA37" s="622"/>
      <c r="CB37" s="658"/>
      <c r="CD37" s="618" t="s">
        <v>322</v>
      </c>
      <c r="CE37" s="619"/>
      <c r="CF37" s="619"/>
      <c r="CG37" s="619"/>
      <c r="CH37" s="619"/>
      <c r="CI37" s="619"/>
      <c r="CJ37" s="619"/>
      <c r="CK37" s="619"/>
      <c r="CL37" s="619"/>
      <c r="CM37" s="619"/>
      <c r="CN37" s="619"/>
      <c r="CO37" s="619"/>
      <c r="CP37" s="619"/>
      <c r="CQ37" s="620"/>
      <c r="CR37" s="621">
        <v>221694</v>
      </c>
      <c r="CS37" s="634"/>
      <c r="CT37" s="634"/>
      <c r="CU37" s="634"/>
      <c r="CV37" s="634"/>
      <c r="CW37" s="634"/>
      <c r="CX37" s="634"/>
      <c r="CY37" s="635"/>
      <c r="CZ37" s="624">
        <v>4.5</v>
      </c>
      <c r="DA37" s="636"/>
      <c r="DB37" s="636"/>
      <c r="DC37" s="637"/>
      <c r="DD37" s="627">
        <v>221694</v>
      </c>
      <c r="DE37" s="634"/>
      <c r="DF37" s="634"/>
      <c r="DG37" s="634"/>
      <c r="DH37" s="634"/>
      <c r="DI37" s="634"/>
      <c r="DJ37" s="634"/>
      <c r="DK37" s="635"/>
      <c r="DL37" s="627">
        <v>170425</v>
      </c>
      <c r="DM37" s="634"/>
      <c r="DN37" s="634"/>
      <c r="DO37" s="634"/>
      <c r="DP37" s="634"/>
      <c r="DQ37" s="634"/>
      <c r="DR37" s="634"/>
      <c r="DS37" s="634"/>
      <c r="DT37" s="634"/>
      <c r="DU37" s="634"/>
      <c r="DV37" s="635"/>
      <c r="DW37" s="624">
        <v>6.6</v>
      </c>
      <c r="DX37" s="636"/>
      <c r="DY37" s="636"/>
      <c r="DZ37" s="636"/>
      <c r="EA37" s="636"/>
      <c r="EB37" s="636"/>
      <c r="EC37" s="648"/>
    </row>
    <row r="38" spans="2:133" ht="11.25" customHeight="1" x14ac:dyDescent="0.2">
      <c r="B38" s="618" t="s">
        <v>323</v>
      </c>
      <c r="C38" s="619"/>
      <c r="D38" s="619"/>
      <c r="E38" s="619"/>
      <c r="F38" s="619"/>
      <c r="G38" s="619"/>
      <c r="H38" s="619"/>
      <c r="I38" s="619"/>
      <c r="J38" s="619"/>
      <c r="K38" s="619"/>
      <c r="L38" s="619"/>
      <c r="M38" s="619"/>
      <c r="N38" s="619"/>
      <c r="O38" s="619"/>
      <c r="P38" s="619"/>
      <c r="Q38" s="620"/>
      <c r="R38" s="621">
        <v>686900</v>
      </c>
      <c r="S38" s="622"/>
      <c r="T38" s="622"/>
      <c r="U38" s="622"/>
      <c r="V38" s="622"/>
      <c r="W38" s="622"/>
      <c r="X38" s="622"/>
      <c r="Y38" s="623"/>
      <c r="Z38" s="659">
        <v>13.6</v>
      </c>
      <c r="AA38" s="659"/>
      <c r="AB38" s="659"/>
      <c r="AC38" s="659"/>
      <c r="AD38" s="660" t="s">
        <v>122</v>
      </c>
      <c r="AE38" s="660"/>
      <c r="AF38" s="660"/>
      <c r="AG38" s="660"/>
      <c r="AH38" s="660"/>
      <c r="AI38" s="660"/>
      <c r="AJ38" s="660"/>
      <c r="AK38" s="660"/>
      <c r="AL38" s="624" t="s">
        <v>122</v>
      </c>
      <c r="AM38" s="625"/>
      <c r="AN38" s="625"/>
      <c r="AO38" s="661"/>
      <c r="AQ38" s="654" t="s">
        <v>324</v>
      </c>
      <c r="AR38" s="655"/>
      <c r="AS38" s="655"/>
      <c r="AT38" s="655"/>
      <c r="AU38" s="655"/>
      <c r="AV38" s="655"/>
      <c r="AW38" s="655"/>
      <c r="AX38" s="655"/>
      <c r="AY38" s="656"/>
      <c r="AZ38" s="621">
        <v>29405</v>
      </c>
      <c r="BA38" s="622"/>
      <c r="BB38" s="622"/>
      <c r="BC38" s="622"/>
      <c r="BD38" s="634"/>
      <c r="BE38" s="634"/>
      <c r="BF38" s="657"/>
      <c r="BG38" s="618" t="s">
        <v>325</v>
      </c>
      <c r="BH38" s="619"/>
      <c r="BI38" s="619"/>
      <c r="BJ38" s="619"/>
      <c r="BK38" s="619"/>
      <c r="BL38" s="619"/>
      <c r="BM38" s="619"/>
      <c r="BN38" s="619"/>
      <c r="BO38" s="619"/>
      <c r="BP38" s="619"/>
      <c r="BQ38" s="619"/>
      <c r="BR38" s="619"/>
      <c r="BS38" s="619"/>
      <c r="BT38" s="619"/>
      <c r="BU38" s="620"/>
      <c r="BV38" s="621">
        <v>521</v>
      </c>
      <c r="BW38" s="622"/>
      <c r="BX38" s="622"/>
      <c r="BY38" s="622"/>
      <c r="BZ38" s="622"/>
      <c r="CA38" s="622"/>
      <c r="CB38" s="658"/>
      <c r="CD38" s="618" t="s">
        <v>326</v>
      </c>
      <c r="CE38" s="619"/>
      <c r="CF38" s="619"/>
      <c r="CG38" s="619"/>
      <c r="CH38" s="619"/>
      <c r="CI38" s="619"/>
      <c r="CJ38" s="619"/>
      <c r="CK38" s="619"/>
      <c r="CL38" s="619"/>
      <c r="CM38" s="619"/>
      <c r="CN38" s="619"/>
      <c r="CO38" s="619"/>
      <c r="CP38" s="619"/>
      <c r="CQ38" s="620"/>
      <c r="CR38" s="621">
        <v>221422</v>
      </c>
      <c r="CS38" s="622"/>
      <c r="CT38" s="622"/>
      <c r="CU38" s="622"/>
      <c r="CV38" s="622"/>
      <c r="CW38" s="622"/>
      <c r="CX38" s="622"/>
      <c r="CY38" s="623"/>
      <c r="CZ38" s="624">
        <v>4.5</v>
      </c>
      <c r="DA38" s="636"/>
      <c r="DB38" s="636"/>
      <c r="DC38" s="637"/>
      <c r="DD38" s="627">
        <v>198053</v>
      </c>
      <c r="DE38" s="622"/>
      <c r="DF38" s="622"/>
      <c r="DG38" s="622"/>
      <c r="DH38" s="622"/>
      <c r="DI38" s="622"/>
      <c r="DJ38" s="622"/>
      <c r="DK38" s="623"/>
      <c r="DL38" s="627">
        <v>145266</v>
      </c>
      <c r="DM38" s="622"/>
      <c r="DN38" s="622"/>
      <c r="DO38" s="622"/>
      <c r="DP38" s="622"/>
      <c r="DQ38" s="622"/>
      <c r="DR38" s="622"/>
      <c r="DS38" s="622"/>
      <c r="DT38" s="622"/>
      <c r="DU38" s="622"/>
      <c r="DV38" s="623"/>
      <c r="DW38" s="624">
        <v>5.6</v>
      </c>
      <c r="DX38" s="636"/>
      <c r="DY38" s="636"/>
      <c r="DZ38" s="636"/>
      <c r="EA38" s="636"/>
      <c r="EB38" s="636"/>
      <c r="EC38" s="648"/>
    </row>
    <row r="39" spans="2:133" ht="11.25" customHeight="1" x14ac:dyDescent="0.2">
      <c r="B39" s="618" t="s">
        <v>327</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328</v>
      </c>
      <c r="AR39" s="655"/>
      <c r="AS39" s="655"/>
      <c r="AT39" s="655"/>
      <c r="AU39" s="655"/>
      <c r="AV39" s="655"/>
      <c r="AW39" s="655"/>
      <c r="AX39" s="655"/>
      <c r="AY39" s="656"/>
      <c r="AZ39" s="621">
        <v>3000</v>
      </c>
      <c r="BA39" s="622"/>
      <c r="BB39" s="622"/>
      <c r="BC39" s="622"/>
      <c r="BD39" s="634"/>
      <c r="BE39" s="634"/>
      <c r="BF39" s="657"/>
      <c r="BG39" s="618" t="s">
        <v>329</v>
      </c>
      <c r="BH39" s="619"/>
      <c r="BI39" s="619"/>
      <c r="BJ39" s="619"/>
      <c r="BK39" s="619"/>
      <c r="BL39" s="619"/>
      <c r="BM39" s="619"/>
      <c r="BN39" s="619"/>
      <c r="BO39" s="619"/>
      <c r="BP39" s="619"/>
      <c r="BQ39" s="619"/>
      <c r="BR39" s="619"/>
      <c r="BS39" s="619"/>
      <c r="BT39" s="619"/>
      <c r="BU39" s="620"/>
      <c r="BV39" s="621">
        <v>818</v>
      </c>
      <c r="BW39" s="622"/>
      <c r="BX39" s="622"/>
      <c r="BY39" s="622"/>
      <c r="BZ39" s="622"/>
      <c r="CA39" s="622"/>
      <c r="CB39" s="658"/>
      <c r="CD39" s="618" t="s">
        <v>330</v>
      </c>
      <c r="CE39" s="619"/>
      <c r="CF39" s="619"/>
      <c r="CG39" s="619"/>
      <c r="CH39" s="619"/>
      <c r="CI39" s="619"/>
      <c r="CJ39" s="619"/>
      <c r="CK39" s="619"/>
      <c r="CL39" s="619"/>
      <c r="CM39" s="619"/>
      <c r="CN39" s="619"/>
      <c r="CO39" s="619"/>
      <c r="CP39" s="619"/>
      <c r="CQ39" s="620"/>
      <c r="CR39" s="621">
        <v>101776</v>
      </c>
      <c r="CS39" s="634"/>
      <c r="CT39" s="634"/>
      <c r="CU39" s="634"/>
      <c r="CV39" s="634"/>
      <c r="CW39" s="634"/>
      <c r="CX39" s="634"/>
      <c r="CY39" s="635"/>
      <c r="CZ39" s="624">
        <v>2.1</v>
      </c>
      <c r="DA39" s="636"/>
      <c r="DB39" s="636"/>
      <c r="DC39" s="637"/>
      <c r="DD39" s="627">
        <v>100930</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2">
      <c r="B40" s="618" t="s">
        <v>331</v>
      </c>
      <c r="C40" s="619"/>
      <c r="D40" s="619"/>
      <c r="E40" s="619"/>
      <c r="F40" s="619"/>
      <c r="G40" s="619"/>
      <c r="H40" s="619"/>
      <c r="I40" s="619"/>
      <c r="J40" s="619"/>
      <c r="K40" s="619"/>
      <c r="L40" s="619"/>
      <c r="M40" s="619"/>
      <c r="N40" s="619"/>
      <c r="O40" s="619"/>
      <c r="P40" s="619"/>
      <c r="Q40" s="620"/>
      <c r="R40" s="621">
        <v>22800</v>
      </c>
      <c r="S40" s="622"/>
      <c r="T40" s="622"/>
      <c r="U40" s="622"/>
      <c r="V40" s="622"/>
      <c r="W40" s="622"/>
      <c r="X40" s="622"/>
      <c r="Y40" s="623"/>
      <c r="Z40" s="659">
        <v>0.5</v>
      </c>
      <c r="AA40" s="659"/>
      <c r="AB40" s="659"/>
      <c r="AC40" s="659"/>
      <c r="AD40" s="660" t="s">
        <v>122</v>
      </c>
      <c r="AE40" s="660"/>
      <c r="AF40" s="660"/>
      <c r="AG40" s="660"/>
      <c r="AH40" s="660"/>
      <c r="AI40" s="660"/>
      <c r="AJ40" s="660"/>
      <c r="AK40" s="660"/>
      <c r="AL40" s="624" t="s">
        <v>122</v>
      </c>
      <c r="AM40" s="625"/>
      <c r="AN40" s="625"/>
      <c r="AO40" s="661"/>
      <c r="AQ40" s="654" t="s">
        <v>332</v>
      </c>
      <c r="AR40" s="655"/>
      <c r="AS40" s="655"/>
      <c r="AT40" s="655"/>
      <c r="AU40" s="655"/>
      <c r="AV40" s="655"/>
      <c r="AW40" s="655"/>
      <c r="AX40" s="655"/>
      <c r="AY40" s="656"/>
      <c r="AZ40" s="621">
        <v>300</v>
      </c>
      <c r="BA40" s="622"/>
      <c r="BB40" s="622"/>
      <c r="BC40" s="622"/>
      <c r="BD40" s="634"/>
      <c r="BE40" s="634"/>
      <c r="BF40" s="657"/>
      <c r="BG40" s="662" t="s">
        <v>333</v>
      </c>
      <c r="BH40" s="663"/>
      <c r="BI40" s="663"/>
      <c r="BJ40" s="663"/>
      <c r="BK40" s="663"/>
      <c r="BL40" s="223"/>
      <c r="BM40" s="619" t="s">
        <v>334</v>
      </c>
      <c r="BN40" s="619"/>
      <c r="BO40" s="619"/>
      <c r="BP40" s="619"/>
      <c r="BQ40" s="619"/>
      <c r="BR40" s="619"/>
      <c r="BS40" s="619"/>
      <c r="BT40" s="619"/>
      <c r="BU40" s="620"/>
      <c r="BV40" s="621">
        <v>119</v>
      </c>
      <c r="BW40" s="622"/>
      <c r="BX40" s="622"/>
      <c r="BY40" s="622"/>
      <c r="BZ40" s="622"/>
      <c r="CA40" s="622"/>
      <c r="CB40" s="658"/>
      <c r="CD40" s="618" t="s">
        <v>335</v>
      </c>
      <c r="CE40" s="619"/>
      <c r="CF40" s="619"/>
      <c r="CG40" s="619"/>
      <c r="CH40" s="619"/>
      <c r="CI40" s="619"/>
      <c r="CJ40" s="619"/>
      <c r="CK40" s="619"/>
      <c r="CL40" s="619"/>
      <c r="CM40" s="619"/>
      <c r="CN40" s="619"/>
      <c r="CO40" s="619"/>
      <c r="CP40" s="619"/>
      <c r="CQ40" s="620"/>
      <c r="CR40" s="621">
        <v>7781</v>
      </c>
      <c r="CS40" s="622"/>
      <c r="CT40" s="622"/>
      <c r="CU40" s="622"/>
      <c r="CV40" s="622"/>
      <c r="CW40" s="622"/>
      <c r="CX40" s="622"/>
      <c r="CY40" s="623"/>
      <c r="CZ40" s="624">
        <v>0.2</v>
      </c>
      <c r="DA40" s="636"/>
      <c r="DB40" s="636"/>
      <c r="DC40" s="637"/>
      <c r="DD40" s="627" t="s">
        <v>122</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2">
      <c r="B41" s="602" t="s">
        <v>336</v>
      </c>
      <c r="C41" s="603"/>
      <c r="D41" s="603"/>
      <c r="E41" s="603"/>
      <c r="F41" s="603"/>
      <c r="G41" s="603"/>
      <c r="H41" s="603"/>
      <c r="I41" s="603"/>
      <c r="J41" s="603"/>
      <c r="K41" s="603"/>
      <c r="L41" s="603"/>
      <c r="M41" s="603"/>
      <c r="N41" s="603"/>
      <c r="O41" s="603"/>
      <c r="P41" s="603"/>
      <c r="Q41" s="604"/>
      <c r="R41" s="605">
        <v>5044165</v>
      </c>
      <c r="S41" s="646"/>
      <c r="T41" s="646"/>
      <c r="U41" s="646"/>
      <c r="V41" s="646"/>
      <c r="W41" s="646"/>
      <c r="X41" s="646"/>
      <c r="Y41" s="649"/>
      <c r="Z41" s="650">
        <v>100</v>
      </c>
      <c r="AA41" s="650"/>
      <c r="AB41" s="650"/>
      <c r="AC41" s="650"/>
      <c r="AD41" s="651">
        <v>2573132</v>
      </c>
      <c r="AE41" s="651"/>
      <c r="AF41" s="651"/>
      <c r="AG41" s="651"/>
      <c r="AH41" s="651"/>
      <c r="AI41" s="651"/>
      <c r="AJ41" s="651"/>
      <c r="AK41" s="651"/>
      <c r="AL41" s="608">
        <v>100</v>
      </c>
      <c r="AM41" s="652"/>
      <c r="AN41" s="652"/>
      <c r="AO41" s="653"/>
      <c r="AQ41" s="654" t="s">
        <v>337</v>
      </c>
      <c r="AR41" s="655"/>
      <c r="AS41" s="655"/>
      <c r="AT41" s="655"/>
      <c r="AU41" s="655"/>
      <c r="AV41" s="655"/>
      <c r="AW41" s="655"/>
      <c r="AX41" s="655"/>
      <c r="AY41" s="656"/>
      <c r="AZ41" s="621">
        <v>27727</v>
      </c>
      <c r="BA41" s="622"/>
      <c r="BB41" s="622"/>
      <c r="BC41" s="622"/>
      <c r="BD41" s="634"/>
      <c r="BE41" s="634"/>
      <c r="BF41" s="657"/>
      <c r="BG41" s="662"/>
      <c r="BH41" s="663"/>
      <c r="BI41" s="663"/>
      <c r="BJ41" s="663"/>
      <c r="BK41" s="663"/>
      <c r="BL41" s="223"/>
      <c r="BM41" s="619" t="s">
        <v>338</v>
      </c>
      <c r="BN41" s="619"/>
      <c r="BO41" s="619"/>
      <c r="BP41" s="619"/>
      <c r="BQ41" s="619"/>
      <c r="BR41" s="619"/>
      <c r="BS41" s="619"/>
      <c r="BT41" s="619"/>
      <c r="BU41" s="620"/>
      <c r="BV41" s="621" t="s">
        <v>122</v>
      </c>
      <c r="BW41" s="622"/>
      <c r="BX41" s="622"/>
      <c r="BY41" s="622"/>
      <c r="BZ41" s="622"/>
      <c r="CA41" s="622"/>
      <c r="CB41" s="658"/>
      <c r="CD41" s="618" t="s">
        <v>339</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340</v>
      </c>
      <c r="AR42" s="667"/>
      <c r="AS42" s="667"/>
      <c r="AT42" s="667"/>
      <c r="AU42" s="667"/>
      <c r="AV42" s="667"/>
      <c r="AW42" s="667"/>
      <c r="AX42" s="667"/>
      <c r="AY42" s="668"/>
      <c r="AZ42" s="605">
        <v>160990</v>
      </c>
      <c r="BA42" s="646"/>
      <c r="BB42" s="646"/>
      <c r="BC42" s="646"/>
      <c r="BD42" s="606"/>
      <c r="BE42" s="606"/>
      <c r="BF42" s="669"/>
      <c r="BG42" s="664"/>
      <c r="BH42" s="665"/>
      <c r="BI42" s="665"/>
      <c r="BJ42" s="665"/>
      <c r="BK42" s="665"/>
      <c r="BL42" s="224"/>
      <c r="BM42" s="603" t="s">
        <v>341</v>
      </c>
      <c r="BN42" s="603"/>
      <c r="BO42" s="603"/>
      <c r="BP42" s="603"/>
      <c r="BQ42" s="603"/>
      <c r="BR42" s="603"/>
      <c r="BS42" s="603"/>
      <c r="BT42" s="603"/>
      <c r="BU42" s="604"/>
      <c r="BV42" s="605">
        <v>438</v>
      </c>
      <c r="BW42" s="646"/>
      <c r="BX42" s="646"/>
      <c r="BY42" s="646"/>
      <c r="BZ42" s="646"/>
      <c r="CA42" s="646"/>
      <c r="CB42" s="647"/>
      <c r="CD42" s="618" t="s">
        <v>342</v>
      </c>
      <c r="CE42" s="619"/>
      <c r="CF42" s="619"/>
      <c r="CG42" s="619"/>
      <c r="CH42" s="619"/>
      <c r="CI42" s="619"/>
      <c r="CJ42" s="619"/>
      <c r="CK42" s="619"/>
      <c r="CL42" s="619"/>
      <c r="CM42" s="619"/>
      <c r="CN42" s="619"/>
      <c r="CO42" s="619"/>
      <c r="CP42" s="619"/>
      <c r="CQ42" s="620"/>
      <c r="CR42" s="621">
        <v>1441304</v>
      </c>
      <c r="CS42" s="634"/>
      <c r="CT42" s="634"/>
      <c r="CU42" s="634"/>
      <c r="CV42" s="634"/>
      <c r="CW42" s="634"/>
      <c r="CX42" s="634"/>
      <c r="CY42" s="635"/>
      <c r="CZ42" s="624">
        <v>29.1</v>
      </c>
      <c r="DA42" s="636"/>
      <c r="DB42" s="636"/>
      <c r="DC42" s="637"/>
      <c r="DD42" s="627">
        <v>194513</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343</v>
      </c>
      <c r="CD43" s="618" t="s">
        <v>344</v>
      </c>
      <c r="CE43" s="619"/>
      <c r="CF43" s="619"/>
      <c r="CG43" s="619"/>
      <c r="CH43" s="619"/>
      <c r="CI43" s="619"/>
      <c r="CJ43" s="619"/>
      <c r="CK43" s="619"/>
      <c r="CL43" s="619"/>
      <c r="CM43" s="619"/>
      <c r="CN43" s="619"/>
      <c r="CO43" s="619"/>
      <c r="CP43" s="619"/>
      <c r="CQ43" s="620"/>
      <c r="CR43" s="621">
        <v>33670</v>
      </c>
      <c r="CS43" s="634"/>
      <c r="CT43" s="634"/>
      <c r="CU43" s="634"/>
      <c r="CV43" s="634"/>
      <c r="CW43" s="634"/>
      <c r="CX43" s="634"/>
      <c r="CY43" s="635"/>
      <c r="CZ43" s="624">
        <v>0.7</v>
      </c>
      <c r="DA43" s="636"/>
      <c r="DB43" s="636"/>
      <c r="DC43" s="637"/>
      <c r="DD43" s="627">
        <v>33670</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345</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293</v>
      </c>
      <c r="CE44" s="641"/>
      <c r="CF44" s="618" t="s">
        <v>346</v>
      </c>
      <c r="CG44" s="619"/>
      <c r="CH44" s="619"/>
      <c r="CI44" s="619"/>
      <c r="CJ44" s="619"/>
      <c r="CK44" s="619"/>
      <c r="CL44" s="619"/>
      <c r="CM44" s="619"/>
      <c r="CN44" s="619"/>
      <c r="CO44" s="619"/>
      <c r="CP44" s="619"/>
      <c r="CQ44" s="620"/>
      <c r="CR44" s="621">
        <v>1441304</v>
      </c>
      <c r="CS44" s="622"/>
      <c r="CT44" s="622"/>
      <c r="CU44" s="622"/>
      <c r="CV44" s="622"/>
      <c r="CW44" s="622"/>
      <c r="CX44" s="622"/>
      <c r="CY44" s="623"/>
      <c r="CZ44" s="624">
        <v>29.1</v>
      </c>
      <c r="DA44" s="625"/>
      <c r="DB44" s="625"/>
      <c r="DC44" s="626"/>
      <c r="DD44" s="627">
        <v>194513</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347</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348</v>
      </c>
      <c r="CG45" s="619"/>
      <c r="CH45" s="619"/>
      <c r="CI45" s="619"/>
      <c r="CJ45" s="619"/>
      <c r="CK45" s="619"/>
      <c r="CL45" s="619"/>
      <c r="CM45" s="619"/>
      <c r="CN45" s="619"/>
      <c r="CO45" s="619"/>
      <c r="CP45" s="619"/>
      <c r="CQ45" s="620"/>
      <c r="CR45" s="621">
        <v>1094548</v>
      </c>
      <c r="CS45" s="634"/>
      <c r="CT45" s="634"/>
      <c r="CU45" s="634"/>
      <c r="CV45" s="634"/>
      <c r="CW45" s="634"/>
      <c r="CX45" s="634"/>
      <c r="CY45" s="635"/>
      <c r="CZ45" s="624">
        <v>22.1</v>
      </c>
      <c r="DA45" s="636"/>
      <c r="DB45" s="636"/>
      <c r="DC45" s="637"/>
      <c r="DD45" s="627">
        <v>39114</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349</v>
      </c>
      <c r="CG46" s="619"/>
      <c r="CH46" s="619"/>
      <c r="CI46" s="619"/>
      <c r="CJ46" s="619"/>
      <c r="CK46" s="619"/>
      <c r="CL46" s="619"/>
      <c r="CM46" s="619"/>
      <c r="CN46" s="619"/>
      <c r="CO46" s="619"/>
      <c r="CP46" s="619"/>
      <c r="CQ46" s="620"/>
      <c r="CR46" s="621">
        <v>319385</v>
      </c>
      <c r="CS46" s="622"/>
      <c r="CT46" s="622"/>
      <c r="CU46" s="622"/>
      <c r="CV46" s="622"/>
      <c r="CW46" s="622"/>
      <c r="CX46" s="622"/>
      <c r="CY46" s="623"/>
      <c r="CZ46" s="624">
        <v>6.5</v>
      </c>
      <c r="DA46" s="625"/>
      <c r="DB46" s="625"/>
      <c r="DC46" s="626"/>
      <c r="DD46" s="627">
        <v>148828</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350</v>
      </c>
      <c r="CG47" s="619"/>
      <c r="CH47" s="619"/>
      <c r="CI47" s="619"/>
      <c r="CJ47" s="619"/>
      <c r="CK47" s="619"/>
      <c r="CL47" s="619"/>
      <c r="CM47" s="619"/>
      <c r="CN47" s="619"/>
      <c r="CO47" s="619"/>
      <c r="CP47" s="619"/>
      <c r="CQ47" s="620"/>
      <c r="CR47" s="621" t="s">
        <v>122</v>
      </c>
      <c r="CS47" s="634"/>
      <c r="CT47" s="634"/>
      <c r="CU47" s="634"/>
      <c r="CV47" s="634"/>
      <c r="CW47" s="634"/>
      <c r="CX47" s="634"/>
      <c r="CY47" s="635"/>
      <c r="CZ47" s="624" t="s">
        <v>122</v>
      </c>
      <c r="DA47" s="636"/>
      <c r="DB47" s="636"/>
      <c r="DC47" s="637"/>
      <c r="DD47" s="627" t="s">
        <v>122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1" x14ac:dyDescent="0.2">
      <c r="B48" s="225"/>
      <c r="CD48" s="644"/>
      <c r="CE48" s="645"/>
      <c r="CF48" s="618" t="s">
        <v>351</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352</v>
      </c>
      <c r="CE49" s="603"/>
      <c r="CF49" s="603"/>
      <c r="CG49" s="603"/>
      <c r="CH49" s="603"/>
      <c r="CI49" s="603"/>
      <c r="CJ49" s="603"/>
      <c r="CK49" s="603"/>
      <c r="CL49" s="603"/>
      <c r="CM49" s="603"/>
      <c r="CN49" s="603"/>
      <c r="CO49" s="603"/>
      <c r="CP49" s="603"/>
      <c r="CQ49" s="604"/>
      <c r="CR49" s="605">
        <v>4948751</v>
      </c>
      <c r="CS49" s="606"/>
      <c r="CT49" s="606"/>
      <c r="CU49" s="606"/>
      <c r="CV49" s="606"/>
      <c r="CW49" s="606"/>
      <c r="CX49" s="606"/>
      <c r="CY49" s="607"/>
      <c r="CZ49" s="608">
        <v>100</v>
      </c>
      <c r="DA49" s="609"/>
      <c r="DB49" s="609"/>
      <c r="DC49" s="610"/>
      <c r="DD49" s="611">
        <v>2949466</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EQ+g8edhDtfEnvnbK09pa++q7lEzRWRWO5EDqj6v9Voykq3C/lnNomhdVxXD0yPjnrdksEq0vpFNLeR4bYltFw==" saltValue="lJaS8F6rcH5ZLEPNeZtfr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0" t="s">
        <v>353</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354</v>
      </c>
      <c r="DK2" s="1092"/>
      <c r="DL2" s="1092"/>
      <c r="DM2" s="1092"/>
      <c r="DN2" s="1092"/>
      <c r="DO2" s="1093"/>
      <c r="DP2" s="228"/>
      <c r="DQ2" s="1091" t="s">
        <v>355</v>
      </c>
      <c r="DR2" s="1092"/>
      <c r="DS2" s="1092"/>
      <c r="DT2" s="1092"/>
      <c r="DU2" s="1092"/>
      <c r="DV2" s="1092"/>
      <c r="DW2" s="1092"/>
      <c r="DX2" s="1092"/>
      <c r="DY2" s="1092"/>
      <c r="DZ2" s="1093"/>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356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357</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358</v>
      </c>
      <c r="B5" s="996"/>
      <c r="C5" s="996"/>
      <c r="D5" s="996"/>
      <c r="E5" s="996"/>
      <c r="F5" s="996"/>
      <c r="G5" s="996"/>
      <c r="H5" s="996"/>
      <c r="I5" s="996"/>
      <c r="J5" s="996"/>
      <c r="K5" s="996"/>
      <c r="L5" s="996"/>
      <c r="M5" s="996"/>
      <c r="N5" s="996"/>
      <c r="O5" s="996"/>
      <c r="P5" s="997"/>
      <c r="Q5" s="1001" t="s">
        <v>359</v>
      </c>
      <c r="R5" s="1002"/>
      <c r="S5" s="1002"/>
      <c r="T5" s="1002"/>
      <c r="U5" s="1003"/>
      <c r="V5" s="1001" t="s">
        <v>360</v>
      </c>
      <c r="W5" s="1002"/>
      <c r="X5" s="1002"/>
      <c r="Y5" s="1002"/>
      <c r="Z5" s="1003"/>
      <c r="AA5" s="1001" t="s">
        <v>361</v>
      </c>
      <c r="AB5" s="1002"/>
      <c r="AC5" s="1002"/>
      <c r="AD5" s="1002"/>
      <c r="AE5" s="1002"/>
      <c r="AF5" s="1094" t="s">
        <v>362</v>
      </c>
      <c r="AG5" s="1002"/>
      <c r="AH5" s="1002"/>
      <c r="AI5" s="1002"/>
      <c r="AJ5" s="1015"/>
      <c r="AK5" s="1002" t="s">
        <v>363</v>
      </c>
      <c r="AL5" s="1002"/>
      <c r="AM5" s="1002"/>
      <c r="AN5" s="1002"/>
      <c r="AO5" s="1003"/>
      <c r="AP5" s="1001" t="s">
        <v>364</v>
      </c>
      <c r="AQ5" s="1002"/>
      <c r="AR5" s="1002"/>
      <c r="AS5" s="1002"/>
      <c r="AT5" s="1003"/>
      <c r="AU5" s="1001" t="s">
        <v>365</v>
      </c>
      <c r="AV5" s="1002"/>
      <c r="AW5" s="1002"/>
      <c r="AX5" s="1002"/>
      <c r="AY5" s="1015"/>
      <c r="AZ5" s="232"/>
      <c r="BA5" s="232"/>
      <c r="BB5" s="232"/>
      <c r="BC5" s="232"/>
      <c r="BD5" s="232"/>
      <c r="BE5" s="233"/>
      <c r="BF5" s="233"/>
      <c r="BG5" s="233"/>
      <c r="BH5" s="233"/>
      <c r="BI5" s="233"/>
      <c r="BJ5" s="233"/>
      <c r="BK5" s="233"/>
      <c r="BL5" s="233"/>
      <c r="BM5" s="233"/>
      <c r="BN5" s="233"/>
      <c r="BO5" s="233"/>
      <c r="BP5" s="233"/>
      <c r="BQ5" s="995" t="s">
        <v>366</v>
      </c>
      <c r="BR5" s="996"/>
      <c r="BS5" s="996"/>
      <c r="BT5" s="996"/>
      <c r="BU5" s="996"/>
      <c r="BV5" s="996"/>
      <c r="BW5" s="996"/>
      <c r="BX5" s="996"/>
      <c r="BY5" s="996"/>
      <c r="BZ5" s="996"/>
      <c r="CA5" s="996"/>
      <c r="CB5" s="996"/>
      <c r="CC5" s="996"/>
      <c r="CD5" s="996"/>
      <c r="CE5" s="996"/>
      <c r="CF5" s="996"/>
      <c r="CG5" s="997"/>
      <c r="CH5" s="1001" t="s">
        <v>367</v>
      </c>
      <c r="CI5" s="1002"/>
      <c r="CJ5" s="1002"/>
      <c r="CK5" s="1002"/>
      <c r="CL5" s="1003"/>
      <c r="CM5" s="1001" t="s">
        <v>368</v>
      </c>
      <c r="CN5" s="1002"/>
      <c r="CO5" s="1002"/>
      <c r="CP5" s="1002"/>
      <c r="CQ5" s="1003"/>
      <c r="CR5" s="1001" t="s">
        <v>369</v>
      </c>
      <c r="CS5" s="1002"/>
      <c r="CT5" s="1002"/>
      <c r="CU5" s="1002"/>
      <c r="CV5" s="1003"/>
      <c r="CW5" s="1001" t="s">
        <v>370</v>
      </c>
      <c r="CX5" s="1002"/>
      <c r="CY5" s="1002"/>
      <c r="CZ5" s="1002"/>
      <c r="DA5" s="1003"/>
      <c r="DB5" s="1001" t="s">
        <v>371</v>
      </c>
      <c r="DC5" s="1002"/>
      <c r="DD5" s="1002"/>
      <c r="DE5" s="1002"/>
      <c r="DF5" s="1003"/>
      <c r="DG5" s="1084" t="s">
        <v>372</v>
      </c>
      <c r="DH5" s="1085"/>
      <c r="DI5" s="1085"/>
      <c r="DJ5" s="1085"/>
      <c r="DK5" s="1086"/>
      <c r="DL5" s="1084" t="s">
        <v>373</v>
      </c>
      <c r="DM5" s="1085"/>
      <c r="DN5" s="1085"/>
      <c r="DO5" s="1085"/>
      <c r="DP5" s="1086"/>
      <c r="DQ5" s="1001" t="s">
        <v>374</v>
      </c>
      <c r="DR5" s="1002"/>
      <c r="DS5" s="1002"/>
      <c r="DT5" s="1002"/>
      <c r="DU5" s="1003"/>
      <c r="DV5" s="1001" t="s">
        <v>365</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2">
      <c r="A7" s="236">
        <v>1</v>
      </c>
      <c r="B7" s="1047" t="s">
        <v>375</v>
      </c>
      <c r="C7" s="1048"/>
      <c r="D7" s="1048"/>
      <c r="E7" s="1048"/>
      <c r="F7" s="1048"/>
      <c r="G7" s="1048"/>
      <c r="H7" s="1048"/>
      <c r="I7" s="1048"/>
      <c r="J7" s="1048"/>
      <c r="K7" s="1048"/>
      <c r="L7" s="1048"/>
      <c r="M7" s="1048"/>
      <c r="N7" s="1048"/>
      <c r="O7" s="1048"/>
      <c r="P7" s="1049"/>
      <c r="Q7" s="1102">
        <v>5044</v>
      </c>
      <c r="R7" s="1103"/>
      <c r="S7" s="1103"/>
      <c r="T7" s="1103"/>
      <c r="U7" s="1103"/>
      <c r="V7" s="1103">
        <v>4949</v>
      </c>
      <c r="W7" s="1103"/>
      <c r="X7" s="1103"/>
      <c r="Y7" s="1103"/>
      <c r="Z7" s="1103"/>
      <c r="AA7" s="1103">
        <v>95</v>
      </c>
      <c r="AB7" s="1103"/>
      <c r="AC7" s="1103"/>
      <c r="AD7" s="1103"/>
      <c r="AE7" s="1104"/>
      <c r="AF7" s="1105">
        <v>92</v>
      </c>
      <c r="AG7" s="1106"/>
      <c r="AH7" s="1106"/>
      <c r="AI7" s="1106"/>
      <c r="AJ7" s="1107"/>
      <c r="AK7" s="1108" t="s">
        <v>574</v>
      </c>
      <c r="AL7" s="1109"/>
      <c r="AM7" s="1109"/>
      <c r="AN7" s="1109"/>
      <c r="AO7" s="1109"/>
      <c r="AP7" s="1109">
        <v>4736</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572</v>
      </c>
      <c r="BT7" s="1100"/>
      <c r="BU7" s="1100"/>
      <c r="BV7" s="1100"/>
      <c r="BW7" s="1100"/>
      <c r="BX7" s="1100"/>
      <c r="BY7" s="1100"/>
      <c r="BZ7" s="1100"/>
      <c r="CA7" s="1100"/>
      <c r="CB7" s="1100"/>
      <c r="CC7" s="1100"/>
      <c r="CD7" s="1100"/>
      <c r="CE7" s="1100"/>
      <c r="CF7" s="1100"/>
      <c r="CG7" s="1112"/>
      <c r="CH7" s="1096">
        <v>0</v>
      </c>
      <c r="CI7" s="1097"/>
      <c r="CJ7" s="1097"/>
      <c r="CK7" s="1097"/>
      <c r="CL7" s="1098"/>
      <c r="CM7" s="1096">
        <v>11</v>
      </c>
      <c r="CN7" s="1097"/>
      <c r="CO7" s="1097"/>
      <c r="CP7" s="1097"/>
      <c r="CQ7" s="1098"/>
      <c r="CR7" s="1096">
        <v>3</v>
      </c>
      <c r="CS7" s="1097"/>
      <c r="CT7" s="1097"/>
      <c r="CU7" s="1097"/>
      <c r="CV7" s="1098"/>
      <c r="CW7" s="1096">
        <v>23</v>
      </c>
      <c r="CX7" s="1097"/>
      <c r="CY7" s="1097"/>
      <c r="CZ7" s="1097"/>
      <c r="DA7" s="1098"/>
      <c r="DB7" s="1096" t="s">
        <v>575</v>
      </c>
      <c r="DC7" s="1097"/>
      <c r="DD7" s="1097"/>
      <c r="DE7" s="1097"/>
      <c r="DF7" s="1098"/>
      <c r="DG7" s="1096"/>
      <c r="DH7" s="1097"/>
      <c r="DI7" s="1097"/>
      <c r="DJ7" s="1097"/>
      <c r="DK7" s="1098"/>
      <c r="DL7" s="1096" t="s">
        <v>575</v>
      </c>
      <c r="DM7" s="1097"/>
      <c r="DN7" s="1097"/>
      <c r="DO7" s="1097"/>
      <c r="DP7" s="1098"/>
      <c r="DQ7" s="1096" t="s">
        <v>575</v>
      </c>
      <c r="DR7" s="1097"/>
      <c r="DS7" s="1097"/>
      <c r="DT7" s="1097"/>
      <c r="DU7" s="1098"/>
      <c r="DV7" s="1099"/>
      <c r="DW7" s="1100"/>
      <c r="DX7" s="1100"/>
      <c r="DY7" s="1100"/>
      <c r="DZ7" s="1101"/>
      <c r="EA7" s="234"/>
    </row>
    <row r="8" spans="1:131" s="235" customFormat="1" ht="26.25" customHeight="1" x14ac:dyDescent="0.2">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573</v>
      </c>
      <c r="BT8" s="993"/>
      <c r="BU8" s="993"/>
      <c r="BV8" s="993"/>
      <c r="BW8" s="993"/>
      <c r="BX8" s="993"/>
      <c r="BY8" s="993"/>
      <c r="BZ8" s="993"/>
      <c r="CA8" s="993"/>
      <c r="CB8" s="993"/>
      <c r="CC8" s="993"/>
      <c r="CD8" s="993"/>
      <c r="CE8" s="993"/>
      <c r="CF8" s="993"/>
      <c r="CG8" s="1014"/>
      <c r="CH8" s="989">
        <v>-2</v>
      </c>
      <c r="CI8" s="990"/>
      <c r="CJ8" s="990"/>
      <c r="CK8" s="990"/>
      <c r="CL8" s="991"/>
      <c r="CM8" s="989">
        <v>876</v>
      </c>
      <c r="CN8" s="990"/>
      <c r="CO8" s="990"/>
      <c r="CP8" s="990"/>
      <c r="CQ8" s="991"/>
      <c r="CR8" s="989">
        <v>10</v>
      </c>
      <c r="CS8" s="990"/>
      <c r="CT8" s="990"/>
      <c r="CU8" s="990"/>
      <c r="CV8" s="991"/>
      <c r="CW8" s="989" t="s">
        <v>575</v>
      </c>
      <c r="CX8" s="990"/>
      <c r="CY8" s="990"/>
      <c r="CZ8" s="990"/>
      <c r="DA8" s="991"/>
      <c r="DB8" s="989" t="s">
        <v>575</v>
      </c>
      <c r="DC8" s="990"/>
      <c r="DD8" s="990"/>
      <c r="DE8" s="990"/>
      <c r="DF8" s="991"/>
      <c r="DG8" s="989">
        <v>700</v>
      </c>
      <c r="DH8" s="990"/>
      <c r="DI8" s="990"/>
      <c r="DJ8" s="990"/>
      <c r="DK8" s="991"/>
      <c r="DL8" s="989" t="s">
        <v>575</v>
      </c>
      <c r="DM8" s="990"/>
      <c r="DN8" s="990"/>
      <c r="DO8" s="990"/>
      <c r="DP8" s="991"/>
      <c r="DQ8" s="989" t="s">
        <v>575</v>
      </c>
      <c r="DR8" s="990"/>
      <c r="DS8" s="990"/>
      <c r="DT8" s="990"/>
      <c r="DU8" s="991"/>
      <c r="DV8" s="992"/>
      <c r="DW8" s="993"/>
      <c r="DX8" s="993"/>
      <c r="DY8" s="993"/>
      <c r="DZ8" s="994"/>
      <c r="EA8" s="234"/>
    </row>
    <row r="9" spans="1:131" s="235" customFormat="1" ht="26.25" customHeight="1" x14ac:dyDescent="0.2">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376</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377</v>
      </c>
      <c r="B23" s="937" t="s">
        <v>378</v>
      </c>
      <c r="C23" s="938"/>
      <c r="D23" s="938"/>
      <c r="E23" s="938"/>
      <c r="F23" s="938"/>
      <c r="G23" s="938"/>
      <c r="H23" s="938"/>
      <c r="I23" s="938"/>
      <c r="J23" s="938"/>
      <c r="K23" s="938"/>
      <c r="L23" s="938"/>
      <c r="M23" s="938"/>
      <c r="N23" s="938"/>
      <c r="O23" s="938"/>
      <c r="P23" s="948"/>
      <c r="Q23" s="1067"/>
      <c r="R23" s="1061"/>
      <c r="S23" s="1061"/>
      <c r="T23" s="1061"/>
      <c r="U23" s="1061"/>
      <c r="V23" s="1061"/>
      <c r="W23" s="1061"/>
      <c r="X23" s="1061"/>
      <c r="Y23" s="1061"/>
      <c r="Z23" s="1061"/>
      <c r="AA23" s="1061"/>
      <c r="AB23" s="1061"/>
      <c r="AC23" s="1061"/>
      <c r="AD23" s="1061"/>
      <c r="AE23" s="1068"/>
      <c r="AF23" s="1069">
        <v>92</v>
      </c>
      <c r="AG23" s="1061"/>
      <c r="AH23" s="1061"/>
      <c r="AI23" s="1061"/>
      <c r="AJ23" s="1070"/>
      <c r="AK23" s="1071"/>
      <c r="AL23" s="1072"/>
      <c r="AM23" s="1072"/>
      <c r="AN23" s="1072"/>
      <c r="AO23" s="1072"/>
      <c r="AP23" s="1061"/>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379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380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358</v>
      </c>
      <c r="B26" s="996"/>
      <c r="C26" s="996"/>
      <c r="D26" s="996"/>
      <c r="E26" s="996"/>
      <c r="F26" s="996"/>
      <c r="G26" s="996"/>
      <c r="H26" s="996"/>
      <c r="I26" s="996"/>
      <c r="J26" s="996"/>
      <c r="K26" s="996"/>
      <c r="L26" s="996"/>
      <c r="M26" s="996"/>
      <c r="N26" s="996"/>
      <c r="O26" s="996"/>
      <c r="P26" s="997"/>
      <c r="Q26" s="1001" t="s">
        <v>381</v>
      </c>
      <c r="R26" s="1002"/>
      <c r="S26" s="1002"/>
      <c r="T26" s="1002"/>
      <c r="U26" s="1003"/>
      <c r="V26" s="1001" t="s">
        <v>382</v>
      </c>
      <c r="W26" s="1002"/>
      <c r="X26" s="1002"/>
      <c r="Y26" s="1002"/>
      <c r="Z26" s="1003"/>
      <c r="AA26" s="1001" t="s">
        <v>383</v>
      </c>
      <c r="AB26" s="1002"/>
      <c r="AC26" s="1002"/>
      <c r="AD26" s="1002"/>
      <c r="AE26" s="1002"/>
      <c r="AF26" s="1055" t="s">
        <v>384</v>
      </c>
      <c r="AG26" s="1008"/>
      <c r="AH26" s="1008"/>
      <c r="AI26" s="1008"/>
      <c r="AJ26" s="1056"/>
      <c r="AK26" s="1002" t="s">
        <v>385</v>
      </c>
      <c r="AL26" s="1002"/>
      <c r="AM26" s="1002"/>
      <c r="AN26" s="1002"/>
      <c r="AO26" s="1003"/>
      <c r="AP26" s="1001" t="s">
        <v>386</v>
      </c>
      <c r="AQ26" s="1002"/>
      <c r="AR26" s="1002"/>
      <c r="AS26" s="1002"/>
      <c r="AT26" s="1003"/>
      <c r="AU26" s="1001" t="s">
        <v>387</v>
      </c>
      <c r="AV26" s="1002"/>
      <c r="AW26" s="1002"/>
      <c r="AX26" s="1002"/>
      <c r="AY26" s="1003"/>
      <c r="AZ26" s="1001" t="s">
        <v>388</v>
      </c>
      <c r="BA26" s="1002"/>
      <c r="BB26" s="1002"/>
      <c r="BC26" s="1002"/>
      <c r="BD26" s="1003"/>
      <c r="BE26" s="1001" t="s">
        <v>365</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389</v>
      </c>
      <c r="C28" s="1048"/>
      <c r="D28" s="1048"/>
      <c r="E28" s="1048"/>
      <c r="F28" s="1048"/>
      <c r="G28" s="1048"/>
      <c r="H28" s="1048"/>
      <c r="I28" s="1048"/>
      <c r="J28" s="1048"/>
      <c r="K28" s="1048"/>
      <c r="L28" s="1048"/>
      <c r="M28" s="1048"/>
      <c r="N28" s="1048"/>
      <c r="O28" s="1048"/>
      <c r="P28" s="1049"/>
      <c r="Q28" s="1050">
        <v>501</v>
      </c>
      <c r="R28" s="1051"/>
      <c r="S28" s="1051"/>
      <c r="T28" s="1051"/>
      <c r="U28" s="1051"/>
      <c r="V28" s="1051">
        <v>490</v>
      </c>
      <c r="W28" s="1051"/>
      <c r="X28" s="1051"/>
      <c r="Y28" s="1051"/>
      <c r="Z28" s="1051"/>
      <c r="AA28" s="1051">
        <v>11</v>
      </c>
      <c r="AB28" s="1051"/>
      <c r="AC28" s="1051"/>
      <c r="AD28" s="1051"/>
      <c r="AE28" s="1052"/>
      <c r="AF28" s="1053">
        <v>11</v>
      </c>
      <c r="AG28" s="1051"/>
      <c r="AH28" s="1051"/>
      <c r="AI28" s="1051"/>
      <c r="AJ28" s="1054"/>
      <c r="AK28" s="1042">
        <v>22</v>
      </c>
      <c r="AL28" s="1043"/>
      <c r="AM28" s="1043"/>
      <c r="AN28" s="1043"/>
      <c r="AO28" s="1043"/>
      <c r="AP28" s="1043" t="s">
        <v>574</v>
      </c>
      <c r="AQ28" s="1043"/>
      <c r="AR28" s="1043"/>
      <c r="AS28" s="1043"/>
      <c r="AT28" s="1043"/>
      <c r="AU28" s="1043" t="s">
        <v>574</v>
      </c>
      <c r="AV28" s="1043"/>
      <c r="AW28" s="1043"/>
      <c r="AX28" s="1043"/>
      <c r="AY28" s="1043"/>
      <c r="AZ28" s="1044" t="s">
        <v>574</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390</v>
      </c>
      <c r="C29" s="1031"/>
      <c r="D29" s="1031"/>
      <c r="E29" s="1031"/>
      <c r="F29" s="1031"/>
      <c r="G29" s="1031"/>
      <c r="H29" s="1031"/>
      <c r="I29" s="1031"/>
      <c r="J29" s="1031"/>
      <c r="K29" s="1031"/>
      <c r="L29" s="1031"/>
      <c r="M29" s="1031"/>
      <c r="N29" s="1031"/>
      <c r="O29" s="1031"/>
      <c r="P29" s="1032"/>
      <c r="Q29" s="1038">
        <v>501</v>
      </c>
      <c r="R29" s="1039"/>
      <c r="S29" s="1039"/>
      <c r="T29" s="1039"/>
      <c r="U29" s="1039"/>
      <c r="V29" s="1039">
        <v>490</v>
      </c>
      <c r="W29" s="1039"/>
      <c r="X29" s="1039"/>
      <c r="Y29" s="1039"/>
      <c r="Z29" s="1039"/>
      <c r="AA29" s="1039">
        <v>11</v>
      </c>
      <c r="AB29" s="1039"/>
      <c r="AC29" s="1039"/>
      <c r="AD29" s="1039"/>
      <c r="AE29" s="1040"/>
      <c r="AF29" s="1035">
        <v>11</v>
      </c>
      <c r="AG29" s="1036"/>
      <c r="AH29" s="1036"/>
      <c r="AI29" s="1036"/>
      <c r="AJ29" s="1037"/>
      <c r="AK29" s="980">
        <v>77</v>
      </c>
      <c r="AL29" s="971"/>
      <c r="AM29" s="971"/>
      <c r="AN29" s="971"/>
      <c r="AO29" s="971"/>
      <c r="AP29" s="971" t="s">
        <v>574</v>
      </c>
      <c r="AQ29" s="971"/>
      <c r="AR29" s="971"/>
      <c r="AS29" s="971"/>
      <c r="AT29" s="971"/>
      <c r="AU29" s="971" t="s">
        <v>574</v>
      </c>
      <c r="AV29" s="971"/>
      <c r="AW29" s="971"/>
      <c r="AX29" s="971"/>
      <c r="AY29" s="971"/>
      <c r="AZ29" s="1041" t="s">
        <v>574</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391</v>
      </c>
      <c r="C30" s="1031"/>
      <c r="D30" s="1031"/>
      <c r="E30" s="1031"/>
      <c r="F30" s="1031"/>
      <c r="G30" s="1031"/>
      <c r="H30" s="1031"/>
      <c r="I30" s="1031"/>
      <c r="J30" s="1031"/>
      <c r="K30" s="1031"/>
      <c r="L30" s="1031"/>
      <c r="M30" s="1031"/>
      <c r="N30" s="1031"/>
      <c r="O30" s="1031"/>
      <c r="P30" s="1032"/>
      <c r="Q30" s="1038">
        <v>78</v>
      </c>
      <c r="R30" s="1039"/>
      <c r="S30" s="1039"/>
      <c r="T30" s="1039"/>
      <c r="U30" s="1039"/>
      <c r="V30" s="1039">
        <v>76</v>
      </c>
      <c r="W30" s="1039"/>
      <c r="X30" s="1039"/>
      <c r="Y30" s="1039"/>
      <c r="Z30" s="1039"/>
      <c r="AA30" s="1039">
        <v>2</v>
      </c>
      <c r="AB30" s="1039"/>
      <c r="AC30" s="1039"/>
      <c r="AD30" s="1039"/>
      <c r="AE30" s="1040"/>
      <c r="AF30" s="1035">
        <v>2</v>
      </c>
      <c r="AG30" s="1036"/>
      <c r="AH30" s="1036"/>
      <c r="AI30" s="1036"/>
      <c r="AJ30" s="1037"/>
      <c r="AK30" s="980">
        <v>15</v>
      </c>
      <c r="AL30" s="971"/>
      <c r="AM30" s="971"/>
      <c r="AN30" s="971"/>
      <c r="AO30" s="971"/>
      <c r="AP30" s="971" t="s">
        <v>574</v>
      </c>
      <c r="AQ30" s="971"/>
      <c r="AR30" s="971"/>
      <c r="AS30" s="971"/>
      <c r="AT30" s="971"/>
      <c r="AU30" s="971" t="s">
        <v>574</v>
      </c>
      <c r="AV30" s="971"/>
      <c r="AW30" s="971"/>
      <c r="AX30" s="971"/>
      <c r="AY30" s="971"/>
      <c r="AZ30" s="1041" t="s">
        <v>574</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392</v>
      </c>
      <c r="C31" s="1031"/>
      <c r="D31" s="1031"/>
      <c r="E31" s="1031"/>
      <c r="F31" s="1031"/>
      <c r="G31" s="1031"/>
      <c r="H31" s="1031"/>
      <c r="I31" s="1031"/>
      <c r="J31" s="1031"/>
      <c r="K31" s="1031"/>
      <c r="L31" s="1031"/>
      <c r="M31" s="1031"/>
      <c r="N31" s="1031"/>
      <c r="O31" s="1031"/>
      <c r="P31" s="1032"/>
      <c r="Q31" s="1038">
        <v>58</v>
      </c>
      <c r="R31" s="1039"/>
      <c r="S31" s="1039"/>
      <c r="T31" s="1039"/>
      <c r="U31" s="1039"/>
      <c r="V31" s="1039">
        <v>57</v>
      </c>
      <c r="W31" s="1039"/>
      <c r="X31" s="1039"/>
      <c r="Y31" s="1039"/>
      <c r="Z31" s="1039"/>
      <c r="AA31" s="1039">
        <v>1</v>
      </c>
      <c r="AB31" s="1039"/>
      <c r="AC31" s="1039"/>
      <c r="AD31" s="1039"/>
      <c r="AE31" s="1040"/>
      <c r="AF31" s="1035">
        <v>1</v>
      </c>
      <c r="AG31" s="1036"/>
      <c r="AH31" s="1036"/>
      <c r="AI31" s="1036"/>
      <c r="AJ31" s="1037"/>
      <c r="AK31" s="980">
        <v>30</v>
      </c>
      <c r="AL31" s="971"/>
      <c r="AM31" s="971"/>
      <c r="AN31" s="971"/>
      <c r="AO31" s="971"/>
      <c r="AP31" s="971" t="s">
        <v>574</v>
      </c>
      <c r="AQ31" s="971"/>
      <c r="AR31" s="971"/>
      <c r="AS31" s="971"/>
      <c r="AT31" s="971"/>
      <c r="AU31" s="971" t="s">
        <v>574</v>
      </c>
      <c r="AV31" s="971"/>
      <c r="AW31" s="971"/>
      <c r="AX31" s="971"/>
      <c r="AY31" s="971"/>
      <c r="AZ31" s="1041" t="s">
        <v>574</v>
      </c>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t="s">
        <v>393</v>
      </c>
      <c r="C32" s="1031"/>
      <c r="D32" s="1031"/>
      <c r="E32" s="1031"/>
      <c r="F32" s="1031"/>
      <c r="G32" s="1031"/>
      <c r="H32" s="1031"/>
      <c r="I32" s="1031"/>
      <c r="J32" s="1031"/>
      <c r="K32" s="1031"/>
      <c r="L32" s="1031"/>
      <c r="M32" s="1031"/>
      <c r="N32" s="1031"/>
      <c r="O32" s="1031"/>
      <c r="P32" s="1032"/>
      <c r="Q32" s="1038">
        <v>46</v>
      </c>
      <c r="R32" s="1039"/>
      <c r="S32" s="1039"/>
      <c r="T32" s="1039"/>
      <c r="U32" s="1039"/>
      <c r="V32" s="1039">
        <v>18</v>
      </c>
      <c r="W32" s="1039"/>
      <c r="X32" s="1039"/>
      <c r="Y32" s="1039"/>
      <c r="Z32" s="1039"/>
      <c r="AA32" s="1039">
        <v>28</v>
      </c>
      <c r="AB32" s="1039"/>
      <c r="AC32" s="1039"/>
      <c r="AD32" s="1039"/>
      <c r="AE32" s="1040"/>
      <c r="AF32" s="1035">
        <v>28</v>
      </c>
      <c r="AG32" s="1036"/>
      <c r="AH32" s="1036"/>
      <c r="AI32" s="1036"/>
      <c r="AJ32" s="1037"/>
      <c r="AK32" s="980" t="s">
        <v>574</v>
      </c>
      <c r="AL32" s="971"/>
      <c r="AM32" s="971"/>
      <c r="AN32" s="971"/>
      <c r="AO32" s="971"/>
      <c r="AP32" s="971">
        <v>331</v>
      </c>
      <c r="AQ32" s="971"/>
      <c r="AR32" s="971"/>
      <c r="AS32" s="971"/>
      <c r="AT32" s="971"/>
      <c r="AU32" s="971" t="s">
        <v>574</v>
      </c>
      <c r="AV32" s="971"/>
      <c r="AW32" s="971"/>
      <c r="AX32" s="971"/>
      <c r="AY32" s="971"/>
      <c r="AZ32" s="1041" t="s">
        <v>574</v>
      </c>
      <c r="BA32" s="1041"/>
      <c r="BB32" s="1041"/>
      <c r="BC32" s="1041"/>
      <c r="BD32" s="1041"/>
      <c r="BE32" s="972" t="s">
        <v>394</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t="s">
        <v>395</v>
      </c>
      <c r="C33" s="1031"/>
      <c r="D33" s="1031"/>
      <c r="E33" s="1031"/>
      <c r="F33" s="1031"/>
      <c r="G33" s="1031"/>
      <c r="H33" s="1031"/>
      <c r="I33" s="1031"/>
      <c r="J33" s="1031"/>
      <c r="K33" s="1031"/>
      <c r="L33" s="1031"/>
      <c r="M33" s="1031"/>
      <c r="N33" s="1031"/>
      <c r="O33" s="1031"/>
      <c r="P33" s="1032"/>
      <c r="Q33" s="1038">
        <v>253</v>
      </c>
      <c r="R33" s="1039"/>
      <c r="S33" s="1039"/>
      <c r="T33" s="1039"/>
      <c r="U33" s="1039"/>
      <c r="V33" s="1039">
        <v>221</v>
      </c>
      <c r="W33" s="1039"/>
      <c r="X33" s="1039"/>
      <c r="Y33" s="1039"/>
      <c r="Z33" s="1039"/>
      <c r="AA33" s="1039">
        <v>32</v>
      </c>
      <c r="AB33" s="1039"/>
      <c r="AC33" s="1039"/>
      <c r="AD33" s="1039"/>
      <c r="AE33" s="1040"/>
      <c r="AF33" s="1035">
        <v>32</v>
      </c>
      <c r="AG33" s="1036"/>
      <c r="AH33" s="1036"/>
      <c r="AI33" s="1036"/>
      <c r="AJ33" s="1037"/>
      <c r="AK33" s="980">
        <v>1</v>
      </c>
      <c r="AL33" s="971"/>
      <c r="AM33" s="971"/>
      <c r="AN33" s="971"/>
      <c r="AO33" s="971"/>
      <c r="AP33" s="971">
        <v>453</v>
      </c>
      <c r="AQ33" s="971"/>
      <c r="AR33" s="971"/>
      <c r="AS33" s="971"/>
      <c r="AT33" s="971"/>
      <c r="AU33" s="971">
        <v>248</v>
      </c>
      <c r="AV33" s="971"/>
      <c r="AW33" s="971"/>
      <c r="AX33" s="971"/>
      <c r="AY33" s="971"/>
      <c r="AZ33" s="1041" t="s">
        <v>574</v>
      </c>
      <c r="BA33" s="1041"/>
      <c r="BB33" s="1041"/>
      <c r="BC33" s="1041"/>
      <c r="BD33" s="1041"/>
      <c r="BE33" s="972" t="s">
        <v>396</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t="s">
        <v>397</v>
      </c>
      <c r="C34" s="1031"/>
      <c r="D34" s="1031"/>
      <c r="E34" s="1031"/>
      <c r="F34" s="1031"/>
      <c r="G34" s="1031"/>
      <c r="H34" s="1031"/>
      <c r="I34" s="1031"/>
      <c r="J34" s="1031"/>
      <c r="K34" s="1031"/>
      <c r="L34" s="1031"/>
      <c r="M34" s="1031"/>
      <c r="N34" s="1031"/>
      <c r="O34" s="1031"/>
      <c r="P34" s="1032"/>
      <c r="Q34" s="1038">
        <v>117</v>
      </c>
      <c r="R34" s="1039"/>
      <c r="S34" s="1039"/>
      <c r="T34" s="1039"/>
      <c r="U34" s="1039"/>
      <c r="V34" s="1039">
        <v>96</v>
      </c>
      <c r="W34" s="1039"/>
      <c r="X34" s="1039"/>
      <c r="Y34" s="1039"/>
      <c r="Z34" s="1039"/>
      <c r="AA34" s="1039">
        <v>21</v>
      </c>
      <c r="AB34" s="1039"/>
      <c r="AC34" s="1039"/>
      <c r="AD34" s="1039"/>
      <c r="AE34" s="1040"/>
      <c r="AF34" s="1035">
        <v>21</v>
      </c>
      <c r="AG34" s="1036"/>
      <c r="AH34" s="1036"/>
      <c r="AI34" s="1036"/>
      <c r="AJ34" s="1037"/>
      <c r="AK34" s="980">
        <v>3</v>
      </c>
      <c r="AL34" s="971"/>
      <c r="AM34" s="971"/>
      <c r="AN34" s="971"/>
      <c r="AO34" s="971"/>
      <c r="AP34" s="971">
        <v>270</v>
      </c>
      <c r="AQ34" s="971"/>
      <c r="AR34" s="971"/>
      <c r="AS34" s="971"/>
      <c r="AT34" s="971"/>
      <c r="AU34" s="971">
        <v>49</v>
      </c>
      <c r="AV34" s="971"/>
      <c r="AW34" s="971"/>
      <c r="AX34" s="971"/>
      <c r="AY34" s="971"/>
      <c r="AZ34" s="1041" t="s">
        <v>574</v>
      </c>
      <c r="BA34" s="1041"/>
      <c r="BB34" s="1041"/>
      <c r="BC34" s="1041"/>
      <c r="BD34" s="1041"/>
      <c r="BE34" s="972" t="s">
        <v>396</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398</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377</v>
      </c>
      <c r="B63" s="937" t="s">
        <v>399</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106</v>
      </c>
      <c r="AG63" s="959"/>
      <c r="AH63" s="959"/>
      <c r="AI63" s="959"/>
      <c r="AJ63" s="1022"/>
      <c r="AK63" s="1023"/>
      <c r="AL63" s="963"/>
      <c r="AM63" s="963"/>
      <c r="AN63" s="963"/>
      <c r="AO63" s="963"/>
      <c r="AP63" s="959"/>
      <c r="AQ63" s="959"/>
      <c r="AR63" s="959"/>
      <c r="AS63" s="959"/>
      <c r="AT63" s="959"/>
      <c r="AU63" s="959"/>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401</v>
      </c>
      <c r="B66" s="996"/>
      <c r="C66" s="996"/>
      <c r="D66" s="996"/>
      <c r="E66" s="996"/>
      <c r="F66" s="996"/>
      <c r="G66" s="996"/>
      <c r="H66" s="996"/>
      <c r="I66" s="996"/>
      <c r="J66" s="996"/>
      <c r="K66" s="996"/>
      <c r="L66" s="996"/>
      <c r="M66" s="996"/>
      <c r="N66" s="996"/>
      <c r="O66" s="996"/>
      <c r="P66" s="997"/>
      <c r="Q66" s="1001" t="s">
        <v>381</v>
      </c>
      <c r="R66" s="1002"/>
      <c r="S66" s="1002"/>
      <c r="T66" s="1002"/>
      <c r="U66" s="1003"/>
      <c r="V66" s="1001" t="s">
        <v>382</v>
      </c>
      <c r="W66" s="1002"/>
      <c r="X66" s="1002"/>
      <c r="Y66" s="1002"/>
      <c r="Z66" s="1003"/>
      <c r="AA66" s="1001" t="s">
        <v>383</v>
      </c>
      <c r="AB66" s="1002"/>
      <c r="AC66" s="1002"/>
      <c r="AD66" s="1002"/>
      <c r="AE66" s="1003"/>
      <c r="AF66" s="1007" t="s">
        <v>384</v>
      </c>
      <c r="AG66" s="1008"/>
      <c r="AH66" s="1008"/>
      <c r="AI66" s="1008"/>
      <c r="AJ66" s="1009"/>
      <c r="AK66" s="1001" t="s">
        <v>385</v>
      </c>
      <c r="AL66" s="996"/>
      <c r="AM66" s="996"/>
      <c r="AN66" s="996"/>
      <c r="AO66" s="997"/>
      <c r="AP66" s="1001" t="s">
        <v>386</v>
      </c>
      <c r="AQ66" s="1002"/>
      <c r="AR66" s="1002"/>
      <c r="AS66" s="1002"/>
      <c r="AT66" s="1003"/>
      <c r="AU66" s="1001" t="s">
        <v>402</v>
      </c>
      <c r="AV66" s="1002"/>
      <c r="AW66" s="1002"/>
      <c r="AX66" s="1002"/>
      <c r="AY66" s="1003"/>
      <c r="AZ66" s="1001" t="s">
        <v>365</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555</v>
      </c>
      <c r="C68" s="986"/>
      <c r="D68" s="986"/>
      <c r="E68" s="986"/>
      <c r="F68" s="986"/>
      <c r="G68" s="986"/>
      <c r="H68" s="986"/>
      <c r="I68" s="986"/>
      <c r="J68" s="986"/>
      <c r="K68" s="986"/>
      <c r="L68" s="986"/>
      <c r="M68" s="986"/>
      <c r="N68" s="986"/>
      <c r="O68" s="986"/>
      <c r="P68" s="987"/>
      <c r="Q68" s="988">
        <v>4448</v>
      </c>
      <c r="R68" s="982"/>
      <c r="S68" s="982"/>
      <c r="T68" s="982"/>
      <c r="U68" s="982"/>
      <c r="V68" s="982">
        <v>4294</v>
      </c>
      <c r="W68" s="982"/>
      <c r="X68" s="982"/>
      <c r="Y68" s="982"/>
      <c r="Z68" s="982"/>
      <c r="AA68" s="982">
        <v>154</v>
      </c>
      <c r="AB68" s="982"/>
      <c r="AC68" s="982"/>
      <c r="AD68" s="982"/>
      <c r="AE68" s="982"/>
      <c r="AF68" s="982">
        <v>154</v>
      </c>
      <c r="AG68" s="982"/>
      <c r="AH68" s="982"/>
      <c r="AI68" s="982"/>
      <c r="AJ68" s="982"/>
      <c r="AK68" s="982" t="s">
        <v>575</v>
      </c>
      <c r="AL68" s="982"/>
      <c r="AM68" s="982"/>
      <c r="AN68" s="982"/>
      <c r="AO68" s="982"/>
      <c r="AP68" s="982">
        <v>4853</v>
      </c>
      <c r="AQ68" s="982"/>
      <c r="AR68" s="982"/>
      <c r="AS68" s="982"/>
      <c r="AT68" s="982"/>
      <c r="AU68" s="982">
        <v>233</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556</v>
      </c>
      <c r="C69" s="975"/>
      <c r="D69" s="975"/>
      <c r="E69" s="975"/>
      <c r="F69" s="975"/>
      <c r="G69" s="975"/>
      <c r="H69" s="975"/>
      <c r="I69" s="975"/>
      <c r="J69" s="975"/>
      <c r="K69" s="975"/>
      <c r="L69" s="975"/>
      <c r="M69" s="975"/>
      <c r="N69" s="975"/>
      <c r="O69" s="975"/>
      <c r="P69" s="976"/>
      <c r="Q69" s="977">
        <v>114</v>
      </c>
      <c r="R69" s="971"/>
      <c r="S69" s="971"/>
      <c r="T69" s="971"/>
      <c r="U69" s="971"/>
      <c r="V69" s="971">
        <v>104</v>
      </c>
      <c r="W69" s="971"/>
      <c r="X69" s="971"/>
      <c r="Y69" s="971"/>
      <c r="Z69" s="971"/>
      <c r="AA69" s="971">
        <v>10</v>
      </c>
      <c r="AB69" s="971"/>
      <c r="AC69" s="971"/>
      <c r="AD69" s="971"/>
      <c r="AE69" s="971"/>
      <c r="AF69" s="971">
        <v>10</v>
      </c>
      <c r="AG69" s="971"/>
      <c r="AH69" s="971"/>
      <c r="AI69" s="971"/>
      <c r="AJ69" s="971"/>
      <c r="AK69" s="971" t="s">
        <v>575</v>
      </c>
      <c r="AL69" s="971"/>
      <c r="AM69" s="971"/>
      <c r="AN69" s="971"/>
      <c r="AO69" s="971"/>
      <c r="AP69" s="971" t="s">
        <v>575</v>
      </c>
      <c r="AQ69" s="971"/>
      <c r="AR69" s="971"/>
      <c r="AS69" s="971"/>
      <c r="AT69" s="971"/>
      <c r="AU69" s="971" t="s">
        <v>575</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557</v>
      </c>
      <c r="C70" s="975"/>
      <c r="D70" s="975"/>
      <c r="E70" s="975"/>
      <c r="F70" s="975"/>
      <c r="G70" s="975"/>
      <c r="H70" s="975"/>
      <c r="I70" s="975"/>
      <c r="J70" s="975"/>
      <c r="K70" s="975"/>
      <c r="L70" s="975"/>
      <c r="M70" s="975"/>
      <c r="N70" s="975"/>
      <c r="O70" s="975"/>
      <c r="P70" s="976"/>
      <c r="Q70" s="977">
        <v>21</v>
      </c>
      <c r="R70" s="971"/>
      <c r="S70" s="971"/>
      <c r="T70" s="971"/>
      <c r="U70" s="971"/>
      <c r="V70" s="971">
        <v>20</v>
      </c>
      <c r="W70" s="971"/>
      <c r="X70" s="971"/>
      <c r="Y70" s="971"/>
      <c r="Z70" s="971"/>
      <c r="AA70" s="971">
        <v>1</v>
      </c>
      <c r="AB70" s="971"/>
      <c r="AC70" s="971"/>
      <c r="AD70" s="971"/>
      <c r="AE70" s="971"/>
      <c r="AF70" s="971">
        <v>1</v>
      </c>
      <c r="AG70" s="971"/>
      <c r="AH70" s="971"/>
      <c r="AI70" s="971"/>
      <c r="AJ70" s="971"/>
      <c r="AK70" s="971" t="s">
        <v>575</v>
      </c>
      <c r="AL70" s="971"/>
      <c r="AM70" s="971"/>
      <c r="AN70" s="971"/>
      <c r="AO70" s="971"/>
      <c r="AP70" s="971" t="s">
        <v>575</v>
      </c>
      <c r="AQ70" s="971"/>
      <c r="AR70" s="971"/>
      <c r="AS70" s="971"/>
      <c r="AT70" s="971"/>
      <c r="AU70" s="971" t="s">
        <v>575</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558</v>
      </c>
      <c r="C71" s="975"/>
      <c r="D71" s="975"/>
      <c r="E71" s="975"/>
      <c r="F71" s="975"/>
      <c r="G71" s="975"/>
      <c r="H71" s="975"/>
      <c r="I71" s="975"/>
      <c r="J71" s="975"/>
      <c r="K71" s="975"/>
      <c r="L71" s="975"/>
      <c r="M71" s="975"/>
      <c r="N71" s="975"/>
      <c r="O71" s="975"/>
      <c r="P71" s="976"/>
      <c r="Q71" s="977">
        <v>3193</v>
      </c>
      <c r="R71" s="971"/>
      <c r="S71" s="971"/>
      <c r="T71" s="971"/>
      <c r="U71" s="971"/>
      <c r="V71" s="971">
        <v>2512</v>
      </c>
      <c r="W71" s="971"/>
      <c r="X71" s="971"/>
      <c r="Y71" s="971"/>
      <c r="Z71" s="971"/>
      <c r="AA71" s="971">
        <v>681</v>
      </c>
      <c r="AB71" s="971"/>
      <c r="AC71" s="971"/>
      <c r="AD71" s="971"/>
      <c r="AE71" s="971"/>
      <c r="AF71" s="971">
        <v>681</v>
      </c>
      <c r="AG71" s="971"/>
      <c r="AH71" s="971"/>
      <c r="AI71" s="971"/>
      <c r="AJ71" s="971"/>
      <c r="AK71" s="971" t="s">
        <v>575</v>
      </c>
      <c r="AL71" s="971"/>
      <c r="AM71" s="971"/>
      <c r="AN71" s="971"/>
      <c r="AO71" s="971"/>
      <c r="AP71" s="971" t="s">
        <v>575</v>
      </c>
      <c r="AQ71" s="971"/>
      <c r="AR71" s="971"/>
      <c r="AS71" s="971"/>
      <c r="AT71" s="971"/>
      <c r="AU71" s="971" t="s">
        <v>575</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559</v>
      </c>
      <c r="C72" s="975"/>
      <c r="D72" s="975"/>
      <c r="E72" s="975"/>
      <c r="F72" s="975"/>
      <c r="G72" s="975"/>
      <c r="H72" s="975"/>
      <c r="I72" s="975"/>
      <c r="J72" s="975"/>
      <c r="K72" s="975"/>
      <c r="L72" s="975"/>
      <c r="M72" s="975"/>
      <c r="N72" s="975"/>
      <c r="O72" s="975"/>
      <c r="P72" s="976"/>
      <c r="Q72" s="977">
        <v>177</v>
      </c>
      <c r="R72" s="971"/>
      <c r="S72" s="971"/>
      <c r="T72" s="971"/>
      <c r="U72" s="971"/>
      <c r="V72" s="971">
        <v>172</v>
      </c>
      <c r="W72" s="971"/>
      <c r="X72" s="971"/>
      <c r="Y72" s="971"/>
      <c r="Z72" s="971"/>
      <c r="AA72" s="971">
        <v>5</v>
      </c>
      <c r="AB72" s="971"/>
      <c r="AC72" s="971"/>
      <c r="AD72" s="971"/>
      <c r="AE72" s="971"/>
      <c r="AF72" s="971">
        <v>5</v>
      </c>
      <c r="AG72" s="971"/>
      <c r="AH72" s="971"/>
      <c r="AI72" s="971"/>
      <c r="AJ72" s="971"/>
      <c r="AK72" s="971" t="s">
        <v>575</v>
      </c>
      <c r="AL72" s="971"/>
      <c r="AM72" s="971"/>
      <c r="AN72" s="971"/>
      <c r="AO72" s="971"/>
      <c r="AP72" s="971" t="s">
        <v>575</v>
      </c>
      <c r="AQ72" s="971"/>
      <c r="AR72" s="971"/>
      <c r="AS72" s="971"/>
      <c r="AT72" s="971"/>
      <c r="AU72" s="971" t="s">
        <v>575</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560</v>
      </c>
      <c r="C73" s="975"/>
      <c r="D73" s="975"/>
      <c r="E73" s="975"/>
      <c r="F73" s="975"/>
      <c r="G73" s="975"/>
      <c r="H73" s="975"/>
      <c r="I73" s="975"/>
      <c r="J73" s="975"/>
      <c r="K73" s="975"/>
      <c r="L73" s="975"/>
      <c r="M73" s="975"/>
      <c r="N73" s="975"/>
      <c r="O73" s="975"/>
      <c r="P73" s="976"/>
      <c r="Q73" s="977">
        <v>6</v>
      </c>
      <c r="R73" s="971"/>
      <c r="S73" s="971"/>
      <c r="T73" s="971"/>
      <c r="U73" s="971"/>
      <c r="V73" s="971">
        <v>1</v>
      </c>
      <c r="W73" s="971"/>
      <c r="X73" s="971"/>
      <c r="Y73" s="971"/>
      <c r="Z73" s="971"/>
      <c r="AA73" s="971">
        <v>5</v>
      </c>
      <c r="AB73" s="971"/>
      <c r="AC73" s="971"/>
      <c r="AD73" s="971"/>
      <c r="AE73" s="971"/>
      <c r="AF73" s="971">
        <v>5</v>
      </c>
      <c r="AG73" s="971"/>
      <c r="AH73" s="971"/>
      <c r="AI73" s="971"/>
      <c r="AJ73" s="971"/>
      <c r="AK73" s="971" t="s">
        <v>575</v>
      </c>
      <c r="AL73" s="971"/>
      <c r="AM73" s="971"/>
      <c r="AN73" s="971"/>
      <c r="AO73" s="971"/>
      <c r="AP73" s="971" t="s">
        <v>575</v>
      </c>
      <c r="AQ73" s="971"/>
      <c r="AR73" s="971"/>
      <c r="AS73" s="971"/>
      <c r="AT73" s="971"/>
      <c r="AU73" s="971" t="s">
        <v>575</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t="s">
        <v>561</v>
      </c>
      <c r="C74" s="975"/>
      <c r="D74" s="975"/>
      <c r="E74" s="975"/>
      <c r="F74" s="975"/>
      <c r="G74" s="975"/>
      <c r="H74" s="975"/>
      <c r="I74" s="975"/>
      <c r="J74" s="975"/>
      <c r="K74" s="975"/>
      <c r="L74" s="975"/>
      <c r="M74" s="975"/>
      <c r="N74" s="975"/>
      <c r="O74" s="975"/>
      <c r="P74" s="976"/>
      <c r="Q74" s="977">
        <v>3</v>
      </c>
      <c r="R74" s="971"/>
      <c r="S74" s="971"/>
      <c r="T74" s="971"/>
      <c r="U74" s="971"/>
      <c r="V74" s="971">
        <v>1</v>
      </c>
      <c r="W74" s="971"/>
      <c r="X74" s="971"/>
      <c r="Y74" s="971"/>
      <c r="Z74" s="971"/>
      <c r="AA74" s="971">
        <v>2</v>
      </c>
      <c r="AB74" s="971"/>
      <c r="AC74" s="971"/>
      <c r="AD74" s="971"/>
      <c r="AE74" s="971"/>
      <c r="AF74" s="971">
        <v>2</v>
      </c>
      <c r="AG74" s="971"/>
      <c r="AH74" s="971"/>
      <c r="AI74" s="971"/>
      <c r="AJ74" s="971"/>
      <c r="AK74" s="971" t="s">
        <v>575</v>
      </c>
      <c r="AL74" s="971"/>
      <c r="AM74" s="971"/>
      <c r="AN74" s="971"/>
      <c r="AO74" s="971"/>
      <c r="AP74" s="971" t="s">
        <v>575</v>
      </c>
      <c r="AQ74" s="971"/>
      <c r="AR74" s="971"/>
      <c r="AS74" s="971"/>
      <c r="AT74" s="971"/>
      <c r="AU74" s="971" t="s">
        <v>575</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t="s">
        <v>562</v>
      </c>
      <c r="C75" s="975"/>
      <c r="D75" s="975"/>
      <c r="E75" s="975"/>
      <c r="F75" s="975"/>
      <c r="G75" s="975"/>
      <c r="H75" s="975"/>
      <c r="I75" s="975"/>
      <c r="J75" s="975"/>
      <c r="K75" s="975"/>
      <c r="L75" s="975"/>
      <c r="M75" s="975"/>
      <c r="N75" s="975"/>
      <c r="O75" s="975"/>
      <c r="P75" s="976"/>
      <c r="Q75" s="978">
        <v>2</v>
      </c>
      <c r="R75" s="979"/>
      <c r="S75" s="979"/>
      <c r="T75" s="979"/>
      <c r="U75" s="980"/>
      <c r="V75" s="981">
        <v>1</v>
      </c>
      <c r="W75" s="979"/>
      <c r="X75" s="979"/>
      <c r="Y75" s="979"/>
      <c r="Z75" s="980"/>
      <c r="AA75" s="981">
        <v>1</v>
      </c>
      <c r="AB75" s="979"/>
      <c r="AC75" s="979"/>
      <c r="AD75" s="979"/>
      <c r="AE75" s="980"/>
      <c r="AF75" s="981">
        <v>1</v>
      </c>
      <c r="AG75" s="979"/>
      <c r="AH75" s="979"/>
      <c r="AI75" s="979"/>
      <c r="AJ75" s="980"/>
      <c r="AK75" s="971" t="s">
        <v>575</v>
      </c>
      <c r="AL75" s="971"/>
      <c r="AM75" s="971"/>
      <c r="AN75" s="971"/>
      <c r="AO75" s="971"/>
      <c r="AP75" s="971" t="s">
        <v>575</v>
      </c>
      <c r="AQ75" s="971"/>
      <c r="AR75" s="971"/>
      <c r="AS75" s="971"/>
      <c r="AT75" s="971"/>
      <c r="AU75" s="971" t="s">
        <v>575</v>
      </c>
      <c r="AV75" s="971"/>
      <c r="AW75" s="971"/>
      <c r="AX75" s="971"/>
      <c r="AY75" s="971"/>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t="s">
        <v>563</v>
      </c>
      <c r="C76" s="975"/>
      <c r="D76" s="975"/>
      <c r="E76" s="975"/>
      <c r="F76" s="975"/>
      <c r="G76" s="975"/>
      <c r="H76" s="975"/>
      <c r="I76" s="975"/>
      <c r="J76" s="975"/>
      <c r="K76" s="975"/>
      <c r="L76" s="975"/>
      <c r="M76" s="975"/>
      <c r="N76" s="975"/>
      <c r="O76" s="975"/>
      <c r="P76" s="976"/>
      <c r="Q76" s="978">
        <v>40</v>
      </c>
      <c r="R76" s="979"/>
      <c r="S76" s="979"/>
      <c r="T76" s="979"/>
      <c r="U76" s="980"/>
      <c r="V76" s="981">
        <v>40</v>
      </c>
      <c r="W76" s="979"/>
      <c r="X76" s="979"/>
      <c r="Y76" s="979"/>
      <c r="Z76" s="980"/>
      <c r="AA76" s="981">
        <v>0</v>
      </c>
      <c r="AB76" s="979"/>
      <c r="AC76" s="979"/>
      <c r="AD76" s="979"/>
      <c r="AE76" s="980"/>
      <c r="AF76" s="981">
        <v>0</v>
      </c>
      <c r="AG76" s="979"/>
      <c r="AH76" s="979"/>
      <c r="AI76" s="979"/>
      <c r="AJ76" s="980"/>
      <c r="AK76" s="971">
        <v>9</v>
      </c>
      <c r="AL76" s="971"/>
      <c r="AM76" s="971"/>
      <c r="AN76" s="971"/>
      <c r="AO76" s="971"/>
      <c r="AP76" s="971" t="s">
        <v>575</v>
      </c>
      <c r="AQ76" s="971"/>
      <c r="AR76" s="971"/>
      <c r="AS76" s="971"/>
      <c r="AT76" s="971"/>
      <c r="AU76" s="971" t="s">
        <v>575</v>
      </c>
      <c r="AV76" s="971"/>
      <c r="AW76" s="971"/>
      <c r="AX76" s="971"/>
      <c r="AY76" s="971"/>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t="s">
        <v>564</v>
      </c>
      <c r="C77" s="975"/>
      <c r="D77" s="975"/>
      <c r="E77" s="975"/>
      <c r="F77" s="975"/>
      <c r="G77" s="975"/>
      <c r="H77" s="975"/>
      <c r="I77" s="975"/>
      <c r="J77" s="975"/>
      <c r="K77" s="975"/>
      <c r="L77" s="975"/>
      <c r="M77" s="975"/>
      <c r="N77" s="975"/>
      <c r="O77" s="975"/>
      <c r="P77" s="976"/>
      <c r="Q77" s="978">
        <v>144</v>
      </c>
      <c r="R77" s="979"/>
      <c r="S77" s="979"/>
      <c r="T77" s="979"/>
      <c r="U77" s="980"/>
      <c r="V77" s="981">
        <v>144</v>
      </c>
      <c r="W77" s="979"/>
      <c r="X77" s="979"/>
      <c r="Y77" s="979"/>
      <c r="Z77" s="980"/>
      <c r="AA77" s="981">
        <v>0</v>
      </c>
      <c r="AB77" s="979"/>
      <c r="AC77" s="979"/>
      <c r="AD77" s="979"/>
      <c r="AE77" s="980"/>
      <c r="AF77" s="981">
        <v>0</v>
      </c>
      <c r="AG77" s="979"/>
      <c r="AH77" s="979"/>
      <c r="AI77" s="979"/>
      <c r="AJ77" s="980"/>
      <c r="AK77" s="971" t="s">
        <v>575</v>
      </c>
      <c r="AL77" s="971"/>
      <c r="AM77" s="971"/>
      <c r="AN77" s="971"/>
      <c r="AO77" s="971"/>
      <c r="AP77" s="971" t="s">
        <v>575</v>
      </c>
      <c r="AQ77" s="971"/>
      <c r="AR77" s="971"/>
      <c r="AS77" s="971"/>
      <c r="AT77" s="971"/>
      <c r="AU77" s="971" t="s">
        <v>575</v>
      </c>
      <c r="AV77" s="971"/>
      <c r="AW77" s="971"/>
      <c r="AX77" s="971"/>
      <c r="AY77" s="971"/>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t="s">
        <v>565</v>
      </c>
      <c r="C78" s="975"/>
      <c r="D78" s="975"/>
      <c r="E78" s="975"/>
      <c r="F78" s="975"/>
      <c r="G78" s="975"/>
      <c r="H78" s="975"/>
      <c r="I78" s="975"/>
      <c r="J78" s="975"/>
      <c r="K78" s="975"/>
      <c r="L78" s="975"/>
      <c r="M78" s="975"/>
      <c r="N78" s="975"/>
      <c r="O78" s="975"/>
      <c r="P78" s="976"/>
      <c r="Q78" s="977">
        <v>125</v>
      </c>
      <c r="R78" s="971"/>
      <c r="S78" s="971"/>
      <c r="T78" s="971"/>
      <c r="U78" s="971"/>
      <c r="V78" s="971">
        <v>122</v>
      </c>
      <c r="W78" s="971"/>
      <c r="X78" s="971"/>
      <c r="Y78" s="971"/>
      <c r="Z78" s="971"/>
      <c r="AA78" s="971">
        <v>3</v>
      </c>
      <c r="AB78" s="971"/>
      <c r="AC78" s="971"/>
      <c r="AD78" s="971"/>
      <c r="AE78" s="971"/>
      <c r="AF78" s="971">
        <v>3</v>
      </c>
      <c r="AG78" s="971"/>
      <c r="AH78" s="971"/>
      <c r="AI78" s="971"/>
      <c r="AJ78" s="971"/>
      <c r="AK78" s="971" t="s">
        <v>575</v>
      </c>
      <c r="AL78" s="971"/>
      <c r="AM78" s="971"/>
      <c r="AN78" s="971"/>
      <c r="AO78" s="971"/>
      <c r="AP78" s="971" t="s">
        <v>575</v>
      </c>
      <c r="AQ78" s="971"/>
      <c r="AR78" s="971"/>
      <c r="AS78" s="971"/>
      <c r="AT78" s="971"/>
      <c r="AU78" s="971" t="s">
        <v>575</v>
      </c>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t="s">
        <v>566</v>
      </c>
      <c r="C79" s="975"/>
      <c r="D79" s="975"/>
      <c r="E79" s="975"/>
      <c r="F79" s="975"/>
      <c r="G79" s="975"/>
      <c r="H79" s="975"/>
      <c r="I79" s="975"/>
      <c r="J79" s="975"/>
      <c r="K79" s="975"/>
      <c r="L79" s="975"/>
      <c r="M79" s="975"/>
      <c r="N79" s="975"/>
      <c r="O79" s="975"/>
      <c r="P79" s="976"/>
      <c r="Q79" s="977">
        <v>26</v>
      </c>
      <c r="R79" s="971"/>
      <c r="S79" s="971"/>
      <c r="T79" s="971"/>
      <c r="U79" s="971"/>
      <c r="V79" s="971">
        <v>26</v>
      </c>
      <c r="W79" s="971"/>
      <c r="X79" s="971"/>
      <c r="Y79" s="971"/>
      <c r="Z79" s="971"/>
      <c r="AA79" s="971">
        <v>0</v>
      </c>
      <c r="AB79" s="971"/>
      <c r="AC79" s="971"/>
      <c r="AD79" s="971"/>
      <c r="AE79" s="971"/>
      <c r="AF79" s="971">
        <v>0</v>
      </c>
      <c r="AG79" s="971"/>
      <c r="AH79" s="971"/>
      <c r="AI79" s="971"/>
      <c r="AJ79" s="971"/>
      <c r="AK79" s="971" t="s">
        <v>575</v>
      </c>
      <c r="AL79" s="971"/>
      <c r="AM79" s="971"/>
      <c r="AN79" s="971"/>
      <c r="AO79" s="971"/>
      <c r="AP79" s="971" t="s">
        <v>575</v>
      </c>
      <c r="AQ79" s="971"/>
      <c r="AR79" s="971"/>
      <c r="AS79" s="971"/>
      <c r="AT79" s="971"/>
      <c r="AU79" s="971" t="s">
        <v>575</v>
      </c>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t="s">
        <v>567</v>
      </c>
      <c r="C80" s="975"/>
      <c r="D80" s="975"/>
      <c r="E80" s="975"/>
      <c r="F80" s="975"/>
      <c r="G80" s="975"/>
      <c r="H80" s="975"/>
      <c r="I80" s="975"/>
      <c r="J80" s="975"/>
      <c r="K80" s="975"/>
      <c r="L80" s="975"/>
      <c r="M80" s="975"/>
      <c r="N80" s="975"/>
      <c r="O80" s="975"/>
      <c r="P80" s="976"/>
      <c r="Q80" s="977">
        <v>105</v>
      </c>
      <c r="R80" s="971"/>
      <c r="S80" s="971"/>
      <c r="T80" s="971"/>
      <c r="U80" s="971"/>
      <c r="V80" s="971">
        <v>96</v>
      </c>
      <c r="W80" s="971"/>
      <c r="X80" s="971"/>
      <c r="Y80" s="971"/>
      <c r="Z80" s="971"/>
      <c r="AA80" s="971">
        <v>9</v>
      </c>
      <c r="AB80" s="971"/>
      <c r="AC80" s="971"/>
      <c r="AD80" s="971"/>
      <c r="AE80" s="971"/>
      <c r="AF80" s="971">
        <v>7</v>
      </c>
      <c r="AG80" s="971"/>
      <c r="AH80" s="971"/>
      <c r="AI80" s="971"/>
      <c r="AJ80" s="971"/>
      <c r="AK80" s="971" t="s">
        <v>575</v>
      </c>
      <c r="AL80" s="971"/>
      <c r="AM80" s="971"/>
      <c r="AN80" s="971"/>
      <c r="AO80" s="971"/>
      <c r="AP80" s="971" t="s">
        <v>575</v>
      </c>
      <c r="AQ80" s="971"/>
      <c r="AR80" s="971"/>
      <c r="AS80" s="971"/>
      <c r="AT80" s="971"/>
      <c r="AU80" s="971" t="s">
        <v>575</v>
      </c>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t="s">
        <v>568</v>
      </c>
      <c r="C81" s="975"/>
      <c r="D81" s="975"/>
      <c r="E81" s="975"/>
      <c r="F81" s="975"/>
      <c r="G81" s="975"/>
      <c r="H81" s="975"/>
      <c r="I81" s="975"/>
      <c r="J81" s="975"/>
      <c r="K81" s="975"/>
      <c r="L81" s="975"/>
      <c r="M81" s="975"/>
      <c r="N81" s="975"/>
      <c r="O81" s="975"/>
      <c r="P81" s="976"/>
      <c r="Q81" s="977">
        <v>11137</v>
      </c>
      <c r="R81" s="971"/>
      <c r="S81" s="971"/>
      <c r="T81" s="971"/>
      <c r="U81" s="971"/>
      <c r="V81" s="971">
        <v>11222</v>
      </c>
      <c r="W81" s="971"/>
      <c r="X81" s="971"/>
      <c r="Y81" s="971"/>
      <c r="Z81" s="971"/>
      <c r="AA81" s="971">
        <v>-85</v>
      </c>
      <c r="AB81" s="971"/>
      <c r="AC81" s="971"/>
      <c r="AD81" s="971"/>
      <c r="AE81" s="971"/>
      <c r="AF81" s="971">
        <v>-85</v>
      </c>
      <c r="AG81" s="971"/>
      <c r="AH81" s="971"/>
      <c r="AI81" s="971"/>
      <c r="AJ81" s="971"/>
      <c r="AK81" s="971" t="s">
        <v>575</v>
      </c>
      <c r="AL81" s="971"/>
      <c r="AM81" s="971"/>
      <c r="AN81" s="971"/>
      <c r="AO81" s="971"/>
      <c r="AP81" s="971">
        <v>9763</v>
      </c>
      <c r="AQ81" s="971"/>
      <c r="AR81" s="971"/>
      <c r="AS81" s="971"/>
      <c r="AT81" s="971"/>
      <c r="AU81" s="971">
        <v>295</v>
      </c>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t="s">
        <v>569</v>
      </c>
      <c r="C82" s="975"/>
      <c r="D82" s="975"/>
      <c r="E82" s="975"/>
      <c r="F82" s="975"/>
      <c r="G82" s="975"/>
      <c r="H82" s="975"/>
      <c r="I82" s="975"/>
      <c r="J82" s="975"/>
      <c r="K82" s="975"/>
      <c r="L82" s="975"/>
      <c r="M82" s="975"/>
      <c r="N82" s="975"/>
      <c r="O82" s="975"/>
      <c r="P82" s="976"/>
      <c r="Q82" s="977">
        <v>3276</v>
      </c>
      <c r="R82" s="971"/>
      <c r="S82" s="971"/>
      <c r="T82" s="971"/>
      <c r="U82" s="971"/>
      <c r="V82" s="971">
        <v>3352</v>
      </c>
      <c r="W82" s="971"/>
      <c r="X82" s="971"/>
      <c r="Y82" s="971"/>
      <c r="Z82" s="971"/>
      <c r="AA82" s="971">
        <v>-76</v>
      </c>
      <c r="AB82" s="971"/>
      <c r="AC82" s="971"/>
      <c r="AD82" s="971"/>
      <c r="AE82" s="971"/>
      <c r="AF82" s="971">
        <v>-76</v>
      </c>
      <c r="AG82" s="971"/>
      <c r="AH82" s="971"/>
      <c r="AI82" s="971"/>
      <c r="AJ82" s="971"/>
      <c r="AK82" s="971" t="s">
        <v>575</v>
      </c>
      <c r="AL82" s="971"/>
      <c r="AM82" s="971"/>
      <c r="AN82" s="971"/>
      <c r="AO82" s="971"/>
      <c r="AP82" s="971">
        <v>2777</v>
      </c>
      <c r="AQ82" s="971"/>
      <c r="AR82" s="971"/>
      <c r="AS82" s="971"/>
      <c r="AT82" s="971"/>
      <c r="AU82" s="971">
        <v>86</v>
      </c>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t="s">
        <v>570</v>
      </c>
      <c r="C83" s="975"/>
      <c r="D83" s="975"/>
      <c r="E83" s="975"/>
      <c r="F83" s="975"/>
      <c r="G83" s="975"/>
      <c r="H83" s="975"/>
      <c r="I83" s="975"/>
      <c r="J83" s="975"/>
      <c r="K83" s="975"/>
      <c r="L83" s="975"/>
      <c r="M83" s="975"/>
      <c r="N83" s="975"/>
      <c r="O83" s="975"/>
      <c r="P83" s="976"/>
      <c r="Q83" s="977">
        <v>585</v>
      </c>
      <c r="R83" s="971"/>
      <c r="S83" s="971"/>
      <c r="T83" s="971"/>
      <c r="U83" s="971"/>
      <c r="V83" s="971">
        <v>569</v>
      </c>
      <c r="W83" s="971"/>
      <c r="X83" s="971"/>
      <c r="Y83" s="971"/>
      <c r="Z83" s="971"/>
      <c r="AA83" s="971">
        <v>16</v>
      </c>
      <c r="AB83" s="971"/>
      <c r="AC83" s="971"/>
      <c r="AD83" s="971"/>
      <c r="AE83" s="971"/>
      <c r="AF83" s="971">
        <v>16</v>
      </c>
      <c r="AG83" s="971"/>
      <c r="AH83" s="971"/>
      <c r="AI83" s="971"/>
      <c r="AJ83" s="971"/>
      <c r="AK83" s="971" t="s">
        <v>575</v>
      </c>
      <c r="AL83" s="971"/>
      <c r="AM83" s="971"/>
      <c r="AN83" s="971"/>
      <c r="AO83" s="971"/>
      <c r="AP83" s="971" t="s">
        <v>575</v>
      </c>
      <c r="AQ83" s="971"/>
      <c r="AR83" s="971"/>
      <c r="AS83" s="971"/>
      <c r="AT83" s="971"/>
      <c r="AU83" s="971" t="s">
        <v>575</v>
      </c>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t="s">
        <v>571</v>
      </c>
      <c r="C84" s="975"/>
      <c r="D84" s="975"/>
      <c r="E84" s="975"/>
      <c r="F84" s="975"/>
      <c r="G84" s="975"/>
      <c r="H84" s="975"/>
      <c r="I84" s="975"/>
      <c r="J84" s="975"/>
      <c r="K84" s="975"/>
      <c r="L84" s="975"/>
      <c r="M84" s="975"/>
      <c r="N84" s="975"/>
      <c r="O84" s="975"/>
      <c r="P84" s="976"/>
      <c r="Q84" s="977">
        <v>176293</v>
      </c>
      <c r="R84" s="971"/>
      <c r="S84" s="971"/>
      <c r="T84" s="971"/>
      <c r="U84" s="971"/>
      <c r="V84" s="971">
        <v>176293</v>
      </c>
      <c r="W84" s="971"/>
      <c r="X84" s="971"/>
      <c r="Y84" s="971"/>
      <c r="Z84" s="971"/>
      <c r="AA84" s="971">
        <v>0</v>
      </c>
      <c r="AB84" s="971"/>
      <c r="AC84" s="971"/>
      <c r="AD84" s="971"/>
      <c r="AE84" s="971"/>
      <c r="AF84" s="971">
        <v>0</v>
      </c>
      <c r="AG84" s="971"/>
      <c r="AH84" s="971"/>
      <c r="AI84" s="971"/>
      <c r="AJ84" s="971"/>
      <c r="AK84" s="971">
        <v>385</v>
      </c>
      <c r="AL84" s="971"/>
      <c r="AM84" s="971"/>
      <c r="AN84" s="971"/>
      <c r="AO84" s="971"/>
      <c r="AP84" s="971" t="s">
        <v>575</v>
      </c>
      <c r="AQ84" s="971"/>
      <c r="AR84" s="971"/>
      <c r="AS84" s="971"/>
      <c r="AT84" s="971"/>
      <c r="AU84" s="971" t="s">
        <v>575</v>
      </c>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377</v>
      </c>
      <c r="B88" s="937" t="s">
        <v>403</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37" t="s">
        <v>404</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405</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406</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409</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410</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411</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412</v>
      </c>
      <c r="AB109" s="896"/>
      <c r="AC109" s="896"/>
      <c r="AD109" s="896"/>
      <c r="AE109" s="897"/>
      <c r="AF109" s="898" t="s">
        <v>413</v>
      </c>
      <c r="AG109" s="896"/>
      <c r="AH109" s="896"/>
      <c r="AI109" s="896"/>
      <c r="AJ109" s="897"/>
      <c r="AK109" s="898" t="s">
        <v>295</v>
      </c>
      <c r="AL109" s="896"/>
      <c r="AM109" s="896"/>
      <c r="AN109" s="896"/>
      <c r="AO109" s="897"/>
      <c r="AP109" s="898" t="s">
        <v>414</v>
      </c>
      <c r="AQ109" s="896"/>
      <c r="AR109" s="896"/>
      <c r="AS109" s="896"/>
      <c r="AT109" s="929"/>
      <c r="AU109" s="895" t="s">
        <v>411</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412</v>
      </c>
      <c r="BR109" s="896"/>
      <c r="BS109" s="896"/>
      <c r="BT109" s="896"/>
      <c r="BU109" s="897"/>
      <c r="BV109" s="898" t="s">
        <v>413</v>
      </c>
      <c r="BW109" s="896"/>
      <c r="BX109" s="896"/>
      <c r="BY109" s="896"/>
      <c r="BZ109" s="897"/>
      <c r="CA109" s="898" t="s">
        <v>295</v>
      </c>
      <c r="CB109" s="896"/>
      <c r="CC109" s="896"/>
      <c r="CD109" s="896"/>
      <c r="CE109" s="897"/>
      <c r="CF109" s="936" t="s">
        <v>414</v>
      </c>
      <c r="CG109" s="936"/>
      <c r="CH109" s="936"/>
      <c r="CI109" s="936"/>
      <c r="CJ109" s="936"/>
      <c r="CK109" s="898" t="s">
        <v>415</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412</v>
      </c>
      <c r="DH109" s="896"/>
      <c r="DI109" s="896"/>
      <c r="DJ109" s="896"/>
      <c r="DK109" s="897"/>
      <c r="DL109" s="898" t="s">
        <v>413</v>
      </c>
      <c r="DM109" s="896"/>
      <c r="DN109" s="896"/>
      <c r="DO109" s="896"/>
      <c r="DP109" s="897"/>
      <c r="DQ109" s="898" t="s">
        <v>295</v>
      </c>
      <c r="DR109" s="896"/>
      <c r="DS109" s="896"/>
      <c r="DT109" s="896"/>
      <c r="DU109" s="897"/>
      <c r="DV109" s="898" t="s">
        <v>414</v>
      </c>
      <c r="DW109" s="896"/>
      <c r="DX109" s="896"/>
      <c r="DY109" s="896"/>
      <c r="DZ109" s="929"/>
    </row>
    <row r="110" spans="1:131" s="230" customFormat="1" ht="26.25" customHeight="1" x14ac:dyDescent="0.2">
      <c r="A110" s="807" t="s">
        <v>416</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487479</v>
      </c>
      <c r="AB110" s="889"/>
      <c r="AC110" s="889"/>
      <c r="AD110" s="889"/>
      <c r="AE110" s="890"/>
      <c r="AF110" s="891">
        <v>360358</v>
      </c>
      <c r="AG110" s="889"/>
      <c r="AH110" s="889"/>
      <c r="AI110" s="889"/>
      <c r="AJ110" s="890"/>
      <c r="AK110" s="891">
        <v>354868</v>
      </c>
      <c r="AL110" s="889"/>
      <c r="AM110" s="889"/>
      <c r="AN110" s="889"/>
      <c r="AO110" s="890"/>
      <c r="AP110" s="892">
        <v>16.399999999999999</v>
      </c>
      <c r="AQ110" s="893"/>
      <c r="AR110" s="893"/>
      <c r="AS110" s="893"/>
      <c r="AT110" s="894"/>
      <c r="AU110" s="930" t="s">
        <v>69</v>
      </c>
      <c r="AV110" s="931"/>
      <c r="AW110" s="931"/>
      <c r="AX110" s="931"/>
      <c r="AY110" s="931"/>
      <c r="AZ110" s="860" t="s">
        <v>417</v>
      </c>
      <c r="BA110" s="808"/>
      <c r="BB110" s="808"/>
      <c r="BC110" s="808"/>
      <c r="BD110" s="808"/>
      <c r="BE110" s="808"/>
      <c r="BF110" s="808"/>
      <c r="BG110" s="808"/>
      <c r="BH110" s="808"/>
      <c r="BI110" s="808"/>
      <c r="BJ110" s="808"/>
      <c r="BK110" s="808"/>
      <c r="BL110" s="808"/>
      <c r="BM110" s="808"/>
      <c r="BN110" s="808"/>
      <c r="BO110" s="808"/>
      <c r="BP110" s="809"/>
      <c r="BQ110" s="861">
        <v>4323083</v>
      </c>
      <c r="BR110" s="842"/>
      <c r="BS110" s="842"/>
      <c r="BT110" s="842"/>
      <c r="BU110" s="842"/>
      <c r="BV110" s="842">
        <v>4385242</v>
      </c>
      <c r="BW110" s="842"/>
      <c r="BX110" s="842"/>
      <c r="BY110" s="842"/>
      <c r="BZ110" s="842"/>
      <c r="CA110" s="842">
        <v>4736147</v>
      </c>
      <c r="CB110" s="842"/>
      <c r="CC110" s="842"/>
      <c r="CD110" s="842"/>
      <c r="CE110" s="842"/>
      <c r="CF110" s="866">
        <v>219.3</v>
      </c>
      <c r="CG110" s="867"/>
      <c r="CH110" s="867"/>
      <c r="CI110" s="867"/>
      <c r="CJ110" s="867"/>
      <c r="CK110" s="926" t="s">
        <v>418</v>
      </c>
      <c r="CL110" s="819"/>
      <c r="CM110" s="860" t="s">
        <v>419</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2">
      <c r="A111" s="774" t="s">
        <v>420</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421</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422</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2">
      <c r="A112" s="912" t="s">
        <v>423</v>
      </c>
      <c r="B112" s="913"/>
      <c r="C112" s="752" t="s">
        <v>424</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425</v>
      </c>
      <c r="BA112" s="752"/>
      <c r="BB112" s="752"/>
      <c r="BC112" s="752"/>
      <c r="BD112" s="752"/>
      <c r="BE112" s="752"/>
      <c r="BF112" s="752"/>
      <c r="BG112" s="752"/>
      <c r="BH112" s="752"/>
      <c r="BI112" s="752"/>
      <c r="BJ112" s="752"/>
      <c r="BK112" s="752"/>
      <c r="BL112" s="752"/>
      <c r="BM112" s="752"/>
      <c r="BN112" s="752"/>
      <c r="BO112" s="752"/>
      <c r="BP112" s="753"/>
      <c r="BQ112" s="816">
        <v>227607</v>
      </c>
      <c r="BR112" s="817"/>
      <c r="BS112" s="817"/>
      <c r="BT112" s="817"/>
      <c r="BU112" s="817"/>
      <c r="BV112" s="817">
        <v>274923</v>
      </c>
      <c r="BW112" s="817"/>
      <c r="BX112" s="817"/>
      <c r="BY112" s="817"/>
      <c r="BZ112" s="817"/>
      <c r="CA112" s="817">
        <v>339533</v>
      </c>
      <c r="CB112" s="817"/>
      <c r="CC112" s="817"/>
      <c r="CD112" s="817"/>
      <c r="CE112" s="817"/>
      <c r="CF112" s="875">
        <v>15.7</v>
      </c>
      <c r="CG112" s="876"/>
      <c r="CH112" s="876"/>
      <c r="CI112" s="876"/>
      <c r="CJ112" s="876"/>
      <c r="CK112" s="927"/>
      <c r="CL112" s="821"/>
      <c r="CM112" s="815" t="s">
        <v>426</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2">
      <c r="A113" s="914"/>
      <c r="B113" s="915"/>
      <c r="C113" s="752" t="s">
        <v>427</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21069</v>
      </c>
      <c r="AB113" s="919"/>
      <c r="AC113" s="919"/>
      <c r="AD113" s="919"/>
      <c r="AE113" s="920"/>
      <c r="AF113" s="921">
        <v>8732</v>
      </c>
      <c r="AG113" s="919"/>
      <c r="AH113" s="919"/>
      <c r="AI113" s="919"/>
      <c r="AJ113" s="920"/>
      <c r="AK113" s="921">
        <v>999</v>
      </c>
      <c r="AL113" s="919"/>
      <c r="AM113" s="919"/>
      <c r="AN113" s="919"/>
      <c r="AO113" s="920"/>
      <c r="AP113" s="922">
        <v>0</v>
      </c>
      <c r="AQ113" s="923"/>
      <c r="AR113" s="923"/>
      <c r="AS113" s="923"/>
      <c r="AT113" s="924"/>
      <c r="AU113" s="932"/>
      <c r="AV113" s="933"/>
      <c r="AW113" s="933"/>
      <c r="AX113" s="933"/>
      <c r="AY113" s="933"/>
      <c r="AZ113" s="815" t="s">
        <v>428</v>
      </c>
      <c r="BA113" s="752"/>
      <c r="BB113" s="752"/>
      <c r="BC113" s="752"/>
      <c r="BD113" s="752"/>
      <c r="BE113" s="752"/>
      <c r="BF113" s="752"/>
      <c r="BG113" s="752"/>
      <c r="BH113" s="752"/>
      <c r="BI113" s="752"/>
      <c r="BJ113" s="752"/>
      <c r="BK113" s="752"/>
      <c r="BL113" s="752"/>
      <c r="BM113" s="752"/>
      <c r="BN113" s="752"/>
      <c r="BO113" s="752"/>
      <c r="BP113" s="753"/>
      <c r="BQ113" s="816">
        <v>638360</v>
      </c>
      <c r="BR113" s="817"/>
      <c r="BS113" s="817"/>
      <c r="BT113" s="817"/>
      <c r="BU113" s="817"/>
      <c r="BV113" s="817">
        <v>614812</v>
      </c>
      <c r="BW113" s="817"/>
      <c r="BX113" s="817"/>
      <c r="BY113" s="817"/>
      <c r="BZ113" s="817"/>
      <c r="CA113" s="817">
        <v>614950</v>
      </c>
      <c r="CB113" s="817"/>
      <c r="CC113" s="817"/>
      <c r="CD113" s="817"/>
      <c r="CE113" s="817"/>
      <c r="CF113" s="875">
        <v>28.5</v>
      </c>
      <c r="CG113" s="876"/>
      <c r="CH113" s="876"/>
      <c r="CI113" s="876"/>
      <c r="CJ113" s="876"/>
      <c r="CK113" s="927"/>
      <c r="CL113" s="821"/>
      <c r="CM113" s="815" t="s">
        <v>429</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2">
      <c r="A114" s="914"/>
      <c r="B114" s="915"/>
      <c r="C114" s="752" t="s">
        <v>430</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79916</v>
      </c>
      <c r="AB114" s="780"/>
      <c r="AC114" s="780"/>
      <c r="AD114" s="780"/>
      <c r="AE114" s="781"/>
      <c r="AF114" s="782">
        <v>82311</v>
      </c>
      <c r="AG114" s="780"/>
      <c r="AH114" s="780"/>
      <c r="AI114" s="780"/>
      <c r="AJ114" s="781"/>
      <c r="AK114" s="782">
        <v>80407</v>
      </c>
      <c r="AL114" s="780"/>
      <c r="AM114" s="780"/>
      <c r="AN114" s="780"/>
      <c r="AO114" s="781"/>
      <c r="AP114" s="824">
        <v>3.7</v>
      </c>
      <c r="AQ114" s="825"/>
      <c r="AR114" s="825"/>
      <c r="AS114" s="825"/>
      <c r="AT114" s="826"/>
      <c r="AU114" s="932"/>
      <c r="AV114" s="933"/>
      <c r="AW114" s="933"/>
      <c r="AX114" s="933"/>
      <c r="AY114" s="933"/>
      <c r="AZ114" s="815" t="s">
        <v>431</v>
      </c>
      <c r="BA114" s="752"/>
      <c r="BB114" s="752"/>
      <c r="BC114" s="752"/>
      <c r="BD114" s="752"/>
      <c r="BE114" s="752"/>
      <c r="BF114" s="752"/>
      <c r="BG114" s="752"/>
      <c r="BH114" s="752"/>
      <c r="BI114" s="752"/>
      <c r="BJ114" s="752"/>
      <c r="BK114" s="752"/>
      <c r="BL114" s="752"/>
      <c r="BM114" s="752"/>
      <c r="BN114" s="752"/>
      <c r="BO114" s="752"/>
      <c r="BP114" s="753"/>
      <c r="BQ114" s="816">
        <v>334540</v>
      </c>
      <c r="BR114" s="817"/>
      <c r="BS114" s="817"/>
      <c r="BT114" s="817"/>
      <c r="BU114" s="817"/>
      <c r="BV114" s="817">
        <v>306224</v>
      </c>
      <c r="BW114" s="817"/>
      <c r="BX114" s="817"/>
      <c r="BY114" s="817"/>
      <c r="BZ114" s="817"/>
      <c r="CA114" s="817">
        <v>305451</v>
      </c>
      <c r="CB114" s="817"/>
      <c r="CC114" s="817"/>
      <c r="CD114" s="817"/>
      <c r="CE114" s="817"/>
      <c r="CF114" s="875">
        <v>14.1</v>
      </c>
      <c r="CG114" s="876"/>
      <c r="CH114" s="876"/>
      <c r="CI114" s="876"/>
      <c r="CJ114" s="876"/>
      <c r="CK114" s="927"/>
      <c r="CL114" s="821"/>
      <c r="CM114" s="815" t="s">
        <v>432</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2">
      <c r="A115" s="914"/>
      <c r="B115" s="915"/>
      <c r="C115" s="752" t="s">
        <v>433</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122</v>
      </c>
      <c r="AB115" s="919"/>
      <c r="AC115" s="919"/>
      <c r="AD115" s="919"/>
      <c r="AE115" s="920"/>
      <c r="AF115" s="921" t="s">
        <v>122</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5" t="s">
        <v>434</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435</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2">
      <c r="A116" s="916"/>
      <c r="B116" s="917"/>
      <c r="C116" s="839" t="s">
        <v>436</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437</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438</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2">
      <c r="A117" s="895" t="s">
        <v>178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439</v>
      </c>
      <c r="Z117" s="897"/>
      <c r="AA117" s="902">
        <v>588464</v>
      </c>
      <c r="AB117" s="903"/>
      <c r="AC117" s="903"/>
      <c r="AD117" s="903"/>
      <c r="AE117" s="904"/>
      <c r="AF117" s="905">
        <v>451401</v>
      </c>
      <c r="AG117" s="903"/>
      <c r="AH117" s="903"/>
      <c r="AI117" s="903"/>
      <c r="AJ117" s="904"/>
      <c r="AK117" s="905">
        <v>436274</v>
      </c>
      <c r="AL117" s="903"/>
      <c r="AM117" s="903"/>
      <c r="AN117" s="903"/>
      <c r="AO117" s="904"/>
      <c r="AP117" s="906"/>
      <c r="AQ117" s="907"/>
      <c r="AR117" s="907"/>
      <c r="AS117" s="907"/>
      <c r="AT117" s="908"/>
      <c r="AU117" s="932"/>
      <c r="AV117" s="933"/>
      <c r="AW117" s="933"/>
      <c r="AX117" s="933"/>
      <c r="AY117" s="933"/>
      <c r="AZ117" s="863" t="s">
        <v>440</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441</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2">
      <c r="A118" s="895" t="s">
        <v>415</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412</v>
      </c>
      <c r="AB118" s="896"/>
      <c r="AC118" s="896"/>
      <c r="AD118" s="896"/>
      <c r="AE118" s="897"/>
      <c r="AF118" s="898" t="s">
        <v>413</v>
      </c>
      <c r="AG118" s="896"/>
      <c r="AH118" s="896"/>
      <c r="AI118" s="896"/>
      <c r="AJ118" s="897"/>
      <c r="AK118" s="898" t="s">
        <v>295</v>
      </c>
      <c r="AL118" s="896"/>
      <c r="AM118" s="896"/>
      <c r="AN118" s="896"/>
      <c r="AO118" s="897"/>
      <c r="AP118" s="899" t="s">
        <v>414</v>
      </c>
      <c r="AQ118" s="900"/>
      <c r="AR118" s="900"/>
      <c r="AS118" s="900"/>
      <c r="AT118" s="901"/>
      <c r="AU118" s="932"/>
      <c r="AV118" s="933"/>
      <c r="AW118" s="933"/>
      <c r="AX118" s="933"/>
      <c r="AY118" s="933"/>
      <c r="AZ118" s="838" t="s">
        <v>442</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443</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2">
      <c r="A119" s="818" t="s">
        <v>418</v>
      </c>
      <c r="B119" s="819"/>
      <c r="C119" s="860" t="s">
        <v>419</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178</v>
      </c>
      <c r="BA119" s="251"/>
      <c r="BB119" s="251"/>
      <c r="BC119" s="251"/>
      <c r="BD119" s="251"/>
      <c r="BE119" s="251"/>
      <c r="BF119" s="251"/>
      <c r="BG119" s="251"/>
      <c r="BH119" s="251"/>
      <c r="BI119" s="251"/>
      <c r="BJ119" s="251"/>
      <c r="BK119" s="251"/>
      <c r="BL119" s="251"/>
      <c r="BM119" s="251"/>
      <c r="BN119" s="251"/>
      <c r="BO119" s="877" t="s">
        <v>444</v>
      </c>
      <c r="BP119" s="878"/>
      <c r="BQ119" s="879">
        <v>5523590</v>
      </c>
      <c r="BR119" s="845"/>
      <c r="BS119" s="845"/>
      <c r="BT119" s="845"/>
      <c r="BU119" s="845"/>
      <c r="BV119" s="845">
        <v>5581201</v>
      </c>
      <c r="BW119" s="845"/>
      <c r="BX119" s="845"/>
      <c r="BY119" s="845"/>
      <c r="BZ119" s="845"/>
      <c r="CA119" s="845">
        <v>5996081</v>
      </c>
      <c r="CB119" s="845"/>
      <c r="CC119" s="845"/>
      <c r="CD119" s="845"/>
      <c r="CE119" s="845"/>
      <c r="CF119" s="748"/>
      <c r="CG119" s="749"/>
      <c r="CH119" s="749"/>
      <c r="CI119" s="749"/>
      <c r="CJ119" s="834"/>
      <c r="CK119" s="928"/>
      <c r="CL119" s="823"/>
      <c r="CM119" s="838" t="s">
        <v>445</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2">
      <c r="A120" s="820"/>
      <c r="B120" s="821"/>
      <c r="C120" s="815" t="s">
        <v>422</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446</v>
      </c>
      <c r="AV120" s="881"/>
      <c r="AW120" s="881"/>
      <c r="AX120" s="881"/>
      <c r="AY120" s="882"/>
      <c r="AZ120" s="860" t="s">
        <v>447</v>
      </c>
      <c r="BA120" s="808"/>
      <c r="BB120" s="808"/>
      <c r="BC120" s="808"/>
      <c r="BD120" s="808"/>
      <c r="BE120" s="808"/>
      <c r="BF120" s="808"/>
      <c r="BG120" s="808"/>
      <c r="BH120" s="808"/>
      <c r="BI120" s="808"/>
      <c r="BJ120" s="808"/>
      <c r="BK120" s="808"/>
      <c r="BL120" s="808"/>
      <c r="BM120" s="808"/>
      <c r="BN120" s="808"/>
      <c r="BO120" s="808"/>
      <c r="BP120" s="809"/>
      <c r="BQ120" s="861">
        <v>2107419</v>
      </c>
      <c r="BR120" s="842"/>
      <c r="BS120" s="842"/>
      <c r="BT120" s="842"/>
      <c r="BU120" s="842"/>
      <c r="BV120" s="842">
        <v>2166850</v>
      </c>
      <c r="BW120" s="842"/>
      <c r="BX120" s="842"/>
      <c r="BY120" s="842"/>
      <c r="BZ120" s="842"/>
      <c r="CA120" s="842">
        <v>2262854</v>
      </c>
      <c r="CB120" s="842"/>
      <c r="CC120" s="842"/>
      <c r="CD120" s="842"/>
      <c r="CE120" s="842"/>
      <c r="CF120" s="866">
        <v>104.8</v>
      </c>
      <c r="CG120" s="867"/>
      <c r="CH120" s="867"/>
      <c r="CI120" s="867"/>
      <c r="CJ120" s="867"/>
      <c r="CK120" s="868" t="s">
        <v>448</v>
      </c>
      <c r="CL120" s="852"/>
      <c r="CM120" s="852"/>
      <c r="CN120" s="852"/>
      <c r="CO120" s="853"/>
      <c r="CP120" s="872" t="s">
        <v>395</v>
      </c>
      <c r="CQ120" s="873"/>
      <c r="CR120" s="873"/>
      <c r="CS120" s="873"/>
      <c r="CT120" s="873"/>
      <c r="CU120" s="873"/>
      <c r="CV120" s="873"/>
      <c r="CW120" s="873"/>
      <c r="CX120" s="873"/>
      <c r="CY120" s="873"/>
      <c r="CZ120" s="873"/>
      <c r="DA120" s="873"/>
      <c r="DB120" s="873"/>
      <c r="DC120" s="873"/>
      <c r="DD120" s="873"/>
      <c r="DE120" s="873"/>
      <c r="DF120" s="874"/>
      <c r="DG120" s="861">
        <v>89440</v>
      </c>
      <c r="DH120" s="842"/>
      <c r="DI120" s="842"/>
      <c r="DJ120" s="842"/>
      <c r="DK120" s="842"/>
      <c r="DL120" s="842">
        <v>160005</v>
      </c>
      <c r="DM120" s="842"/>
      <c r="DN120" s="842"/>
      <c r="DO120" s="842"/>
      <c r="DP120" s="842"/>
      <c r="DQ120" s="842">
        <v>248225</v>
      </c>
      <c r="DR120" s="842"/>
      <c r="DS120" s="842"/>
      <c r="DT120" s="842"/>
      <c r="DU120" s="842"/>
      <c r="DV120" s="843">
        <v>11.5</v>
      </c>
      <c r="DW120" s="843"/>
      <c r="DX120" s="843"/>
      <c r="DY120" s="843"/>
      <c r="DZ120" s="844"/>
    </row>
    <row r="121" spans="1:130" s="230" customFormat="1" ht="26.25" customHeight="1" x14ac:dyDescent="0.2">
      <c r="A121" s="820"/>
      <c r="B121" s="821"/>
      <c r="C121" s="863" t="s">
        <v>449</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450</v>
      </c>
      <c r="BA121" s="752"/>
      <c r="BB121" s="752"/>
      <c r="BC121" s="752"/>
      <c r="BD121" s="752"/>
      <c r="BE121" s="752"/>
      <c r="BF121" s="752"/>
      <c r="BG121" s="752"/>
      <c r="BH121" s="752"/>
      <c r="BI121" s="752"/>
      <c r="BJ121" s="752"/>
      <c r="BK121" s="752"/>
      <c r="BL121" s="752"/>
      <c r="BM121" s="752"/>
      <c r="BN121" s="752"/>
      <c r="BO121" s="752"/>
      <c r="BP121" s="753"/>
      <c r="BQ121" s="816">
        <v>247582</v>
      </c>
      <c r="BR121" s="817"/>
      <c r="BS121" s="817"/>
      <c r="BT121" s="817"/>
      <c r="BU121" s="817"/>
      <c r="BV121" s="817">
        <v>258346</v>
      </c>
      <c r="BW121" s="817"/>
      <c r="BX121" s="817"/>
      <c r="BY121" s="817"/>
      <c r="BZ121" s="817"/>
      <c r="CA121" s="817">
        <v>427850</v>
      </c>
      <c r="CB121" s="817"/>
      <c r="CC121" s="817"/>
      <c r="CD121" s="817"/>
      <c r="CE121" s="817"/>
      <c r="CF121" s="875">
        <v>19.8</v>
      </c>
      <c r="CG121" s="876"/>
      <c r="CH121" s="876"/>
      <c r="CI121" s="876"/>
      <c r="CJ121" s="876"/>
      <c r="CK121" s="869"/>
      <c r="CL121" s="855"/>
      <c r="CM121" s="855"/>
      <c r="CN121" s="855"/>
      <c r="CO121" s="856"/>
      <c r="CP121" s="835" t="s">
        <v>397</v>
      </c>
      <c r="CQ121" s="836"/>
      <c r="CR121" s="836"/>
      <c r="CS121" s="836"/>
      <c r="CT121" s="836"/>
      <c r="CU121" s="836"/>
      <c r="CV121" s="836"/>
      <c r="CW121" s="836"/>
      <c r="CX121" s="836"/>
      <c r="CY121" s="836"/>
      <c r="CZ121" s="836"/>
      <c r="DA121" s="836"/>
      <c r="DB121" s="836"/>
      <c r="DC121" s="836"/>
      <c r="DD121" s="836"/>
      <c r="DE121" s="836"/>
      <c r="DF121" s="837"/>
      <c r="DG121" s="816">
        <v>138167</v>
      </c>
      <c r="DH121" s="817"/>
      <c r="DI121" s="817"/>
      <c r="DJ121" s="817"/>
      <c r="DK121" s="817"/>
      <c r="DL121" s="817">
        <v>114918</v>
      </c>
      <c r="DM121" s="817"/>
      <c r="DN121" s="817"/>
      <c r="DO121" s="817"/>
      <c r="DP121" s="817"/>
      <c r="DQ121" s="817">
        <v>91308</v>
      </c>
      <c r="DR121" s="817"/>
      <c r="DS121" s="817"/>
      <c r="DT121" s="817"/>
      <c r="DU121" s="817"/>
      <c r="DV121" s="794">
        <v>4.2</v>
      </c>
      <c r="DW121" s="794"/>
      <c r="DX121" s="794"/>
      <c r="DY121" s="794"/>
      <c r="DZ121" s="795"/>
    </row>
    <row r="122" spans="1:130" s="230" customFormat="1" ht="26.25" customHeight="1" x14ac:dyDescent="0.2">
      <c r="A122" s="820"/>
      <c r="B122" s="821"/>
      <c r="C122" s="815" t="s">
        <v>432</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451</v>
      </c>
      <c r="BA122" s="839"/>
      <c r="BB122" s="839"/>
      <c r="BC122" s="839"/>
      <c r="BD122" s="839"/>
      <c r="BE122" s="839"/>
      <c r="BF122" s="839"/>
      <c r="BG122" s="839"/>
      <c r="BH122" s="839"/>
      <c r="BI122" s="839"/>
      <c r="BJ122" s="839"/>
      <c r="BK122" s="839"/>
      <c r="BL122" s="839"/>
      <c r="BM122" s="839"/>
      <c r="BN122" s="839"/>
      <c r="BO122" s="839"/>
      <c r="BP122" s="840"/>
      <c r="BQ122" s="879">
        <v>3018532</v>
      </c>
      <c r="BR122" s="845"/>
      <c r="BS122" s="845"/>
      <c r="BT122" s="845"/>
      <c r="BU122" s="845"/>
      <c r="BV122" s="845">
        <v>3057129</v>
      </c>
      <c r="BW122" s="845"/>
      <c r="BX122" s="845"/>
      <c r="BY122" s="845"/>
      <c r="BZ122" s="845"/>
      <c r="CA122" s="845">
        <v>3212944</v>
      </c>
      <c r="CB122" s="845"/>
      <c r="CC122" s="845"/>
      <c r="CD122" s="845"/>
      <c r="CE122" s="845"/>
      <c r="CF122" s="846">
        <v>148.80000000000001</v>
      </c>
      <c r="CG122" s="847"/>
      <c r="CH122" s="847"/>
      <c r="CI122" s="847"/>
      <c r="CJ122" s="847"/>
      <c r="CK122" s="869"/>
      <c r="CL122" s="855"/>
      <c r="CM122" s="855"/>
      <c r="CN122" s="855"/>
      <c r="CO122" s="856"/>
      <c r="CP122" s="835" t="s">
        <v>392</v>
      </c>
      <c r="CQ122" s="836"/>
      <c r="CR122" s="836"/>
      <c r="CS122" s="836"/>
      <c r="CT122" s="836"/>
      <c r="CU122" s="836"/>
      <c r="CV122" s="836"/>
      <c r="CW122" s="836"/>
      <c r="CX122" s="836"/>
      <c r="CY122" s="836"/>
      <c r="CZ122" s="836"/>
      <c r="DA122" s="836"/>
      <c r="DB122" s="836"/>
      <c r="DC122" s="836"/>
      <c r="DD122" s="836"/>
      <c r="DE122" s="836"/>
      <c r="DF122" s="837"/>
      <c r="DG122" s="816" t="s">
        <v>122</v>
      </c>
      <c r="DH122" s="817"/>
      <c r="DI122" s="817"/>
      <c r="DJ122" s="817"/>
      <c r="DK122" s="817"/>
      <c r="DL122" s="817" t="s">
        <v>122</v>
      </c>
      <c r="DM122" s="817"/>
      <c r="DN122" s="817"/>
      <c r="DO122" s="817"/>
      <c r="DP122" s="817"/>
      <c r="DQ122" s="817" t="s">
        <v>122</v>
      </c>
      <c r="DR122" s="817"/>
      <c r="DS122" s="817"/>
      <c r="DT122" s="817"/>
      <c r="DU122" s="817"/>
      <c r="DV122" s="794" t="s">
        <v>122</v>
      </c>
      <c r="DW122" s="794"/>
      <c r="DX122" s="794"/>
      <c r="DY122" s="794"/>
      <c r="DZ122" s="795"/>
    </row>
    <row r="123" spans="1:130" s="230" customFormat="1" ht="26.25" customHeight="1" x14ac:dyDescent="0.2">
      <c r="A123" s="820"/>
      <c r="B123" s="821"/>
      <c r="C123" s="815" t="s">
        <v>438</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178</v>
      </c>
      <c r="BA123" s="251"/>
      <c r="BB123" s="251"/>
      <c r="BC123" s="251"/>
      <c r="BD123" s="251"/>
      <c r="BE123" s="251"/>
      <c r="BF123" s="251"/>
      <c r="BG123" s="251"/>
      <c r="BH123" s="251"/>
      <c r="BI123" s="251"/>
      <c r="BJ123" s="251"/>
      <c r="BK123" s="251"/>
      <c r="BL123" s="251"/>
      <c r="BM123" s="251"/>
      <c r="BN123" s="251"/>
      <c r="BO123" s="877" t="s">
        <v>452</v>
      </c>
      <c r="BP123" s="878"/>
      <c r="BQ123" s="832">
        <v>5373533</v>
      </c>
      <c r="BR123" s="833"/>
      <c r="BS123" s="833"/>
      <c r="BT123" s="833"/>
      <c r="BU123" s="833"/>
      <c r="BV123" s="833">
        <v>5482325</v>
      </c>
      <c r="BW123" s="833"/>
      <c r="BX123" s="833"/>
      <c r="BY123" s="833"/>
      <c r="BZ123" s="833"/>
      <c r="CA123" s="833">
        <v>5903648</v>
      </c>
      <c r="CB123" s="833"/>
      <c r="CC123" s="833"/>
      <c r="CD123" s="833"/>
      <c r="CE123" s="833"/>
      <c r="CF123" s="748"/>
      <c r="CG123" s="749"/>
      <c r="CH123" s="749"/>
      <c r="CI123" s="749"/>
      <c r="CJ123" s="834"/>
      <c r="CK123" s="869"/>
      <c r="CL123" s="855"/>
      <c r="CM123" s="855"/>
      <c r="CN123" s="855"/>
      <c r="CO123" s="856"/>
      <c r="CP123" s="835" t="s">
        <v>390</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5">
      <c r="A124" s="820"/>
      <c r="B124" s="821"/>
      <c r="C124" s="815" t="s">
        <v>441</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453</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7.4</v>
      </c>
      <c r="BR124" s="831"/>
      <c r="BS124" s="831"/>
      <c r="BT124" s="831"/>
      <c r="BU124" s="831"/>
      <c r="BV124" s="831">
        <v>4.7</v>
      </c>
      <c r="BW124" s="831"/>
      <c r="BX124" s="831"/>
      <c r="BY124" s="831"/>
      <c r="BZ124" s="831"/>
      <c r="CA124" s="831">
        <v>4.2</v>
      </c>
      <c r="CB124" s="831"/>
      <c r="CC124" s="831"/>
      <c r="CD124" s="831"/>
      <c r="CE124" s="831"/>
      <c r="CF124" s="726"/>
      <c r="CG124" s="727"/>
      <c r="CH124" s="727"/>
      <c r="CI124" s="727"/>
      <c r="CJ124" s="862"/>
      <c r="CK124" s="870"/>
      <c r="CL124" s="870"/>
      <c r="CM124" s="870"/>
      <c r="CN124" s="870"/>
      <c r="CO124" s="871"/>
      <c r="CP124" s="835" t="s">
        <v>454</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2">
      <c r="A125" s="820"/>
      <c r="B125" s="821"/>
      <c r="C125" s="815" t="s">
        <v>443</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455</v>
      </c>
      <c r="CL125" s="852"/>
      <c r="CM125" s="852"/>
      <c r="CN125" s="852"/>
      <c r="CO125" s="853"/>
      <c r="CP125" s="860" t="s">
        <v>456</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5">
      <c r="A126" s="820"/>
      <c r="B126" s="821"/>
      <c r="C126" s="815" t="s">
        <v>445</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457</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2">
      <c r="A127" s="822"/>
      <c r="B127" s="823"/>
      <c r="C127" s="838" t="s">
        <v>458</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459</v>
      </c>
      <c r="AY127" s="812"/>
      <c r="AZ127" s="812"/>
      <c r="BA127" s="812"/>
      <c r="BB127" s="812"/>
      <c r="BC127" s="812"/>
      <c r="BD127" s="812"/>
      <c r="BE127" s="813"/>
      <c r="BF127" s="811" t="s">
        <v>460</v>
      </c>
      <c r="BG127" s="812"/>
      <c r="BH127" s="812"/>
      <c r="BI127" s="812"/>
      <c r="BJ127" s="812"/>
      <c r="BK127" s="812"/>
      <c r="BL127" s="813"/>
      <c r="BM127" s="811" t="s">
        <v>461</v>
      </c>
      <c r="BN127" s="812"/>
      <c r="BO127" s="812"/>
      <c r="BP127" s="812"/>
      <c r="BQ127" s="812"/>
      <c r="BR127" s="812"/>
      <c r="BS127" s="813"/>
      <c r="BT127" s="811" t="s">
        <v>462</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463</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5">
      <c r="A128" s="796" t="s">
        <v>464</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465</v>
      </c>
      <c r="X128" s="798"/>
      <c r="Y128" s="798"/>
      <c r="Z128" s="799"/>
      <c r="AA128" s="800">
        <v>147531</v>
      </c>
      <c r="AB128" s="801"/>
      <c r="AC128" s="801"/>
      <c r="AD128" s="801"/>
      <c r="AE128" s="802"/>
      <c r="AF128" s="803">
        <v>50417</v>
      </c>
      <c r="AG128" s="801"/>
      <c r="AH128" s="801"/>
      <c r="AI128" s="801"/>
      <c r="AJ128" s="802"/>
      <c r="AK128" s="803">
        <v>48306</v>
      </c>
      <c r="AL128" s="801"/>
      <c r="AM128" s="801"/>
      <c r="AN128" s="801"/>
      <c r="AO128" s="802"/>
      <c r="AP128" s="804"/>
      <c r="AQ128" s="805"/>
      <c r="AR128" s="805"/>
      <c r="AS128" s="805"/>
      <c r="AT128" s="806"/>
      <c r="AU128" s="232"/>
      <c r="AV128" s="232"/>
      <c r="AW128" s="232"/>
      <c r="AX128" s="807" t="s">
        <v>466</v>
      </c>
      <c r="AY128" s="808"/>
      <c r="AZ128" s="808"/>
      <c r="BA128" s="808"/>
      <c r="BB128" s="808"/>
      <c r="BC128" s="808"/>
      <c r="BD128" s="808"/>
      <c r="BE128" s="809"/>
      <c r="BF128" s="786" t="s">
        <v>122</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467</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2">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468</v>
      </c>
      <c r="X129" s="777"/>
      <c r="Y129" s="777"/>
      <c r="Z129" s="778"/>
      <c r="AA129" s="779">
        <v>2299348</v>
      </c>
      <c r="AB129" s="780"/>
      <c r="AC129" s="780"/>
      <c r="AD129" s="780"/>
      <c r="AE129" s="781"/>
      <c r="AF129" s="782">
        <v>2318208</v>
      </c>
      <c r="AG129" s="780"/>
      <c r="AH129" s="780"/>
      <c r="AI129" s="780"/>
      <c r="AJ129" s="781"/>
      <c r="AK129" s="782">
        <v>2408902</v>
      </c>
      <c r="AL129" s="780"/>
      <c r="AM129" s="780"/>
      <c r="AN129" s="780"/>
      <c r="AO129" s="781"/>
      <c r="AP129" s="783"/>
      <c r="AQ129" s="784"/>
      <c r="AR129" s="784"/>
      <c r="AS129" s="784"/>
      <c r="AT129" s="785"/>
      <c r="AU129" s="233"/>
      <c r="AV129" s="233"/>
      <c r="AW129" s="233"/>
      <c r="AX129" s="751" t="s">
        <v>469</v>
      </c>
      <c r="AY129" s="752"/>
      <c r="AZ129" s="752"/>
      <c r="BA129" s="752"/>
      <c r="BB129" s="752"/>
      <c r="BC129" s="752"/>
      <c r="BD129" s="752"/>
      <c r="BE129" s="753"/>
      <c r="BF129" s="770" t="s">
        <v>122</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470</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471</v>
      </c>
      <c r="X130" s="777"/>
      <c r="Y130" s="777"/>
      <c r="Z130" s="778"/>
      <c r="AA130" s="779">
        <v>272268</v>
      </c>
      <c r="AB130" s="780"/>
      <c r="AC130" s="780"/>
      <c r="AD130" s="780"/>
      <c r="AE130" s="781"/>
      <c r="AF130" s="782">
        <v>251609</v>
      </c>
      <c r="AG130" s="780"/>
      <c r="AH130" s="780"/>
      <c r="AI130" s="780"/>
      <c r="AJ130" s="781"/>
      <c r="AK130" s="782">
        <v>249406</v>
      </c>
      <c r="AL130" s="780"/>
      <c r="AM130" s="780"/>
      <c r="AN130" s="780"/>
      <c r="AO130" s="781"/>
      <c r="AP130" s="783"/>
      <c r="AQ130" s="784"/>
      <c r="AR130" s="784"/>
      <c r="AS130" s="784"/>
      <c r="AT130" s="785"/>
      <c r="AU130" s="233"/>
      <c r="AV130" s="233"/>
      <c r="AW130" s="233"/>
      <c r="AX130" s="751" t="s">
        <v>472</v>
      </c>
      <c r="AY130" s="752"/>
      <c r="AZ130" s="752"/>
      <c r="BA130" s="752"/>
      <c r="BB130" s="752"/>
      <c r="BC130" s="752"/>
      <c r="BD130" s="752"/>
      <c r="BE130" s="753"/>
      <c r="BF130" s="754">
        <v>7.3</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473</v>
      </c>
      <c r="X131" s="761"/>
      <c r="Y131" s="761"/>
      <c r="Z131" s="762"/>
      <c r="AA131" s="763">
        <v>2027080</v>
      </c>
      <c r="AB131" s="764"/>
      <c r="AC131" s="764"/>
      <c r="AD131" s="764"/>
      <c r="AE131" s="765"/>
      <c r="AF131" s="766">
        <v>2066599</v>
      </c>
      <c r="AG131" s="764"/>
      <c r="AH131" s="764"/>
      <c r="AI131" s="764"/>
      <c r="AJ131" s="765"/>
      <c r="AK131" s="766">
        <v>2159496</v>
      </c>
      <c r="AL131" s="764"/>
      <c r="AM131" s="764"/>
      <c r="AN131" s="764"/>
      <c r="AO131" s="765"/>
      <c r="AP131" s="767"/>
      <c r="AQ131" s="768"/>
      <c r="AR131" s="768"/>
      <c r="AS131" s="768"/>
      <c r="AT131" s="769"/>
      <c r="AU131" s="233"/>
      <c r="AV131" s="233"/>
      <c r="AW131" s="233"/>
      <c r="AX131" s="729" t="s">
        <v>474</v>
      </c>
      <c r="AY131" s="730"/>
      <c r="AZ131" s="730"/>
      <c r="BA131" s="730"/>
      <c r="BB131" s="730"/>
      <c r="BC131" s="730"/>
      <c r="BD131" s="730"/>
      <c r="BE131" s="731"/>
      <c r="BF131" s="732">
        <v>4.2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475</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476</v>
      </c>
      <c r="W132" s="742"/>
      <c r="X132" s="742"/>
      <c r="Y132" s="742"/>
      <c r="Z132" s="743"/>
      <c r="AA132" s="744">
        <v>8.3205892220000006</v>
      </c>
      <c r="AB132" s="745"/>
      <c r="AC132" s="745"/>
      <c r="AD132" s="745"/>
      <c r="AE132" s="746"/>
      <c r="AF132" s="747">
        <v>7.2280592410000004</v>
      </c>
      <c r="AG132" s="745"/>
      <c r="AH132" s="745"/>
      <c r="AI132" s="745"/>
      <c r="AJ132" s="746"/>
      <c r="AK132" s="747">
        <v>6.4164045679999999</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477</v>
      </c>
      <c r="W133" s="721"/>
      <c r="X133" s="721"/>
      <c r="Y133" s="721"/>
      <c r="Z133" s="722"/>
      <c r="AA133" s="723">
        <v>9</v>
      </c>
      <c r="AB133" s="724"/>
      <c r="AC133" s="724"/>
      <c r="AD133" s="724"/>
      <c r="AE133" s="725"/>
      <c r="AF133" s="723">
        <v>8</v>
      </c>
      <c r="AG133" s="724"/>
      <c r="AH133" s="724"/>
      <c r="AI133" s="724"/>
      <c r="AJ133" s="725"/>
      <c r="AK133" s="723">
        <v>7.3</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q1QL/fJcXWpe9+cgp58jmoBYtXm/V2faKenRbldt9LbYaDzc/PcZA3knN4rSdYTZ3uyAv83gHpGTlhHUnnJ80w==" saltValue="cdxmMJCqSStqg+/bvEOEz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478</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sdqdRPnE/0Ajf/xXGQdsXeTG8nWmEF8n1+V2L5IfYGQH2ZuHwRIBKGAW6csKIm4o+4UeZSYwPebXE2wq/n7qmA==" saltValue="jem3r7YUP+/VJ8+gchVUig=="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k0Flfcr2fV99BoTQRUMEthAoTr90GGAZYZWTGam2SXXQhjfgWDaHul7F/Kum5A5x7WEYVW3aKwLH1NANuibgog==" saltValue="oK7OLwRdUNIbzMD5rQC7r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479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480</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481</v>
      </c>
      <c r="AP7" s="272"/>
      <c r="AQ7" s="273" t="s">
        <v>482</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483</v>
      </c>
      <c r="AQ8" s="279" t="s">
        <v>484</v>
      </c>
      <c r="AR8" s="280" t="s">
        <v>485</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486</v>
      </c>
      <c r="AL9" s="1131"/>
      <c r="AM9" s="1131"/>
      <c r="AN9" s="1132"/>
      <c r="AO9" s="281">
        <v>856537</v>
      </c>
      <c r="AP9" s="281">
        <v>140439</v>
      </c>
      <c r="AQ9" s="282">
        <v>143042</v>
      </c>
      <c r="AR9" s="283">
        <v>-1.8</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487</v>
      </c>
      <c r="AL10" s="1131"/>
      <c r="AM10" s="1131"/>
      <c r="AN10" s="1132"/>
      <c r="AO10" s="284">
        <v>109206</v>
      </c>
      <c r="AP10" s="284">
        <v>17906</v>
      </c>
      <c r="AQ10" s="285">
        <v>17233</v>
      </c>
      <c r="AR10" s="286">
        <v>3.9</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488</v>
      </c>
      <c r="AL11" s="1131"/>
      <c r="AM11" s="1131"/>
      <c r="AN11" s="1132"/>
      <c r="AO11" s="284" t="s">
        <v>489</v>
      </c>
      <c r="AP11" s="284" t="s">
        <v>489</v>
      </c>
      <c r="AQ11" s="285">
        <v>1297</v>
      </c>
      <c r="AR11" s="286" t="s">
        <v>489</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490</v>
      </c>
      <c r="AL12" s="1131"/>
      <c r="AM12" s="1131"/>
      <c r="AN12" s="1132"/>
      <c r="AO12" s="284" t="s">
        <v>489</v>
      </c>
      <c r="AP12" s="284" t="s">
        <v>489</v>
      </c>
      <c r="AQ12" s="285" t="s">
        <v>489</v>
      </c>
      <c r="AR12" s="286" t="s">
        <v>489</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491</v>
      </c>
      <c r="AL13" s="1131"/>
      <c r="AM13" s="1131"/>
      <c r="AN13" s="1132"/>
      <c r="AO13" s="284">
        <v>17074</v>
      </c>
      <c r="AP13" s="284">
        <v>2799</v>
      </c>
      <c r="AQ13" s="285">
        <v>5542</v>
      </c>
      <c r="AR13" s="286">
        <v>-49.5</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492</v>
      </c>
      <c r="AL14" s="1131"/>
      <c r="AM14" s="1131"/>
      <c r="AN14" s="1132"/>
      <c r="AO14" s="284">
        <v>33670</v>
      </c>
      <c r="AP14" s="284">
        <v>5521</v>
      </c>
      <c r="AQ14" s="285">
        <v>2886</v>
      </c>
      <c r="AR14" s="286">
        <v>91.3</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493</v>
      </c>
      <c r="AL15" s="1134"/>
      <c r="AM15" s="1134"/>
      <c r="AN15" s="1135"/>
      <c r="AO15" s="284">
        <v>-62176</v>
      </c>
      <c r="AP15" s="284">
        <v>-10194</v>
      </c>
      <c r="AQ15" s="285">
        <v>-8856</v>
      </c>
      <c r="AR15" s="286">
        <v>15.1</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178</v>
      </c>
      <c r="AL16" s="1134"/>
      <c r="AM16" s="1134"/>
      <c r="AN16" s="1135"/>
      <c r="AO16" s="284">
        <v>954311</v>
      </c>
      <c r="AP16" s="284">
        <v>156470</v>
      </c>
      <c r="AQ16" s="285">
        <v>161143</v>
      </c>
      <c r="AR16" s="286">
        <v>-2.9</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494</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495</v>
      </c>
      <c r="AP20" s="293" t="s">
        <v>496</v>
      </c>
      <c r="AQ20" s="294" t="s">
        <v>497</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498</v>
      </c>
      <c r="AL21" s="1137"/>
      <c r="AM21" s="1137"/>
      <c r="AN21" s="1138"/>
      <c r="AO21" s="297">
        <v>13.12</v>
      </c>
      <c r="AP21" s="298">
        <v>14.02</v>
      </c>
      <c r="AQ21" s="299">
        <v>-0.9</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499</v>
      </c>
      <c r="AL22" s="1137"/>
      <c r="AM22" s="1137"/>
      <c r="AN22" s="1138"/>
      <c r="AO22" s="302">
        <v>92.3</v>
      </c>
      <c r="AP22" s="303">
        <v>96.2</v>
      </c>
      <c r="AQ22" s="304">
        <v>-3.9</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29" t="s">
        <v>500</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 x14ac:dyDescent="0.2">
      <c r="A27" s="309"/>
      <c r="AO27" s="262"/>
      <c r="AP27" s="262"/>
      <c r="AQ27" s="262"/>
      <c r="AR27" s="262"/>
      <c r="AS27" s="262"/>
      <c r="AT27" s="262"/>
    </row>
    <row r="28" spans="1:46" ht="16.5" x14ac:dyDescent="0.2">
      <c r="A28" s="263" t="s">
        <v>501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502</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481</v>
      </c>
      <c r="AP30" s="272"/>
      <c r="AQ30" s="273" t="s">
        <v>482</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483</v>
      </c>
      <c r="AQ31" s="279" t="s">
        <v>484</v>
      </c>
      <c r="AR31" s="280" t="s">
        <v>485</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503</v>
      </c>
      <c r="AL32" s="1121"/>
      <c r="AM32" s="1121"/>
      <c r="AN32" s="1122"/>
      <c r="AO32" s="312">
        <v>354868</v>
      </c>
      <c r="AP32" s="312">
        <v>58185</v>
      </c>
      <c r="AQ32" s="313">
        <v>81691</v>
      </c>
      <c r="AR32" s="314">
        <v>-28.8</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504</v>
      </c>
      <c r="AL33" s="1121"/>
      <c r="AM33" s="1121"/>
      <c r="AN33" s="1122"/>
      <c r="AO33" s="312" t="s">
        <v>489</v>
      </c>
      <c r="AP33" s="312" t="s">
        <v>489</v>
      </c>
      <c r="AQ33" s="313" t="s">
        <v>489</v>
      </c>
      <c r="AR33" s="314" t="s">
        <v>489</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505</v>
      </c>
      <c r="AL34" s="1121"/>
      <c r="AM34" s="1121"/>
      <c r="AN34" s="1122"/>
      <c r="AO34" s="312" t="s">
        <v>489</v>
      </c>
      <c r="AP34" s="312" t="s">
        <v>489</v>
      </c>
      <c r="AQ34" s="313" t="s">
        <v>489</v>
      </c>
      <c r="AR34" s="314" t="s">
        <v>489</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506</v>
      </c>
      <c r="AL35" s="1121"/>
      <c r="AM35" s="1121"/>
      <c r="AN35" s="1122"/>
      <c r="AO35" s="312">
        <v>999</v>
      </c>
      <c r="AP35" s="312">
        <v>164</v>
      </c>
      <c r="AQ35" s="313">
        <v>27672</v>
      </c>
      <c r="AR35" s="314">
        <v>-99.4</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507</v>
      </c>
      <c r="AL36" s="1121"/>
      <c r="AM36" s="1121"/>
      <c r="AN36" s="1122"/>
      <c r="AO36" s="312">
        <v>80407</v>
      </c>
      <c r="AP36" s="312">
        <v>13184</v>
      </c>
      <c r="AQ36" s="313">
        <v>4845</v>
      </c>
      <c r="AR36" s="314">
        <v>172.1</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508</v>
      </c>
      <c r="AL37" s="1121"/>
      <c r="AM37" s="1121"/>
      <c r="AN37" s="1122"/>
      <c r="AO37" s="312" t="s">
        <v>489</v>
      </c>
      <c r="AP37" s="312" t="s">
        <v>489</v>
      </c>
      <c r="AQ37" s="313">
        <v>448</v>
      </c>
      <c r="AR37" s="314" t="s">
        <v>489</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509</v>
      </c>
      <c r="AL38" s="1124"/>
      <c r="AM38" s="1124"/>
      <c r="AN38" s="1125"/>
      <c r="AO38" s="315" t="s">
        <v>489</v>
      </c>
      <c r="AP38" s="315" t="s">
        <v>489</v>
      </c>
      <c r="AQ38" s="316">
        <v>4</v>
      </c>
      <c r="AR38" s="304" t="s">
        <v>489</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510</v>
      </c>
      <c r="AL39" s="1124"/>
      <c r="AM39" s="1124"/>
      <c r="AN39" s="1125"/>
      <c r="AO39" s="312">
        <v>-48306</v>
      </c>
      <c r="AP39" s="312">
        <v>-7920</v>
      </c>
      <c r="AQ39" s="313">
        <v>-1961</v>
      </c>
      <c r="AR39" s="314">
        <v>303.89999999999998</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511</v>
      </c>
      <c r="AL40" s="1121"/>
      <c r="AM40" s="1121"/>
      <c r="AN40" s="1122"/>
      <c r="AO40" s="312">
        <v>-249406</v>
      </c>
      <c r="AP40" s="312">
        <v>-40893</v>
      </c>
      <c r="AQ40" s="313">
        <v>-75713</v>
      </c>
      <c r="AR40" s="314">
        <v>-46</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288</v>
      </c>
      <c r="AL41" s="1127"/>
      <c r="AM41" s="1127"/>
      <c r="AN41" s="1128"/>
      <c r="AO41" s="312">
        <v>138562</v>
      </c>
      <c r="AP41" s="312">
        <v>22719</v>
      </c>
      <c r="AQ41" s="313">
        <v>36985</v>
      </c>
      <c r="AR41" s="314">
        <v>-38.6</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513</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481</v>
      </c>
      <c r="AN49" s="1115" t="s">
        <v>514</v>
      </c>
      <c r="AO49" s="1116"/>
      <c r="AP49" s="1116"/>
      <c r="AQ49" s="1116"/>
      <c r="AR49" s="1117"/>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515</v>
      </c>
      <c r="AO50" s="329" t="s">
        <v>516</v>
      </c>
      <c r="AP50" s="330" t="s">
        <v>517</v>
      </c>
      <c r="AQ50" s="331" t="s">
        <v>518</v>
      </c>
      <c r="AR50" s="332" t="s">
        <v>519</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520</v>
      </c>
      <c r="AL51" s="325"/>
      <c r="AM51" s="333">
        <v>593918</v>
      </c>
      <c r="AN51" s="334">
        <v>96041</v>
      </c>
      <c r="AO51" s="335">
        <v>62.4</v>
      </c>
      <c r="AP51" s="336">
        <v>126262</v>
      </c>
      <c r="AQ51" s="337">
        <v>10</v>
      </c>
      <c r="AR51" s="338">
        <v>52.4</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521</v>
      </c>
      <c r="AM52" s="341">
        <v>181522</v>
      </c>
      <c r="AN52" s="342">
        <v>29353</v>
      </c>
      <c r="AO52" s="343">
        <v>-11.4</v>
      </c>
      <c r="AP52" s="344">
        <v>56769</v>
      </c>
      <c r="AQ52" s="345">
        <v>2.1</v>
      </c>
      <c r="AR52" s="346">
        <v>-13.5</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522</v>
      </c>
      <c r="AL53" s="325"/>
      <c r="AM53" s="333">
        <v>950779</v>
      </c>
      <c r="AN53" s="334">
        <v>154172</v>
      </c>
      <c r="AO53" s="335">
        <v>60.5</v>
      </c>
      <c r="AP53" s="336">
        <v>126525</v>
      </c>
      <c r="AQ53" s="337">
        <v>0.2</v>
      </c>
      <c r="AR53" s="338">
        <v>60.3</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521</v>
      </c>
      <c r="AM54" s="341">
        <v>209746</v>
      </c>
      <c r="AN54" s="342">
        <v>34011</v>
      </c>
      <c r="AO54" s="343">
        <v>15.9</v>
      </c>
      <c r="AP54" s="344">
        <v>67052</v>
      </c>
      <c r="AQ54" s="345">
        <v>18.100000000000001</v>
      </c>
      <c r="AR54" s="346">
        <v>-2.2000000000000002</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523</v>
      </c>
      <c r="AL55" s="325"/>
      <c r="AM55" s="333">
        <v>576871</v>
      </c>
      <c r="AN55" s="334">
        <v>93633</v>
      </c>
      <c r="AO55" s="335">
        <v>-39.299999999999997</v>
      </c>
      <c r="AP55" s="336">
        <v>122054</v>
      </c>
      <c r="AQ55" s="337">
        <v>-3.5</v>
      </c>
      <c r="AR55" s="338">
        <v>-35.799999999999997</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521</v>
      </c>
      <c r="AM56" s="341">
        <v>238772</v>
      </c>
      <c r="AN56" s="342">
        <v>38755</v>
      </c>
      <c r="AO56" s="343">
        <v>13.9</v>
      </c>
      <c r="AP56" s="344">
        <v>68298</v>
      </c>
      <c r="AQ56" s="345">
        <v>1.9</v>
      </c>
      <c r="AR56" s="346">
        <v>12</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524</v>
      </c>
      <c r="AL57" s="325"/>
      <c r="AM57" s="333">
        <v>676853</v>
      </c>
      <c r="AN57" s="334">
        <v>109932</v>
      </c>
      <c r="AO57" s="335">
        <v>17.399999999999999</v>
      </c>
      <c r="AP57" s="336">
        <v>111644</v>
      </c>
      <c r="AQ57" s="337">
        <v>-8.5</v>
      </c>
      <c r="AR57" s="338">
        <v>25.9</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521</v>
      </c>
      <c r="AM58" s="341">
        <v>228867</v>
      </c>
      <c r="AN58" s="342">
        <v>37172</v>
      </c>
      <c r="AO58" s="343">
        <v>-4.0999999999999996</v>
      </c>
      <c r="AP58" s="344">
        <v>66606</v>
      </c>
      <c r="AQ58" s="345">
        <v>-2.5</v>
      </c>
      <c r="AR58" s="346">
        <v>-1.6</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525</v>
      </c>
      <c r="AL59" s="325"/>
      <c r="AM59" s="333">
        <v>1441304</v>
      </c>
      <c r="AN59" s="334">
        <v>236318</v>
      </c>
      <c r="AO59" s="335">
        <v>115</v>
      </c>
      <c r="AP59" s="336">
        <v>127917</v>
      </c>
      <c r="AQ59" s="337">
        <v>14.6</v>
      </c>
      <c r="AR59" s="338">
        <v>100.4</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521</v>
      </c>
      <c r="AM60" s="341">
        <v>319385</v>
      </c>
      <c r="AN60" s="342">
        <v>52367</v>
      </c>
      <c r="AO60" s="343">
        <v>40.9</v>
      </c>
      <c r="AP60" s="344">
        <v>69746</v>
      </c>
      <c r="AQ60" s="345">
        <v>4.7</v>
      </c>
      <c r="AR60" s="346">
        <v>36.200000000000003</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526</v>
      </c>
      <c r="AL61" s="347"/>
      <c r="AM61" s="348">
        <v>847945</v>
      </c>
      <c r="AN61" s="349">
        <v>138019</v>
      </c>
      <c r="AO61" s="350">
        <v>43.2</v>
      </c>
      <c r="AP61" s="351">
        <v>122880</v>
      </c>
      <c r="AQ61" s="352">
        <v>2.6</v>
      </c>
      <c r="AR61" s="338">
        <v>40.6</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521</v>
      </c>
      <c r="AM62" s="341">
        <v>235658</v>
      </c>
      <c r="AN62" s="342">
        <v>38332</v>
      </c>
      <c r="AO62" s="343">
        <v>11</v>
      </c>
      <c r="AP62" s="344">
        <v>65694</v>
      </c>
      <c r="AQ62" s="345">
        <v>4.9000000000000004</v>
      </c>
      <c r="AR62" s="346">
        <v>6.1</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w03ymIhbzumSTrDiwOdcIcj89Yf2JWpRJ/095Vb37ADtWOObUWi6wQ7/DhKLg/Gyi7bRHPXLV62LHjcCxXg8PA==" saltValue="GB1t9s1F6tXzIpos7kEGD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478</v>
      </c>
    </row>
    <row r="121" spans="125:125" ht="13.5" hidden="1" customHeight="1" x14ac:dyDescent="0.2">
      <c r="DU121" s="259"/>
    </row>
  </sheetData>
  <sheetProtection algorithmName="SHA-512" hashValue="SXIcvdMV62QONs5Wvi7xv2M+vdE66bqR0W3ifDj7sj4gVmvHKBy7DUE0CALBJgs4EC1kvuqhvpchRZg160yT/w==" saltValue="xuXwOSz0DukBaAUR6HySU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478</v>
      </c>
    </row>
  </sheetData>
  <sheetProtection algorithmName="SHA-512" hashValue="6Ytlmgn88E4J6yBZDeMrO9UcerATphmeFkBJ1feeWAnX9BF621I3fJt3K7nmr39+YQaM3S2XddiR37BvWZ8MkA==" saltValue="r6gmb+8RnXnXqC2k4Nqyb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528</v>
      </c>
      <c r="G46" s="8" t="s">
        <v>529</v>
      </c>
      <c r="H46" s="8" t="s">
        <v>530</v>
      </c>
      <c r="I46" s="8" t="s">
        <v>531</v>
      </c>
      <c r="J46" s="9" t="s">
        <v>532</v>
      </c>
    </row>
    <row r="47" spans="2:10" ht="57.75" customHeight="1" x14ac:dyDescent="0.2">
      <c r="B47" s="10"/>
      <c r="C47" s="1139" t="s">
        <v>3</v>
      </c>
      <c r="D47" s="1139"/>
      <c r="E47" s="1140"/>
      <c r="F47" s="11">
        <v>73.430000000000007</v>
      </c>
      <c r="G47" s="12">
        <v>71.05</v>
      </c>
      <c r="H47" s="12">
        <v>66.19</v>
      </c>
      <c r="I47" s="12">
        <v>68.25</v>
      </c>
      <c r="J47" s="13">
        <v>69.849999999999994</v>
      </c>
    </row>
    <row r="48" spans="2:10" ht="57.75" customHeight="1" x14ac:dyDescent="0.2">
      <c r="B48" s="14"/>
      <c r="C48" s="1141" t="s">
        <v>4</v>
      </c>
      <c r="D48" s="1141"/>
      <c r="E48" s="1142"/>
      <c r="F48" s="15">
        <v>1.88</v>
      </c>
      <c r="G48" s="16">
        <v>2.8</v>
      </c>
      <c r="H48" s="16">
        <v>2.85</v>
      </c>
      <c r="I48" s="16">
        <v>7.87</v>
      </c>
      <c r="J48" s="17">
        <v>3.82</v>
      </c>
    </row>
    <row r="49" spans="2:10" ht="57.75" customHeight="1" thickBot="1" x14ac:dyDescent="0.25">
      <c r="B49" s="18"/>
      <c r="C49" s="1143" t="s">
        <v>5</v>
      </c>
      <c r="D49" s="1143"/>
      <c r="E49" s="1144"/>
      <c r="F49" s="19" t="s">
        <v>533</v>
      </c>
      <c r="G49" s="20">
        <v>1.19</v>
      </c>
      <c r="H49" s="20" t="s">
        <v>534</v>
      </c>
      <c r="I49" s="20">
        <v>10.99</v>
      </c>
      <c r="J49" s="21">
        <v>0.42</v>
      </c>
    </row>
    <row r="50" spans="2:10" ht="13" x14ac:dyDescent="0.2"/>
  </sheetData>
  <sheetProtection algorithmName="SHA-512" hashValue="njiBMAZpO0/80TLadBIKIuJQrh+7q+Z6s6FBimRxNeYS1jQhpAzR025iexK0S4cu2E/vCALKhvQ2YKU++gdA3w==" saltValue="XaDFF3lAnV/yFd3ZeNcvI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2">
      <c r="A34" s="22"/>
      <c r="B34" s="31"/>
      <c r="C34" s="1151" t="s">
        <v>535</v>
      </c>
      <c r="D34" s="1151"/>
      <c r="E34" s="1152"/>
      <c r="F34" s="32">
        <v>1.88</v>
      </c>
      <c r="G34" s="33">
        <v>2.8</v>
      </c>
      <c r="H34" s="33">
        <v>2.84</v>
      </c>
      <c r="I34" s="33">
        <v>7.87</v>
      </c>
      <c r="J34" s="34">
        <v>3.82</v>
      </c>
      <c r="K34" s="22"/>
      <c r="L34" s="22"/>
      <c r="M34" s="22"/>
      <c r="N34" s="22"/>
      <c r="O34" s="22"/>
      <c r="P34" s="22"/>
    </row>
    <row r="35" spans="1:16" ht="39" customHeight="1" x14ac:dyDescent="0.2">
      <c r="A35" s="22"/>
      <c r="B35" s="35"/>
      <c r="C35" s="1145" t="s">
        <v>536</v>
      </c>
      <c r="D35" s="1146"/>
      <c r="E35" s="1147"/>
      <c r="F35" s="36">
        <v>0.03</v>
      </c>
      <c r="G35" s="37">
        <v>0.03</v>
      </c>
      <c r="H35" s="37">
        <v>0.04</v>
      </c>
      <c r="I35" s="37">
        <v>0.09</v>
      </c>
      <c r="J35" s="38">
        <v>1.31</v>
      </c>
      <c r="K35" s="22"/>
      <c r="L35" s="22"/>
      <c r="M35" s="22"/>
      <c r="N35" s="22"/>
      <c r="O35" s="22"/>
      <c r="P35" s="22"/>
    </row>
    <row r="36" spans="1:16" ht="39" customHeight="1" x14ac:dyDescent="0.2">
      <c r="A36" s="22"/>
      <c r="B36" s="35"/>
      <c r="C36" s="1145" t="s">
        <v>537</v>
      </c>
      <c r="D36" s="1146"/>
      <c r="E36" s="1147"/>
      <c r="F36" s="36">
        <v>3.97</v>
      </c>
      <c r="G36" s="37">
        <v>4.93</v>
      </c>
      <c r="H36" s="37">
        <v>5.08</v>
      </c>
      <c r="I36" s="37">
        <v>0.92</v>
      </c>
      <c r="J36" s="38">
        <v>1.1599999999999999</v>
      </c>
      <c r="K36" s="22"/>
      <c r="L36" s="22"/>
      <c r="M36" s="22"/>
      <c r="N36" s="22"/>
      <c r="O36" s="22"/>
      <c r="P36" s="22"/>
    </row>
    <row r="37" spans="1:16" ht="39" customHeight="1" x14ac:dyDescent="0.2">
      <c r="A37" s="22"/>
      <c r="B37" s="35"/>
      <c r="C37" s="1145" t="s">
        <v>538</v>
      </c>
      <c r="D37" s="1146"/>
      <c r="E37" s="1147"/>
      <c r="F37" s="36">
        <v>0.28999999999999998</v>
      </c>
      <c r="G37" s="37">
        <v>0.23</v>
      </c>
      <c r="H37" s="37">
        <v>0.23</v>
      </c>
      <c r="I37" s="37">
        <v>0.17</v>
      </c>
      <c r="J37" s="38">
        <v>0.89</v>
      </c>
      <c r="K37" s="22"/>
      <c r="L37" s="22"/>
      <c r="M37" s="22"/>
      <c r="N37" s="22"/>
      <c r="O37" s="22"/>
      <c r="P37" s="22"/>
    </row>
    <row r="38" spans="1:16" ht="39" customHeight="1" x14ac:dyDescent="0.2">
      <c r="A38" s="22"/>
      <c r="B38" s="35"/>
      <c r="C38" s="1145" t="s">
        <v>539</v>
      </c>
      <c r="D38" s="1146"/>
      <c r="E38" s="1147"/>
      <c r="F38" s="36">
        <v>1.06</v>
      </c>
      <c r="G38" s="37">
        <v>0.93</v>
      </c>
      <c r="H38" s="37">
        <v>0.92</v>
      </c>
      <c r="I38" s="37">
        <v>0.64</v>
      </c>
      <c r="J38" s="38">
        <v>0.45</v>
      </c>
      <c r="K38" s="22"/>
      <c r="L38" s="22"/>
      <c r="M38" s="22"/>
      <c r="N38" s="22"/>
      <c r="O38" s="22"/>
      <c r="P38" s="22"/>
    </row>
    <row r="39" spans="1:16" ht="39" customHeight="1" x14ac:dyDescent="0.2">
      <c r="A39" s="22"/>
      <c r="B39" s="35"/>
      <c r="C39" s="1145" t="s">
        <v>540</v>
      </c>
      <c r="D39" s="1146"/>
      <c r="E39" s="1147"/>
      <c r="F39" s="36">
        <v>0.39</v>
      </c>
      <c r="G39" s="37">
        <v>0.17</v>
      </c>
      <c r="H39" s="37">
        <v>0.43</v>
      </c>
      <c r="I39" s="37">
        <v>0.46</v>
      </c>
      <c r="J39" s="38">
        <v>0.44</v>
      </c>
      <c r="K39" s="22"/>
      <c r="L39" s="22"/>
      <c r="M39" s="22"/>
      <c r="N39" s="22"/>
      <c r="O39" s="22"/>
      <c r="P39" s="22"/>
    </row>
    <row r="40" spans="1:16" ht="39" customHeight="1" x14ac:dyDescent="0.2">
      <c r="A40" s="22"/>
      <c r="B40" s="35"/>
      <c r="C40" s="1145" t="s">
        <v>541</v>
      </c>
      <c r="D40" s="1146"/>
      <c r="E40" s="1147"/>
      <c r="F40" s="36">
        <v>0.05</v>
      </c>
      <c r="G40" s="37">
        <v>0.02</v>
      </c>
      <c r="H40" s="37">
        <v>0.04</v>
      </c>
      <c r="I40" s="37">
        <v>0.04</v>
      </c>
      <c r="J40" s="38">
        <v>7.0000000000000007E-2</v>
      </c>
      <c r="K40" s="22"/>
      <c r="L40" s="22"/>
      <c r="M40" s="22"/>
      <c r="N40" s="22"/>
      <c r="O40" s="22"/>
      <c r="P40" s="22"/>
    </row>
    <row r="41" spans="1:16" ht="39" customHeight="1" x14ac:dyDescent="0.2">
      <c r="A41" s="22"/>
      <c r="B41" s="35"/>
      <c r="C41" s="1145" t="s">
        <v>542</v>
      </c>
      <c r="D41" s="1146"/>
      <c r="E41" s="1147"/>
      <c r="F41" s="36">
        <v>0.04</v>
      </c>
      <c r="G41" s="37">
        <v>7.0000000000000007E-2</v>
      </c>
      <c r="H41" s="37">
        <v>0.08</v>
      </c>
      <c r="I41" s="37">
        <v>0.09</v>
      </c>
      <c r="J41" s="38">
        <v>0.05</v>
      </c>
      <c r="K41" s="22"/>
      <c r="L41" s="22"/>
      <c r="M41" s="22"/>
      <c r="N41" s="22"/>
      <c r="O41" s="22"/>
      <c r="P41" s="22"/>
    </row>
    <row r="42" spans="1:16" ht="39" customHeight="1" x14ac:dyDescent="0.2">
      <c r="A42" s="22"/>
      <c r="B42" s="39"/>
      <c r="C42" s="1145" t="s">
        <v>543</v>
      </c>
      <c r="D42" s="1146"/>
      <c r="E42" s="1147"/>
      <c r="F42" s="36" t="s">
        <v>489</v>
      </c>
      <c r="G42" s="37" t="s">
        <v>489</v>
      </c>
      <c r="H42" s="37" t="s">
        <v>489</v>
      </c>
      <c r="I42" s="37" t="s">
        <v>489</v>
      </c>
      <c r="J42" s="38" t="s">
        <v>489</v>
      </c>
      <c r="K42" s="22"/>
      <c r="L42" s="22"/>
      <c r="M42" s="22"/>
      <c r="N42" s="22"/>
      <c r="O42" s="22"/>
      <c r="P42" s="22"/>
    </row>
    <row r="43" spans="1:16" ht="39" customHeight="1" thickBot="1" x14ac:dyDescent="0.25">
      <c r="A43" s="22"/>
      <c r="B43" s="40"/>
      <c r="C43" s="1148" t="s">
        <v>544</v>
      </c>
      <c r="D43" s="1149"/>
      <c r="E43" s="1150"/>
      <c r="F43" s="41" t="s">
        <v>489</v>
      </c>
      <c r="G43" s="42" t="s">
        <v>489</v>
      </c>
      <c r="H43" s="42" t="s">
        <v>489</v>
      </c>
      <c r="I43" s="42" t="s">
        <v>489</v>
      </c>
      <c r="J43" s="43" t="s">
        <v>489</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ZT4iyobkY+IQ0XFkSz33vSKmsxvz0XZQAF6M2pnskG+ae8QRv5nNTCKGCrPiAe/0Uwxx+F1QCERy24/jM5CZIA==" saltValue="Z8qUAUqPui03/4Hd2y40O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x14ac:dyDescent="0.2">
      <c r="A45" s="48"/>
      <c r="B45" s="1176" t="s">
        <v>9</v>
      </c>
      <c r="C45" s="1177"/>
      <c r="D45" s="58"/>
      <c r="E45" s="1182" t="s">
        <v>10</v>
      </c>
      <c r="F45" s="1182"/>
      <c r="G45" s="1182"/>
      <c r="H45" s="1182"/>
      <c r="I45" s="1182"/>
      <c r="J45" s="1183"/>
      <c r="K45" s="59">
        <v>444</v>
      </c>
      <c r="L45" s="60">
        <v>406</v>
      </c>
      <c r="M45" s="60">
        <v>487</v>
      </c>
      <c r="N45" s="60">
        <v>360</v>
      </c>
      <c r="O45" s="61">
        <v>355</v>
      </c>
      <c r="P45" s="48"/>
      <c r="Q45" s="48"/>
      <c r="R45" s="48"/>
      <c r="S45" s="48"/>
      <c r="T45" s="48"/>
      <c r="U45" s="48"/>
    </row>
    <row r="46" spans="1:21" ht="30.75" customHeight="1" x14ac:dyDescent="0.2">
      <c r="A46" s="48"/>
      <c r="B46" s="1178"/>
      <c r="C46" s="1179"/>
      <c r="D46" s="62"/>
      <c r="E46" s="1155" t="s">
        <v>11</v>
      </c>
      <c r="F46" s="1155"/>
      <c r="G46" s="1155"/>
      <c r="H46" s="1155"/>
      <c r="I46" s="1155"/>
      <c r="J46" s="1156"/>
      <c r="K46" s="63" t="s">
        <v>489</v>
      </c>
      <c r="L46" s="64" t="s">
        <v>489</v>
      </c>
      <c r="M46" s="64" t="s">
        <v>489</v>
      </c>
      <c r="N46" s="64" t="s">
        <v>489</v>
      </c>
      <c r="O46" s="65" t="s">
        <v>489</v>
      </c>
      <c r="P46" s="48"/>
      <c r="Q46" s="48"/>
      <c r="R46" s="48"/>
      <c r="S46" s="48"/>
      <c r="T46" s="48"/>
      <c r="U46" s="48"/>
    </row>
    <row r="47" spans="1:21" ht="30.75" customHeight="1" x14ac:dyDescent="0.2">
      <c r="A47" s="48"/>
      <c r="B47" s="1178"/>
      <c r="C47" s="1179"/>
      <c r="D47" s="62"/>
      <c r="E47" s="1155" t="s">
        <v>12</v>
      </c>
      <c r="F47" s="1155"/>
      <c r="G47" s="1155"/>
      <c r="H47" s="1155"/>
      <c r="I47" s="1155"/>
      <c r="J47" s="1156"/>
      <c r="K47" s="63" t="s">
        <v>489</v>
      </c>
      <c r="L47" s="64" t="s">
        <v>489</v>
      </c>
      <c r="M47" s="64" t="s">
        <v>489</v>
      </c>
      <c r="N47" s="64" t="s">
        <v>489</v>
      </c>
      <c r="O47" s="65" t="s">
        <v>489</v>
      </c>
      <c r="P47" s="48"/>
      <c r="Q47" s="48"/>
      <c r="R47" s="48"/>
      <c r="S47" s="48"/>
      <c r="T47" s="48"/>
      <c r="U47" s="48"/>
    </row>
    <row r="48" spans="1:21" ht="30.75" customHeight="1" x14ac:dyDescent="0.2">
      <c r="A48" s="48"/>
      <c r="B48" s="1178"/>
      <c r="C48" s="1179"/>
      <c r="D48" s="62"/>
      <c r="E48" s="1155" t="s">
        <v>13</v>
      </c>
      <c r="F48" s="1155"/>
      <c r="G48" s="1155"/>
      <c r="H48" s="1155"/>
      <c r="I48" s="1155"/>
      <c r="J48" s="1156"/>
      <c r="K48" s="63">
        <v>55</v>
      </c>
      <c r="L48" s="64">
        <v>29</v>
      </c>
      <c r="M48" s="64">
        <v>21</v>
      </c>
      <c r="N48" s="64">
        <v>9</v>
      </c>
      <c r="O48" s="65">
        <v>1</v>
      </c>
      <c r="P48" s="48"/>
      <c r="Q48" s="48"/>
      <c r="R48" s="48"/>
      <c r="S48" s="48"/>
      <c r="T48" s="48"/>
      <c r="U48" s="48"/>
    </row>
    <row r="49" spans="1:21" ht="30.75" customHeight="1" x14ac:dyDescent="0.2">
      <c r="A49" s="48"/>
      <c r="B49" s="1178"/>
      <c r="C49" s="1179"/>
      <c r="D49" s="62"/>
      <c r="E49" s="1155" t="s">
        <v>14</v>
      </c>
      <c r="F49" s="1155"/>
      <c r="G49" s="1155"/>
      <c r="H49" s="1155"/>
      <c r="I49" s="1155"/>
      <c r="J49" s="1156"/>
      <c r="K49" s="63">
        <v>48</v>
      </c>
      <c r="L49" s="64">
        <v>61</v>
      </c>
      <c r="M49" s="64">
        <v>80</v>
      </c>
      <c r="N49" s="64">
        <v>82</v>
      </c>
      <c r="O49" s="65">
        <v>80</v>
      </c>
      <c r="P49" s="48"/>
      <c r="Q49" s="48"/>
      <c r="R49" s="48"/>
      <c r="S49" s="48"/>
      <c r="T49" s="48"/>
      <c r="U49" s="48"/>
    </row>
    <row r="50" spans="1:21" ht="30.75" customHeight="1" x14ac:dyDescent="0.2">
      <c r="A50" s="48"/>
      <c r="B50" s="1178"/>
      <c r="C50" s="1179"/>
      <c r="D50" s="62"/>
      <c r="E50" s="1155" t="s">
        <v>15</v>
      </c>
      <c r="F50" s="1155"/>
      <c r="G50" s="1155"/>
      <c r="H50" s="1155"/>
      <c r="I50" s="1155"/>
      <c r="J50" s="1156"/>
      <c r="K50" s="63" t="s">
        <v>489</v>
      </c>
      <c r="L50" s="64" t="s">
        <v>489</v>
      </c>
      <c r="M50" s="64" t="s">
        <v>489</v>
      </c>
      <c r="N50" s="64" t="s">
        <v>489</v>
      </c>
      <c r="O50" s="65" t="s">
        <v>489</v>
      </c>
      <c r="P50" s="48"/>
      <c r="Q50" s="48"/>
      <c r="R50" s="48"/>
      <c r="S50" s="48"/>
      <c r="T50" s="48"/>
      <c r="U50" s="48"/>
    </row>
    <row r="51" spans="1:21" ht="30.75" customHeight="1" x14ac:dyDescent="0.2">
      <c r="A51" s="48"/>
      <c r="B51" s="1180"/>
      <c r="C51" s="1181"/>
      <c r="D51" s="66"/>
      <c r="E51" s="1155" t="s">
        <v>16</v>
      </c>
      <c r="F51" s="1155"/>
      <c r="G51" s="1155"/>
      <c r="H51" s="1155"/>
      <c r="I51" s="1155"/>
      <c r="J51" s="1156"/>
      <c r="K51" s="63" t="s">
        <v>489</v>
      </c>
      <c r="L51" s="64" t="s">
        <v>489</v>
      </c>
      <c r="M51" s="64" t="s">
        <v>489</v>
      </c>
      <c r="N51" s="64" t="s">
        <v>489</v>
      </c>
      <c r="O51" s="65" t="s">
        <v>489</v>
      </c>
      <c r="P51" s="48"/>
      <c r="Q51" s="48"/>
      <c r="R51" s="48"/>
      <c r="S51" s="48"/>
      <c r="T51" s="48"/>
      <c r="U51" s="48"/>
    </row>
    <row r="52" spans="1:21" ht="30.75" customHeight="1" x14ac:dyDescent="0.2">
      <c r="A52" s="48"/>
      <c r="B52" s="1153" t="s">
        <v>17</v>
      </c>
      <c r="C52" s="1154"/>
      <c r="D52" s="66"/>
      <c r="E52" s="1155" t="s">
        <v>18</v>
      </c>
      <c r="F52" s="1155"/>
      <c r="G52" s="1155"/>
      <c r="H52" s="1155"/>
      <c r="I52" s="1155"/>
      <c r="J52" s="1156"/>
      <c r="K52" s="63">
        <v>342</v>
      </c>
      <c r="L52" s="64">
        <v>323</v>
      </c>
      <c r="M52" s="64">
        <v>420</v>
      </c>
      <c r="N52" s="64">
        <v>301</v>
      </c>
      <c r="O52" s="65">
        <v>298</v>
      </c>
      <c r="P52" s="48"/>
      <c r="Q52" s="48"/>
      <c r="R52" s="48"/>
      <c r="S52" s="48"/>
      <c r="T52" s="48"/>
      <c r="U52" s="48"/>
    </row>
    <row r="53" spans="1:21" ht="30.75" customHeight="1" thickBot="1" x14ac:dyDescent="0.25">
      <c r="A53" s="48"/>
      <c r="B53" s="1157" t="s">
        <v>19</v>
      </c>
      <c r="C53" s="1158"/>
      <c r="D53" s="67"/>
      <c r="E53" s="1159" t="s">
        <v>20</v>
      </c>
      <c r="F53" s="1159"/>
      <c r="G53" s="1159"/>
      <c r="H53" s="1159"/>
      <c r="I53" s="1159"/>
      <c r="J53" s="1160"/>
      <c r="K53" s="68">
        <v>205</v>
      </c>
      <c r="L53" s="69">
        <v>173</v>
      </c>
      <c r="M53" s="69">
        <v>168</v>
      </c>
      <c r="N53" s="69">
        <v>150</v>
      </c>
      <c r="O53" s="70">
        <v>138</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545</v>
      </c>
      <c r="L57" s="81" t="s">
        <v>546</v>
      </c>
      <c r="M57" s="81" t="s">
        <v>547</v>
      </c>
      <c r="N57" s="81" t="s">
        <v>548</v>
      </c>
      <c r="O57" s="82" t="s">
        <v>549</v>
      </c>
      <c r="P57" s="48"/>
      <c r="Q57" s="48"/>
      <c r="R57" s="48"/>
      <c r="S57" s="48"/>
      <c r="T57" s="48"/>
      <c r="U57" s="48"/>
    </row>
    <row r="58" spans="1:21" ht="31.5" customHeight="1" x14ac:dyDescent="0.2">
      <c r="B58" s="1161" t="s">
        <v>24</v>
      </c>
      <c r="C58" s="1162"/>
      <c r="D58" s="1167" t="s">
        <v>25</v>
      </c>
      <c r="E58" s="1168"/>
      <c r="F58" s="1168"/>
      <c r="G58" s="1168"/>
      <c r="H58" s="1168"/>
      <c r="I58" s="1168"/>
      <c r="J58" s="1169"/>
      <c r="K58" s="83"/>
      <c r="L58" s="84"/>
      <c r="M58" s="84"/>
      <c r="N58" s="84"/>
      <c r="O58" s="85"/>
    </row>
    <row r="59" spans="1:21" ht="31.5" customHeight="1" x14ac:dyDescent="0.2">
      <c r="B59" s="1163"/>
      <c r="C59" s="1164"/>
      <c r="D59" s="1170" t="s">
        <v>26</v>
      </c>
      <c r="E59" s="1171"/>
      <c r="F59" s="1171"/>
      <c r="G59" s="1171"/>
      <c r="H59" s="1171"/>
      <c r="I59" s="1171"/>
      <c r="J59" s="1172"/>
      <c r="K59" s="86"/>
      <c r="L59" s="87"/>
      <c r="M59" s="87"/>
      <c r="N59" s="87"/>
      <c r="O59" s="88"/>
    </row>
    <row r="60" spans="1:21" ht="31.5" customHeight="1" thickBot="1" x14ac:dyDescent="0.25">
      <c r="B60" s="1165"/>
      <c r="C60" s="1166"/>
      <c r="D60" s="1173" t="s">
        <v>27</v>
      </c>
      <c r="E60" s="1174"/>
      <c r="F60" s="1174"/>
      <c r="G60" s="1174"/>
      <c r="H60" s="1174"/>
      <c r="I60" s="1174"/>
      <c r="J60" s="1175"/>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TVYe5gKpcUFR+hxZZi0C93Xhqk0k9573cfV6y6Z0KaFzuxgz84S3tYjpXvuySpUzJtr5hHeZLMON0ip4coEuNQ==" saltValue="xxolo2KGMqHdpxHi7DAhq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528</v>
      </c>
      <c r="J40" s="103" t="s">
        <v>529</v>
      </c>
      <c r="K40" s="103" t="s">
        <v>530</v>
      </c>
      <c r="L40" s="103" t="s">
        <v>531</v>
      </c>
      <c r="M40" s="104" t="s">
        <v>532</v>
      </c>
    </row>
    <row r="41" spans="2:13" ht="27.75" customHeight="1" x14ac:dyDescent="0.2">
      <c r="B41" s="1196" t="s">
        <v>30</v>
      </c>
      <c r="C41" s="1197"/>
      <c r="D41" s="105"/>
      <c r="E41" s="1198" t="s">
        <v>31</v>
      </c>
      <c r="F41" s="1198"/>
      <c r="G41" s="1198"/>
      <c r="H41" s="1199"/>
      <c r="I41" s="355">
        <v>4205</v>
      </c>
      <c r="J41" s="356">
        <v>4327</v>
      </c>
      <c r="K41" s="356">
        <v>4323</v>
      </c>
      <c r="L41" s="356">
        <v>4385</v>
      </c>
      <c r="M41" s="357">
        <v>4736</v>
      </c>
    </row>
    <row r="42" spans="2:13" ht="27.75" customHeight="1" x14ac:dyDescent="0.2">
      <c r="B42" s="1186"/>
      <c r="C42" s="1187"/>
      <c r="D42" s="106"/>
      <c r="E42" s="1190" t="s">
        <v>32</v>
      </c>
      <c r="F42" s="1190"/>
      <c r="G42" s="1190"/>
      <c r="H42" s="1191"/>
      <c r="I42" s="358" t="s">
        <v>489</v>
      </c>
      <c r="J42" s="359" t="s">
        <v>489</v>
      </c>
      <c r="K42" s="359" t="s">
        <v>489</v>
      </c>
      <c r="L42" s="359" t="s">
        <v>489</v>
      </c>
      <c r="M42" s="360" t="s">
        <v>489</v>
      </c>
    </row>
    <row r="43" spans="2:13" ht="27.75" customHeight="1" x14ac:dyDescent="0.2">
      <c r="B43" s="1186"/>
      <c r="C43" s="1187"/>
      <c r="D43" s="106"/>
      <c r="E43" s="1190" t="s">
        <v>33</v>
      </c>
      <c r="F43" s="1190"/>
      <c r="G43" s="1190"/>
      <c r="H43" s="1191"/>
      <c r="I43" s="358">
        <v>189</v>
      </c>
      <c r="J43" s="359">
        <v>173</v>
      </c>
      <c r="K43" s="359">
        <v>228</v>
      </c>
      <c r="L43" s="359">
        <v>275</v>
      </c>
      <c r="M43" s="360">
        <v>340</v>
      </c>
    </row>
    <row r="44" spans="2:13" ht="27.75" customHeight="1" x14ac:dyDescent="0.2">
      <c r="B44" s="1186"/>
      <c r="C44" s="1187"/>
      <c r="D44" s="106"/>
      <c r="E44" s="1190" t="s">
        <v>34</v>
      </c>
      <c r="F44" s="1190"/>
      <c r="G44" s="1190"/>
      <c r="H44" s="1191"/>
      <c r="I44" s="358">
        <v>633</v>
      </c>
      <c r="J44" s="359">
        <v>599</v>
      </c>
      <c r="K44" s="359">
        <v>638</v>
      </c>
      <c r="L44" s="359">
        <v>615</v>
      </c>
      <c r="M44" s="360">
        <v>615</v>
      </c>
    </row>
    <row r="45" spans="2:13" ht="27.75" customHeight="1" x14ac:dyDescent="0.2">
      <c r="B45" s="1186"/>
      <c r="C45" s="1187"/>
      <c r="D45" s="106"/>
      <c r="E45" s="1190" t="s">
        <v>35</v>
      </c>
      <c r="F45" s="1190"/>
      <c r="G45" s="1190"/>
      <c r="H45" s="1191"/>
      <c r="I45" s="358">
        <v>438</v>
      </c>
      <c r="J45" s="359">
        <v>402</v>
      </c>
      <c r="K45" s="359">
        <v>335</v>
      </c>
      <c r="L45" s="359">
        <v>306</v>
      </c>
      <c r="M45" s="360">
        <v>305</v>
      </c>
    </row>
    <row r="46" spans="2:13" ht="27.75" customHeight="1" x14ac:dyDescent="0.2">
      <c r="B46" s="1186"/>
      <c r="C46" s="1187"/>
      <c r="D46" s="107"/>
      <c r="E46" s="1190" t="s">
        <v>36</v>
      </c>
      <c r="F46" s="1190"/>
      <c r="G46" s="1190"/>
      <c r="H46" s="1191"/>
      <c r="I46" s="358" t="s">
        <v>489</v>
      </c>
      <c r="J46" s="359" t="s">
        <v>489</v>
      </c>
      <c r="K46" s="359" t="s">
        <v>489</v>
      </c>
      <c r="L46" s="359" t="s">
        <v>489</v>
      </c>
      <c r="M46" s="360" t="s">
        <v>489</v>
      </c>
    </row>
    <row r="47" spans="2:13" ht="27.75" customHeight="1" x14ac:dyDescent="0.2">
      <c r="B47" s="1186"/>
      <c r="C47" s="1187"/>
      <c r="D47" s="108"/>
      <c r="E47" s="1200" t="s">
        <v>37</v>
      </c>
      <c r="F47" s="1201"/>
      <c r="G47" s="1201"/>
      <c r="H47" s="1202"/>
      <c r="I47" s="358" t="s">
        <v>489</v>
      </c>
      <c r="J47" s="359" t="s">
        <v>489</v>
      </c>
      <c r="K47" s="359" t="s">
        <v>489</v>
      </c>
      <c r="L47" s="359" t="s">
        <v>489</v>
      </c>
      <c r="M47" s="360" t="s">
        <v>489</v>
      </c>
    </row>
    <row r="48" spans="2:13" ht="27.75" customHeight="1" x14ac:dyDescent="0.2">
      <c r="B48" s="1186"/>
      <c r="C48" s="1187"/>
      <c r="D48" s="106"/>
      <c r="E48" s="1190" t="s">
        <v>38</v>
      </c>
      <c r="F48" s="1190"/>
      <c r="G48" s="1190"/>
      <c r="H48" s="1191"/>
      <c r="I48" s="358" t="s">
        <v>489</v>
      </c>
      <c r="J48" s="359" t="s">
        <v>489</v>
      </c>
      <c r="K48" s="359" t="s">
        <v>489</v>
      </c>
      <c r="L48" s="359" t="s">
        <v>489</v>
      </c>
      <c r="M48" s="360" t="s">
        <v>489</v>
      </c>
    </row>
    <row r="49" spans="2:13" ht="27.75" customHeight="1" x14ac:dyDescent="0.2">
      <c r="B49" s="1188"/>
      <c r="C49" s="1189"/>
      <c r="D49" s="106"/>
      <c r="E49" s="1190" t="s">
        <v>39</v>
      </c>
      <c r="F49" s="1190"/>
      <c r="G49" s="1190"/>
      <c r="H49" s="1191"/>
      <c r="I49" s="358" t="s">
        <v>489</v>
      </c>
      <c r="J49" s="359" t="s">
        <v>489</v>
      </c>
      <c r="K49" s="359" t="s">
        <v>489</v>
      </c>
      <c r="L49" s="359" t="s">
        <v>489</v>
      </c>
      <c r="M49" s="360" t="s">
        <v>489</v>
      </c>
    </row>
    <row r="50" spans="2:13" ht="27.75" customHeight="1" x14ac:dyDescent="0.2">
      <c r="B50" s="1184" t="s">
        <v>40</v>
      </c>
      <c r="C50" s="1185"/>
      <c r="D50" s="109"/>
      <c r="E50" s="1190" t="s">
        <v>41</v>
      </c>
      <c r="F50" s="1190"/>
      <c r="G50" s="1190"/>
      <c r="H50" s="1191"/>
      <c r="I50" s="358">
        <v>2272</v>
      </c>
      <c r="J50" s="359">
        <v>2181</v>
      </c>
      <c r="K50" s="359">
        <v>2107</v>
      </c>
      <c r="L50" s="359">
        <v>2167</v>
      </c>
      <c r="M50" s="360">
        <v>2263</v>
      </c>
    </row>
    <row r="51" spans="2:13" ht="27.75" customHeight="1" x14ac:dyDescent="0.2">
      <c r="B51" s="1186"/>
      <c r="C51" s="1187"/>
      <c r="D51" s="106"/>
      <c r="E51" s="1190" t="s">
        <v>42</v>
      </c>
      <c r="F51" s="1190"/>
      <c r="G51" s="1190"/>
      <c r="H51" s="1191"/>
      <c r="I51" s="358">
        <v>300</v>
      </c>
      <c r="J51" s="359">
        <v>276</v>
      </c>
      <c r="K51" s="359">
        <v>248</v>
      </c>
      <c r="L51" s="359">
        <v>258</v>
      </c>
      <c r="M51" s="360">
        <v>428</v>
      </c>
    </row>
    <row r="52" spans="2:13" ht="27.75" customHeight="1" x14ac:dyDescent="0.2">
      <c r="B52" s="1188"/>
      <c r="C52" s="1189"/>
      <c r="D52" s="106"/>
      <c r="E52" s="1190" t="s">
        <v>43</v>
      </c>
      <c r="F52" s="1190"/>
      <c r="G52" s="1190"/>
      <c r="H52" s="1191"/>
      <c r="I52" s="358">
        <v>3120</v>
      </c>
      <c r="J52" s="359">
        <v>3080</v>
      </c>
      <c r="K52" s="359">
        <v>3019</v>
      </c>
      <c r="L52" s="359">
        <v>3057</v>
      </c>
      <c r="M52" s="360">
        <v>3213</v>
      </c>
    </row>
    <row r="53" spans="2:13" ht="27.75" customHeight="1" thickBot="1" x14ac:dyDescent="0.25">
      <c r="B53" s="1192" t="s">
        <v>19</v>
      </c>
      <c r="C53" s="1193"/>
      <c r="D53" s="110"/>
      <c r="E53" s="1194" t="s">
        <v>44</v>
      </c>
      <c r="F53" s="1194"/>
      <c r="G53" s="1194"/>
      <c r="H53" s="1195"/>
      <c r="I53" s="361">
        <v>-227</v>
      </c>
      <c r="J53" s="362">
        <v>-36</v>
      </c>
      <c r="K53" s="362">
        <v>150</v>
      </c>
      <c r="L53" s="362">
        <v>99</v>
      </c>
      <c r="M53" s="363">
        <v>92</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C09erSeTrAXevYnIQjL+7XQNbMcfSgm7x5PBSm9KwcY2b7a3YenWW80qepPx7ydmRolnN7FN5zlCTh2CGbR7jA==" saltValue="vHPTRBKjjMpjoUp8hhgVy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530</v>
      </c>
      <c r="G54" s="119" t="s">
        <v>531</v>
      </c>
      <c r="H54" s="120" t="s">
        <v>532</v>
      </c>
    </row>
    <row r="55" spans="2:8" ht="52.5" customHeight="1" x14ac:dyDescent="0.2">
      <c r="B55" s="121"/>
      <c r="C55" s="1211" t="s">
        <v>46</v>
      </c>
      <c r="D55" s="1211"/>
      <c r="E55" s="1212"/>
      <c r="F55" s="122">
        <v>1522</v>
      </c>
      <c r="G55" s="122">
        <v>1582</v>
      </c>
      <c r="H55" s="123">
        <v>1683</v>
      </c>
    </row>
    <row r="56" spans="2:8" ht="52.5" customHeight="1" x14ac:dyDescent="0.2">
      <c r="B56" s="124"/>
      <c r="C56" s="1213" t="s">
        <v>47</v>
      </c>
      <c r="D56" s="1213"/>
      <c r="E56" s="1214"/>
      <c r="F56" s="125">
        <v>5</v>
      </c>
      <c r="G56" s="125">
        <v>5</v>
      </c>
      <c r="H56" s="126">
        <v>5</v>
      </c>
    </row>
    <row r="57" spans="2:8" ht="53.25" customHeight="1" x14ac:dyDescent="0.2">
      <c r="B57" s="124"/>
      <c r="C57" s="1215" t="s">
        <v>48</v>
      </c>
      <c r="D57" s="1215"/>
      <c r="E57" s="1216"/>
      <c r="F57" s="127">
        <v>483</v>
      </c>
      <c r="G57" s="127">
        <v>483</v>
      </c>
      <c r="H57" s="128">
        <v>479</v>
      </c>
    </row>
    <row r="58" spans="2:8" ht="45.75" customHeight="1" x14ac:dyDescent="0.2">
      <c r="B58" s="129"/>
      <c r="C58" s="1203" t="s">
        <v>550</v>
      </c>
      <c r="D58" s="1204"/>
      <c r="E58" s="1205"/>
      <c r="F58" s="130">
        <v>232</v>
      </c>
      <c r="G58" s="130">
        <v>232</v>
      </c>
      <c r="H58" s="131">
        <v>232</v>
      </c>
    </row>
    <row r="59" spans="2:8" ht="45.75" customHeight="1" x14ac:dyDescent="0.2">
      <c r="B59" s="129"/>
      <c r="C59" s="1203" t="s">
        <v>551</v>
      </c>
      <c r="D59" s="1204"/>
      <c r="E59" s="1205"/>
      <c r="F59" s="130">
        <v>109</v>
      </c>
      <c r="G59" s="130">
        <v>109</v>
      </c>
      <c r="H59" s="131">
        <v>106</v>
      </c>
    </row>
    <row r="60" spans="2:8" ht="45.75" customHeight="1" x14ac:dyDescent="0.2">
      <c r="B60" s="129"/>
      <c r="C60" s="1203" t="s">
        <v>552</v>
      </c>
      <c r="D60" s="1204"/>
      <c r="E60" s="1205"/>
      <c r="F60" s="130">
        <v>88</v>
      </c>
      <c r="G60" s="130">
        <v>88</v>
      </c>
      <c r="H60" s="131">
        <v>88</v>
      </c>
    </row>
    <row r="61" spans="2:8" ht="45.75" customHeight="1" x14ac:dyDescent="0.2">
      <c r="B61" s="129"/>
      <c r="C61" s="1203" t="s">
        <v>553</v>
      </c>
      <c r="D61" s="1204"/>
      <c r="E61" s="1205"/>
      <c r="F61" s="130">
        <v>33</v>
      </c>
      <c r="G61" s="130">
        <v>32</v>
      </c>
      <c r="H61" s="131">
        <v>31</v>
      </c>
    </row>
    <row r="62" spans="2:8" ht="45.75" customHeight="1" thickBot="1" x14ac:dyDescent="0.25">
      <c r="B62" s="132"/>
      <c r="C62" s="1206" t="s">
        <v>554</v>
      </c>
      <c r="D62" s="1207"/>
      <c r="E62" s="1208"/>
      <c r="F62" s="133">
        <v>20</v>
      </c>
      <c r="G62" s="133">
        <v>20</v>
      </c>
      <c r="H62" s="134">
        <v>20</v>
      </c>
    </row>
    <row r="63" spans="2:8" ht="52.5" customHeight="1" thickBot="1" x14ac:dyDescent="0.25">
      <c r="B63" s="135"/>
      <c r="C63" s="1209" t="s">
        <v>49</v>
      </c>
      <c r="D63" s="1209"/>
      <c r="E63" s="1210"/>
      <c r="F63" s="136">
        <v>2010</v>
      </c>
      <c r="G63" s="136">
        <v>2071</v>
      </c>
      <c r="H63" s="137">
        <v>2167</v>
      </c>
    </row>
    <row r="64" spans="2:8" ht="13" x14ac:dyDescent="0.2"/>
  </sheetData>
  <sheetProtection algorithmName="SHA-512" hashValue="xpYEe453MLofSF+3upNoKWKVsVjlVBWolMoZjPY6jDWCGVgcJxO3jFqE0k+dIzzksZ7Eu7cm5fIekzsQzCpMXw==" saltValue="hFBhrpJZlU1t9tzXwMdfo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527</v>
      </c>
      <c r="G2" s="151"/>
      <c r="H2" s="152"/>
    </row>
    <row r="3" spans="1:8" x14ac:dyDescent="0.2">
      <c r="A3" s="148" t="s">
        <v>520</v>
      </c>
      <c r="B3" s="153"/>
      <c r="C3" s="154"/>
      <c r="D3" s="155">
        <v>96041</v>
      </c>
      <c r="E3" s="156"/>
      <c r="F3" s="157">
        <v>126262</v>
      </c>
      <c r="G3" s="158"/>
      <c r="H3" s="159"/>
    </row>
    <row r="4" spans="1:8" x14ac:dyDescent="0.2">
      <c r="A4" s="160"/>
      <c r="B4" s="161"/>
      <c r="C4" s="162"/>
      <c r="D4" s="163">
        <v>29353</v>
      </c>
      <c r="E4" s="164"/>
      <c r="F4" s="165">
        <v>56769</v>
      </c>
      <c r="G4" s="166"/>
      <c r="H4" s="167"/>
    </row>
    <row r="5" spans="1:8" x14ac:dyDescent="0.2">
      <c r="A5" s="148" t="s">
        <v>522</v>
      </c>
      <c r="B5" s="153"/>
      <c r="C5" s="154"/>
      <c r="D5" s="155">
        <v>154172</v>
      </c>
      <c r="E5" s="156"/>
      <c r="F5" s="157">
        <v>126525</v>
      </c>
      <c r="G5" s="158"/>
      <c r="H5" s="159"/>
    </row>
    <row r="6" spans="1:8" x14ac:dyDescent="0.2">
      <c r="A6" s="160"/>
      <c r="B6" s="161"/>
      <c r="C6" s="162"/>
      <c r="D6" s="163">
        <v>34011</v>
      </c>
      <c r="E6" s="164"/>
      <c r="F6" s="165">
        <v>67052</v>
      </c>
      <c r="G6" s="166"/>
      <c r="H6" s="167"/>
    </row>
    <row r="7" spans="1:8" x14ac:dyDescent="0.2">
      <c r="A7" s="148" t="s">
        <v>523</v>
      </c>
      <c r="B7" s="153"/>
      <c r="C7" s="154"/>
      <c r="D7" s="155">
        <v>93633</v>
      </c>
      <c r="E7" s="156"/>
      <c r="F7" s="157">
        <v>122054</v>
      </c>
      <c r="G7" s="158"/>
      <c r="H7" s="159"/>
    </row>
    <row r="8" spans="1:8" x14ac:dyDescent="0.2">
      <c r="A8" s="160"/>
      <c r="B8" s="161"/>
      <c r="C8" s="162"/>
      <c r="D8" s="163">
        <v>38755</v>
      </c>
      <c r="E8" s="164"/>
      <c r="F8" s="165">
        <v>68298</v>
      </c>
      <c r="G8" s="166"/>
      <c r="H8" s="167"/>
    </row>
    <row r="9" spans="1:8" x14ac:dyDescent="0.2">
      <c r="A9" s="148" t="s">
        <v>524</v>
      </c>
      <c r="B9" s="153"/>
      <c r="C9" s="154"/>
      <c r="D9" s="155">
        <v>109932</v>
      </c>
      <c r="E9" s="156"/>
      <c r="F9" s="157">
        <v>111644</v>
      </c>
      <c r="G9" s="158"/>
      <c r="H9" s="159"/>
    </row>
    <row r="10" spans="1:8" x14ac:dyDescent="0.2">
      <c r="A10" s="160"/>
      <c r="B10" s="161"/>
      <c r="C10" s="162"/>
      <c r="D10" s="163">
        <v>37172</v>
      </c>
      <c r="E10" s="164"/>
      <c r="F10" s="165">
        <v>66606</v>
      </c>
      <c r="G10" s="166"/>
      <c r="H10" s="167"/>
    </row>
    <row r="11" spans="1:8" x14ac:dyDescent="0.2">
      <c r="A11" s="148" t="s">
        <v>525</v>
      </c>
      <c r="B11" s="153"/>
      <c r="C11" s="154"/>
      <c r="D11" s="155">
        <v>236318</v>
      </c>
      <c r="E11" s="156"/>
      <c r="F11" s="157">
        <v>127917</v>
      </c>
      <c r="G11" s="158"/>
      <c r="H11" s="159"/>
    </row>
    <row r="12" spans="1:8" x14ac:dyDescent="0.2">
      <c r="A12" s="160"/>
      <c r="B12" s="161"/>
      <c r="C12" s="168"/>
      <c r="D12" s="163">
        <v>52367</v>
      </c>
      <c r="E12" s="164"/>
      <c r="F12" s="165">
        <v>69746</v>
      </c>
      <c r="G12" s="166"/>
      <c r="H12" s="167"/>
    </row>
    <row r="13" spans="1:8" x14ac:dyDescent="0.2">
      <c r="A13" s="148"/>
      <c r="B13" s="153"/>
      <c r="C13" s="169"/>
      <c r="D13" s="170">
        <v>138019</v>
      </c>
      <c r="E13" s="171"/>
      <c r="F13" s="172">
        <v>122880</v>
      </c>
      <c r="G13" s="173"/>
      <c r="H13" s="159"/>
    </row>
    <row r="14" spans="1:8" x14ac:dyDescent="0.2">
      <c r="A14" s="160"/>
      <c r="B14" s="161"/>
      <c r="C14" s="162"/>
      <c r="D14" s="163">
        <v>38332</v>
      </c>
      <c r="E14" s="164"/>
      <c r="F14" s="165">
        <v>65694</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1.88</v>
      </c>
      <c r="C19" s="174">
        <f>ROUND(VALUE(SUBSTITUTE(実質収支比率等に係る経年分析!G$48,"▲","-")),2)</f>
        <v>2.8</v>
      </c>
      <c r="D19" s="174">
        <f>ROUND(VALUE(SUBSTITUTE(実質収支比率等に係る経年分析!H$48,"▲","-")),2)</f>
        <v>2.85</v>
      </c>
      <c r="E19" s="174">
        <f>ROUND(VALUE(SUBSTITUTE(実質収支比率等に係る経年分析!I$48,"▲","-")),2)</f>
        <v>7.87</v>
      </c>
      <c r="F19" s="174">
        <f>ROUND(VALUE(SUBSTITUTE(実質収支比率等に係る経年分析!J$48,"▲","-")),2)</f>
        <v>3.82</v>
      </c>
    </row>
    <row r="20" spans="1:11" x14ac:dyDescent="0.2">
      <c r="A20" s="174" t="s">
        <v>53</v>
      </c>
      <c r="B20" s="174">
        <f>ROUND(VALUE(SUBSTITUTE(実質収支比率等に係る経年分析!F$47,"▲","-")),2)</f>
        <v>73.430000000000007</v>
      </c>
      <c r="C20" s="174">
        <f>ROUND(VALUE(SUBSTITUTE(実質収支比率等に係る経年分析!G$47,"▲","-")),2)</f>
        <v>71.05</v>
      </c>
      <c r="D20" s="174">
        <f>ROUND(VALUE(SUBSTITUTE(実質収支比率等に係る経年分析!H$47,"▲","-")),2)</f>
        <v>66.19</v>
      </c>
      <c r="E20" s="174">
        <f>ROUND(VALUE(SUBSTITUTE(実質収支比率等に係る経年分析!I$47,"▲","-")),2)</f>
        <v>68.25</v>
      </c>
      <c r="F20" s="174">
        <f>ROUND(VALUE(SUBSTITUTE(実質収支比率等に係る経年分析!J$47,"▲","-")),2)</f>
        <v>69.849999999999994</v>
      </c>
    </row>
    <row r="21" spans="1:11" x14ac:dyDescent="0.2">
      <c r="A21" s="174" t="s">
        <v>54</v>
      </c>
      <c r="B21" s="174">
        <f>IF(ISNUMBER(VALUE(SUBSTITUTE(実質収支比率等に係る経年分析!F$49,"▲","-"))),ROUND(VALUE(SUBSTITUTE(実質収支比率等に係る経年分析!F$49,"▲","-")),2),NA())</f>
        <v>-2.02</v>
      </c>
      <c r="C21" s="174">
        <f>IF(ISNUMBER(VALUE(SUBSTITUTE(実質収支比率等に係る経年分析!G$49,"▲","-"))),ROUND(VALUE(SUBSTITUTE(実質収支比率等に係る経年分析!G$49,"▲","-")),2),NA())</f>
        <v>1.19</v>
      </c>
      <c r="D21" s="174">
        <f>IF(ISNUMBER(VALUE(SUBSTITUTE(実質収支比率等に係る経年分析!H$49,"▲","-"))),ROUND(VALUE(SUBSTITUTE(実質収支比率等に係る経年分析!H$49,"▲","-")),2),NA())</f>
        <v>-3.37</v>
      </c>
      <c r="E21" s="174">
        <f>IF(ISNUMBER(VALUE(SUBSTITUTE(実質収支比率等に係る経年分析!I$49,"▲","-"))),ROUND(VALUE(SUBSTITUTE(実質収支比率等に係る経年分析!I$49,"▲","-")),2),NA())</f>
        <v>10.99</v>
      </c>
      <c r="F21" s="174">
        <f>IF(ISNUMBER(VALUE(SUBSTITUTE(実質収支比率等に係る経年分析!J$49,"▲","-"))),ROUND(VALUE(SUBSTITUTE(実質収支比率等に係る経年分析!J$49,"▲","-")),2),NA())</f>
        <v>0.42</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川北町介護保険サービス事業特別会計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0.04</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7.0000000000000007E-2</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0.08</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0.09</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0.05</v>
      </c>
    </row>
    <row r="30" spans="1:11" x14ac:dyDescent="0.2">
      <c r="A30" s="175" t="str">
        <f>IF(連結実質赤字比率に係る赤字・黒字の構成分析!C$40="",NA(),連結実質赤字比率に係る赤字・黒字の構成分析!C$40)</f>
        <v>川北町後期高齢者医療特別会計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0.05</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0.04</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0.04</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7.0000000000000007E-2</v>
      </c>
    </row>
    <row r="31" spans="1:11" x14ac:dyDescent="0.2">
      <c r="A31" s="175" t="str">
        <f>IF(連結実質赤字比率に係る赤字・黒字の構成分析!C$39="",NA(),連結実質赤字比率に係る赤字・黒字の構成分析!C$39)</f>
        <v>川北町介護保険事業特別会計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0.39</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0.17</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0.43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0.46</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0.44</v>
      </c>
    </row>
    <row r="32" spans="1:11" x14ac:dyDescent="0.2">
      <c r="A32" s="175" t="str">
        <f>IF(連結実質赤字比率に係る赤字・黒字の構成分析!C$38="",NA(),連結実質赤字比率に係る赤字・黒字の構成分析!C$38)</f>
        <v>川北町国民健康保険特別会計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1.06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0.93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0.92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0.64</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0.45</v>
      </c>
    </row>
    <row r="33" spans="1:16" x14ac:dyDescent="0.2">
      <c r="A33" s="175" t="str">
        <f>IF(連結実質赤字比率に係る赤字・黒字の構成分析!C$37="",NA(),連結実質赤字比率に係る赤字・黒字の構成分析!C$37)</f>
        <v>川北町農業集落排水事業特別会計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0.28999999999999998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0.23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0.23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0.17</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0.89</v>
      </c>
    </row>
    <row r="34" spans="1:16" x14ac:dyDescent="0.2">
      <c r="A34" s="175" t="str">
        <f>IF(連結実質赤字比率に係る赤字・黒字の構成分析!C$36="",NA(),連結実質赤字比率に係る赤字・黒字の構成分析!C$36)</f>
        <v>川北町工業用水道事業会計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3.97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4.93</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5.08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0.92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1.1599999999999999</v>
      </c>
    </row>
    <row r="35" spans="1:16" x14ac:dyDescent="0.2">
      <c r="A35" s="175" t="str">
        <f>IF(連結実質赤字比率に係る赤字・黒字の構成分析!C$35="",NA(),連結実質赤字比率に係る赤字・黒字の構成分析!C$35)</f>
        <v>川北町簡易水道事業特別会計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0.03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0.03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0.04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0.09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1.31</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1.88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2.84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7.87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3.82</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342</v>
      </c>
      <c r="E42" s="176"/>
      <c r="F42" s="176"/>
      <c r="G42" s="176">
        <f>'実質公債費比率（分子）の構造'!L$52</f>
        <v>323</v>
      </c>
      <c r="H42" s="176"/>
      <c r="I42" s="176"/>
      <c r="J42" s="176">
        <f>'実質公債費比率（分子）の構造'!M$52</f>
        <v>420</v>
      </c>
      <c r="K42" s="176"/>
      <c r="L42" s="176"/>
      <c r="M42" s="176">
        <f>'実質公債費比率（分子）の構造'!N$52</f>
        <v>301</v>
      </c>
      <c r="N42" s="176"/>
      <c r="O42" s="176"/>
      <c r="P42" s="176">
        <f>'実質公債費比率（分子）の構造'!O$52</f>
        <v>298</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63</v>
      </c>
      <c r="B45" s="176">
        <f>'実質公債費比率（分子）の構造'!K$49</f>
        <v>48</v>
      </c>
      <c r="C45" s="176"/>
      <c r="D45" s="176"/>
      <c r="E45" s="176">
        <f>'実質公債費比率（分子）の構造'!L$49</f>
        <v>61</v>
      </c>
      <c r="F45" s="176"/>
      <c r="G45" s="176"/>
      <c r="H45" s="176">
        <f>'実質公債費比率（分子）の構造'!M$49</f>
        <v>80</v>
      </c>
      <c r="I45" s="176"/>
      <c r="J45" s="176"/>
      <c r="K45" s="176">
        <f>'実質公債費比率（分子）の構造'!N$49</f>
        <v>82</v>
      </c>
      <c r="L45" s="176"/>
      <c r="M45" s="176"/>
      <c r="N45" s="176">
        <f>'実質公債費比率（分子）の構造'!O$49</f>
        <v>80</v>
      </c>
      <c r="O45" s="176"/>
      <c r="P45" s="176"/>
    </row>
    <row r="46" spans="1:16" x14ac:dyDescent="0.2">
      <c r="A46" s="176" t="s">
        <v>64</v>
      </c>
      <c r="B46" s="176">
        <f>'実質公債費比率（分子）の構造'!K$48</f>
        <v>55</v>
      </c>
      <c r="C46" s="176"/>
      <c r="D46" s="176"/>
      <c r="E46" s="176">
        <f>'実質公債費比率（分子）の構造'!L$48</f>
        <v>29</v>
      </c>
      <c r="F46" s="176"/>
      <c r="G46" s="176"/>
      <c r="H46" s="176">
        <f>'実質公債費比率（分子）の構造'!M$48</f>
        <v>21</v>
      </c>
      <c r="I46" s="176"/>
      <c r="J46" s="176"/>
      <c r="K46" s="176">
        <f>'実質公債費比率（分子）の構造'!N$48</f>
        <v>9</v>
      </c>
      <c r="L46" s="176"/>
      <c r="M46" s="176"/>
      <c r="N46" s="176">
        <f>'実質公債費比率（分子）の構造'!O$48</f>
        <v>1</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444</v>
      </c>
      <c r="C49" s="176"/>
      <c r="D49" s="176"/>
      <c r="E49" s="176">
        <f>'実質公債費比率（分子）の構造'!L$45</f>
        <v>406</v>
      </c>
      <c r="F49" s="176"/>
      <c r="G49" s="176"/>
      <c r="H49" s="176">
        <f>'実質公債費比率（分子）の構造'!M$45</f>
        <v>487</v>
      </c>
      <c r="I49" s="176"/>
      <c r="J49" s="176"/>
      <c r="K49" s="176">
        <f>'実質公債費比率（分子）の構造'!N$45</f>
        <v>360</v>
      </c>
      <c r="L49" s="176"/>
      <c r="M49" s="176"/>
      <c r="N49" s="176">
        <f>'実質公債費比率（分子）の構造'!O$45</f>
        <v>355</v>
      </c>
      <c r="O49" s="176"/>
      <c r="P49" s="176"/>
    </row>
    <row r="50" spans="1:16" x14ac:dyDescent="0.2">
      <c r="A50" s="176" t="s">
        <v>67</v>
      </c>
      <c r="B50" s="176" t="e">
        <f>NA()</f>
        <v>#N/A</v>
      </c>
      <c r="C50" s="176">
        <f>IF(ISNUMBER('実質公債費比率（分子）の構造'!K$53),'実質公債費比率（分子）の構造'!K$53,NA())</f>
        <v>205</v>
      </c>
      <c r="D50" s="176" t="e">
        <f>NA()</f>
        <v>#N/A</v>
      </c>
      <c r="E50" s="176" t="e">
        <f>NA()</f>
        <v>#N/A</v>
      </c>
      <c r="F50" s="176">
        <f>IF(ISNUMBER('実質公債費比率（分子）の構造'!L$53),'実質公債費比率（分子）の構造'!L$53,NA())</f>
        <v>173</v>
      </c>
      <c r="G50" s="176" t="e">
        <f>NA()</f>
        <v>#N/A</v>
      </c>
      <c r="H50" s="176" t="e">
        <f>NA()</f>
        <v>#N/A</v>
      </c>
      <c r="I50" s="176">
        <f>IF(ISNUMBER('実質公債費比率（分子）の構造'!M$53),'実質公債費比率（分子）の構造'!M$53,NA())</f>
        <v>168</v>
      </c>
      <c r="J50" s="176" t="e">
        <f>NA()</f>
        <v>#N/A</v>
      </c>
      <c r="K50" s="176" t="e">
        <f>NA()</f>
        <v>#N/A</v>
      </c>
      <c r="L50" s="176">
        <f>IF(ISNUMBER('実質公債費比率（分子）の構造'!N$53),'実質公債費比率（分子）の構造'!N$53,NA())</f>
        <v>150</v>
      </c>
      <c r="M50" s="176" t="e">
        <f>NA()</f>
        <v>#N/A</v>
      </c>
      <c r="N50" s="176" t="e">
        <f>NA()</f>
        <v>#N/A</v>
      </c>
      <c r="O50" s="176">
        <f>IF(ISNUMBER('実質公債費比率（分子）の構造'!O$53),'実質公債費比率（分子）の構造'!O$53,NA())</f>
        <v>138</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3120</v>
      </c>
      <c r="E56" s="175"/>
      <c r="F56" s="175"/>
      <c r="G56" s="175">
        <f>'将来負担比率（分子）の構造'!J$52</f>
        <v>3080</v>
      </c>
      <c r="H56" s="175"/>
      <c r="I56" s="175"/>
      <c r="J56" s="175">
        <f>'将来負担比率（分子）の構造'!K$52</f>
        <v>3019</v>
      </c>
      <c r="K56" s="175"/>
      <c r="L56" s="175"/>
      <c r="M56" s="175">
        <f>'将来負担比率（分子）の構造'!L$52</f>
        <v>3057</v>
      </c>
      <c r="N56" s="175"/>
      <c r="O56" s="175"/>
      <c r="P56" s="175">
        <f>'将来負担比率（分子）の構造'!M$52</f>
        <v>3213</v>
      </c>
    </row>
    <row r="57" spans="1:16" x14ac:dyDescent="0.2">
      <c r="A57" s="175" t="s">
        <v>42</v>
      </c>
      <c r="B57" s="175"/>
      <c r="C57" s="175"/>
      <c r="D57" s="175">
        <f>'将来負担比率（分子）の構造'!I$51</f>
        <v>300</v>
      </c>
      <c r="E57" s="175"/>
      <c r="F57" s="175"/>
      <c r="G57" s="175">
        <f>'将来負担比率（分子）の構造'!J$51</f>
        <v>276</v>
      </c>
      <c r="H57" s="175"/>
      <c r="I57" s="175"/>
      <c r="J57" s="175">
        <f>'将来負担比率（分子）の構造'!K$51</f>
        <v>248</v>
      </c>
      <c r="K57" s="175"/>
      <c r="L57" s="175"/>
      <c r="M57" s="175">
        <f>'将来負担比率（分子）の構造'!L$51</f>
        <v>258</v>
      </c>
      <c r="N57" s="175"/>
      <c r="O57" s="175"/>
      <c r="P57" s="175">
        <f>'将来負担比率（分子）の構造'!M$51</f>
        <v>428</v>
      </c>
    </row>
    <row r="58" spans="1:16" x14ac:dyDescent="0.2">
      <c r="A58" s="175" t="s">
        <v>41</v>
      </c>
      <c r="B58" s="175"/>
      <c r="C58" s="175"/>
      <c r="D58" s="175">
        <f>'将来負担比率（分子）の構造'!I$50</f>
        <v>2272</v>
      </c>
      <c r="E58" s="175"/>
      <c r="F58" s="175"/>
      <c r="G58" s="175">
        <f>'将来負担比率（分子）の構造'!J$50</f>
        <v>2181</v>
      </c>
      <c r="H58" s="175"/>
      <c r="I58" s="175"/>
      <c r="J58" s="175">
        <f>'将来負担比率（分子）の構造'!K$50</f>
        <v>2107</v>
      </c>
      <c r="K58" s="175"/>
      <c r="L58" s="175"/>
      <c r="M58" s="175">
        <f>'将来負担比率（分子）の構造'!L$50</f>
        <v>2167</v>
      </c>
      <c r="N58" s="175"/>
      <c r="O58" s="175"/>
      <c r="P58" s="175">
        <f>'将来負担比率（分子）の構造'!M$50</f>
        <v>2263</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438</v>
      </c>
      <c r="C62" s="175"/>
      <c r="D62" s="175"/>
      <c r="E62" s="175">
        <f>'将来負担比率（分子）の構造'!J$45</f>
        <v>402</v>
      </c>
      <c r="F62" s="175"/>
      <c r="G62" s="175"/>
      <c r="H62" s="175">
        <f>'将来負担比率（分子）の構造'!K$45</f>
        <v>335</v>
      </c>
      <c r="I62" s="175"/>
      <c r="J62" s="175"/>
      <c r="K62" s="175">
        <f>'将来負担比率（分子）の構造'!L$45</f>
        <v>306</v>
      </c>
      <c r="L62" s="175"/>
      <c r="M62" s="175"/>
      <c r="N62" s="175">
        <f>'将来負担比率（分子）の構造'!M$45</f>
        <v>305</v>
      </c>
      <c r="O62" s="175"/>
      <c r="P62" s="175"/>
    </row>
    <row r="63" spans="1:16" x14ac:dyDescent="0.2">
      <c r="A63" s="175" t="s">
        <v>34</v>
      </c>
      <c r="B63" s="175">
        <f>'将来負担比率（分子）の構造'!I$44</f>
        <v>633</v>
      </c>
      <c r="C63" s="175"/>
      <c r="D63" s="175"/>
      <c r="E63" s="175">
        <f>'将来負担比率（分子）の構造'!J$44</f>
        <v>599</v>
      </c>
      <c r="F63" s="175"/>
      <c r="G63" s="175"/>
      <c r="H63" s="175">
        <f>'将来負担比率（分子）の構造'!K$44</f>
        <v>638</v>
      </c>
      <c r="I63" s="175"/>
      <c r="J63" s="175"/>
      <c r="K63" s="175">
        <f>'将来負担比率（分子）の構造'!L$44</f>
        <v>615</v>
      </c>
      <c r="L63" s="175"/>
      <c r="M63" s="175"/>
      <c r="N63" s="175">
        <f>'将来負担比率（分子）の構造'!M$44</f>
        <v>615</v>
      </c>
      <c r="O63" s="175"/>
      <c r="P63" s="175"/>
    </row>
    <row r="64" spans="1:16" x14ac:dyDescent="0.2">
      <c r="A64" s="175" t="s">
        <v>33</v>
      </c>
      <c r="B64" s="175">
        <f>'将来負担比率（分子）の構造'!I$43</f>
        <v>189</v>
      </c>
      <c r="C64" s="175"/>
      <c r="D64" s="175"/>
      <c r="E64" s="175">
        <f>'将来負担比率（分子）の構造'!J$43</f>
        <v>173</v>
      </c>
      <c r="F64" s="175"/>
      <c r="G64" s="175"/>
      <c r="H64" s="175">
        <f>'将来負担比率（分子）の構造'!K$43</f>
        <v>228</v>
      </c>
      <c r="I64" s="175"/>
      <c r="J64" s="175"/>
      <c r="K64" s="175">
        <f>'将来負担比率（分子）の構造'!L$43</f>
        <v>275</v>
      </c>
      <c r="L64" s="175"/>
      <c r="M64" s="175"/>
      <c r="N64" s="175">
        <f>'将来負担比率（分子）の構造'!M$43</f>
        <v>340</v>
      </c>
      <c r="O64" s="175"/>
      <c r="P64" s="175"/>
    </row>
    <row r="65" spans="1:16" x14ac:dyDescent="0.2">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31</v>
      </c>
      <c r="B66" s="175">
        <f>'将来負担比率（分子）の構造'!I$41</f>
        <v>4205</v>
      </c>
      <c r="C66" s="175"/>
      <c r="D66" s="175"/>
      <c r="E66" s="175">
        <f>'将来負担比率（分子）の構造'!J$41</f>
        <v>4327</v>
      </c>
      <c r="F66" s="175"/>
      <c r="G66" s="175"/>
      <c r="H66" s="175">
        <f>'将来負担比率（分子）の構造'!K$41</f>
        <v>4323</v>
      </c>
      <c r="I66" s="175"/>
      <c r="J66" s="175"/>
      <c r="K66" s="175">
        <f>'将来負担比率（分子）の構造'!L$41</f>
        <v>4385</v>
      </c>
      <c r="L66" s="175"/>
      <c r="M66" s="175"/>
      <c r="N66" s="175">
        <f>'将来負担比率（分子）の構造'!M$41</f>
        <v>4736</v>
      </c>
      <c r="O66" s="175"/>
      <c r="P66" s="175"/>
    </row>
    <row r="67" spans="1:16" x14ac:dyDescent="0.2">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150</v>
      </c>
      <c r="J67" s="175" t="e">
        <f>NA()</f>
        <v>#N/A</v>
      </c>
      <c r="K67" s="175" t="e">
        <f>NA()</f>
        <v>#N/A</v>
      </c>
      <c r="L67" s="175">
        <f>IF(ISNUMBER('将来負担比率（分子）の構造'!L$53), IF('将来負担比率（分子）の構造'!L$53 &lt; 0, 0, '将来負担比率（分子）の構造'!L$53), NA())</f>
        <v>99</v>
      </c>
      <c r="M67" s="175" t="e">
        <f>NA()</f>
        <v>#N/A</v>
      </c>
      <c r="N67" s="175" t="e">
        <f>NA()</f>
        <v>#N/A</v>
      </c>
      <c r="O67" s="175">
        <f>IF(ISNUMBER('将来負担比率（分子）の構造'!M$53), IF('将来負担比率（分子）の構造'!M$53 &lt; 0, 0, '将来負担比率（分子）の構造'!M$53), NA())</f>
        <v>92</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1522</v>
      </c>
      <c r="C72" s="179">
        <f>基金残高に係る経年分析!G55</f>
        <v>1582</v>
      </c>
      <c r="D72" s="179">
        <f>基金残高に係る経年分析!H55</f>
        <v>1683</v>
      </c>
    </row>
    <row r="73" spans="1:16" x14ac:dyDescent="0.2">
      <c r="A73" s="178" t="s">
        <v>74</v>
      </c>
      <c r="B73" s="179">
        <f>基金残高に係る経年分析!F56</f>
        <v>5</v>
      </c>
      <c r="C73" s="179">
        <f>基金残高に係る経年分析!G56</f>
        <v>5</v>
      </c>
      <c r="D73" s="179">
        <f>基金残高に係る経年分析!H56</f>
        <v>5</v>
      </c>
    </row>
    <row r="74" spans="1:16" x14ac:dyDescent="0.2">
      <c r="A74" s="178" t="s">
        <v>75</v>
      </c>
      <c r="B74" s="179">
        <f>基金残高に係る経年分析!F57</f>
        <v>483</v>
      </c>
      <c r="C74" s="179">
        <f>基金残高に係る経年分析!G57</f>
        <v>483</v>
      </c>
      <c r="D74" s="179">
        <f>基金残高に係る経年分析!H57</f>
        <v>479</v>
      </c>
    </row>
  </sheetData>
  <sheetProtection algorithmName="SHA-512" hashValue="VbtUHbcwYYcU2yWubH5wTmwxNFQkhTGsoxoFtz0kVGq0ZxePPfuGys3jnQ3UROkj+CwuIhx1G393RkCHPG5DPQ==" saltValue="uPP3ZBO+EklPTKOUESKbr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二井　香菜子</cp:lastModifiedBy>
  <cp:lastPrinted>2025-03-19T00:09:45Z</cp:lastPrinted>
  <dcterms:created xsi:type="dcterms:W3CDTF">2025-02-19T02:15:26Z</dcterms:created>
  <dcterms:modified xsi:type="dcterms:W3CDTF">2025-03-21T00:14:00Z</dcterms:modified>
  <cp:category/>
</cp:coreProperties>
</file>