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C3FC15C2-3E33-4AE4-8D4C-B66095C24D9D}" xr6:coauthVersionLast="47" xr6:coauthVersionMax="47" xr10:uidLastSave="{00000000-0000-0000-0000-000000000000}"/>
  <bookViews>
    <workbookView xWindow="20370" yWindow="-120" windowWidth="29040" windowHeight="15720" tabRatio="86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77" i="12" l="1"/>
  <c r="AF88" i="12" l="1"/>
  <c r="AA77" i="12" l="1"/>
  <c r="AA76" i="12"/>
  <c r="AA75" i="12"/>
  <c r="AA74" i="12"/>
  <c r="AA73" i="12"/>
  <c r="AA72" i="12"/>
  <c r="AA71" i="12"/>
  <c r="AA70" i="12"/>
  <c r="AA69" i="12"/>
  <c r="AA68" i="12"/>
  <c r="AA9" i="12" l="1"/>
  <c r="AA8" i="12"/>
  <c r="AA7" i="12"/>
  <c r="AA35" i="12"/>
  <c r="AA34" i="12"/>
  <c r="AA33" i="12"/>
  <c r="AA32" i="12"/>
  <c r="AA31" i="12"/>
  <c r="AA30" i="12"/>
  <c r="AA29" i="12"/>
  <c r="AA28"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c r="AM35" i="10" s="1"/>
  <c r="AM36" i="10" s="1"/>
  <c r="BE34" i="10" l="1"/>
  <c r="BE35" i="10" s="1"/>
  <c r="BW34" i="10" l="1"/>
  <c r="BW35" i="10" s="1"/>
  <c r="BW36" i="10" s="1"/>
  <c r="BW37" i="10" s="1"/>
  <c r="BW38" i="10" s="1"/>
  <c r="BW39" i="10" s="1"/>
  <c r="BW40" i="10" s="1"/>
  <c r="BW41" i="10" s="1"/>
  <c r="BW42" i="10" s="1"/>
  <c r="BW43" i="10" s="1"/>
  <c r="CO34" i="10"/>
  <c r="CO35" i="10" s="1"/>
  <c r="CO36" i="10" s="1"/>
  <c r="CO37" i="10" s="1"/>
  <c r="CO38" i="10" s="1"/>
  <c r="CO39" i="10" s="1"/>
  <c r="CO40" i="10" s="1"/>
  <c r="CO41" i="10" s="1"/>
</calcChain>
</file>

<file path=xl/sharedStrings.xml><?xml version="1.0" encoding="utf-8"?>
<sst xmlns="http://schemas.openxmlformats.org/spreadsheetml/2006/main" count="1122" uniqueCount="577">
  <si>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</si>
  <si>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</si>
  <si>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</si>
  <si>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</si>
  <si>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</si>
  <si>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</si>
  <si>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</si>
  <si>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</si>
  <si>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</si>
  <si>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</si>
  <si>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</si>
  <si>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</si>
  <si>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</si>
  <si>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</si>
  <si>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</si>
  <si>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</si>
  <si>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</si>
  <si>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</si>
  <si>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</si>
  <si>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</si>
  <si>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</si>
  <si>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</si>
  <si>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</si>
  <si>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</si>
  <si>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</si>
  <si>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</si>
  <si>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</si>
  <si>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</si>
  <si>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</si>
  <si>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</si>
  <si>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</si>
  <si>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</si>
  <si>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</si>
  <si>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</si>
  <si>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</si>
  <si>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</si>
  <si>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</si>
  <si>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</si>
  <si>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</si>
  <si>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</si>
  <si>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</si>
  <si>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</si>
  <si>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</si>
  <si>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</si>
  <si>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</si>
  <si>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</si>
  <si>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</si>
  <si>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</si>
  <si>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</si>
  <si>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</si>
  <si>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</si>
  <si>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</si>
  <si>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</si>
  <si>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</si>
  <si>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</si>
  <si>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</si>
  <si>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</si>
  <si>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</si>
  <si>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</si>
  <si>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</si>
  <si>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</si>
  <si>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</si>
  <si>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</si>
  <si>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</si>
  <si>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</si>
  <si>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</si>
  <si>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</si>
  <si>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</si>
  <si>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</si>
  <si>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</si>
  <si>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</si>
  <si>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</si>
  <si>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</si>
  <si>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</si>
  <si>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</si>
  <si>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</si>
  <si>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</si>
  <si>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</si>
  <si>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</si>
  <si>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</si>
  <si>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</si>
  <si>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</si>
  <si>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</si>
  <si>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</si>
  <si>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</si>
  <si>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</si>
  <si>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</si>
  <si>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</si>
  <si>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</si>
  <si>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</si>
  <si>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</si>
  <si>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</si>
  <si>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</si>
  <si>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</si>
  <si>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</si>
  <si>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</si>
  <si>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</si>
  <si>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</si>
  <si>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</si>
  <si>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</si>
  <si>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</si>
  <si>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</si>
  <si>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</si>
  <si>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</si>
  <si>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</si>
  <si>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</si>
  <si>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</si>
  <si>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</si>
  <si>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</si>
  <si>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</si>
  <si>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</si>
  <si>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</si>
  <si>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</si>
  <si>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</si>
  <si>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</si>
  <si>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</si>
  <si>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</si>
  <si>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</si>
  <si>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</si>
  <si>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</si>
  <si>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</si>
  <si>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</si>
  <si>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</si>
  <si>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</si>
  <si>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</si>
  <si>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</si>
  <si>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</si>
  <si>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</si>
  <si>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</si>
  <si>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</si>
  <si>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</si>
  <si>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</si>
  <si>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</si>
  <si>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</si>
  <si>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</si>
  <si>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</si>
  <si>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</si>
  <si>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</si>
  <si>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</si>
  <si>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</si>
  <si>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</si>
  <si>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</si>
  <si>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</si>
  <si>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</si>
  <si>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</si>
  <si>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</si>
  <si>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</si>
  <si>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</si>
  <si>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</si>
  <si>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</si>
  <si>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</si>
  <si>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</si>
  <si>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</si>
  <si>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</si>
  <si>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</si>
  <si>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</si>
  <si>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</si>
  <si>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</si>
  <si>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</si>
  <si>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</si>
  <si>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</si>
  <si>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</si>
  <si>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</si>
  <si>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</si>
  <si>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</si>
  <si>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</si>
  <si>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</si>
  <si>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</si>
  <si>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</si>
  <si>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</si>
  <si>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</si>
  <si>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</si>
  <si>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</si>
  <si>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</si>
  <si>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</si>
  <si>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</si>
  <si>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</si>
  <si>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</si>
  <si>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</si>
  <si>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</si>
  <si>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</si>
  <si>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</si>
  <si>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</si>
  <si>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</si>
  <si>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</si>
  <si>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</si>
  <si>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</si>
  <si>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</si>
  <si>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</si>
  <si>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</si>
  <si>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</si>
  <si>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</si>
  <si>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</si>
  <si>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</si>
  <si>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</si>
  <si>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</si>
  <si>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</si>
  <si>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</si>
  <si>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</si>
  <si>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</si>
  <si>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</si>
  <si>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</si>
  <si>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</si>
  <si>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石川県白山市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</si>
  <si>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</si>
  <si>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</si>
  <si>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</si>
  <si>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</si>
  <si>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</si>
  <si>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</si>
  <si>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</si>
  <si>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</si>
  <si>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</si>
  <si>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</si>
  <si>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</si>
  <si>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</si>
  <si>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</si>
  <si>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</si>
  <si>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</si>
  <si>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</si>
  <si>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</si>
  <si>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</si>
  <si>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</si>
  <si>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</si>
  <si>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</si>
  <si>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</si>
  <si>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</si>
  <si>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</si>
  <si>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</si>
  <si>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</si>
  <si>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</si>
  <si>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</si>
  <si>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</si>
  <si>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</si>
  <si>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</si>
  <si>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</si>
  <si>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</si>
  <si>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</si>
  <si>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</si>
  <si>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</si>
  <si>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</si>
  <si>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</si>
  <si>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</si>
  <si>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</si>
  <si>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</si>
  <si>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</si>
  <si>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</si>
  <si>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</si>
  <si>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</si>
  <si>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</si>
  <si>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</si>
  <si>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</si>
  <si>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</si>
  <si>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</si>
  <si>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</si>
  <si>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</si>
  <si>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</si>
  <si>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</si>
  <si>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</si>
  <si>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</si>
  <si>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</si>
  <si>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</si>
  <si>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</si>
  <si>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</si>
  <si>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</si>
  <si>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</si>
  <si>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</si>
  <si>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</si>
  <si>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</si>
  <si>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</si>
  <si>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</si>
  <si>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</si>
  <si>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</si>
  <si>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</si>
  <si>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</si>
  <si>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</si>
  <si>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</si>
  <si>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</si>
  <si>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</si>
  <si>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</si>
  <si>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</si>
  <si>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</si>
  <si>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</si>
  <si>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</si>
  <si>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</si>
  <si>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</si>
  <si>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</si>
  <si>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</si>
  <si>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</si>
  <si>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</si>
  <si>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</si>
  <si>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</si>
  <si>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</si>
  <si>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</si>
  <si>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</si>
  <si>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</si>
  <si>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</si>
  <si>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</si>
  <si>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</si>
  <si>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</si>
  <si>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</si>
  <si>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</si>
  <si>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</si>
  <si>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</si>
  <si>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</si>
  <si>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</si>
  <si>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</si>
  <si>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</si>
  <si>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</si>
  <si>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</si>
  <si>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</si>
  <si>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</si>
  <si>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</si>
  <si>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</si>
  <si>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</si>
  <si>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</si>
  <si>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</si>
  <si>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</si>
  <si>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</si>
  <si>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</si>
  <si>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</si>
  <si>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</si>
  <si>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</si>
  <si>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</si>
  <si>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</si>
  <si>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</si>
  <si>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</si>
  <si>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</si>
  <si>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</si>
  <si>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</si>
  <si>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</si>
  <si>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</si>
  <si>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</si>
  <si>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</si>
  <si>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</si>
  <si>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</si>
  <si>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</si>
  <si>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</si>
  <si>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</si>
  <si>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</si>
  <si>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</si>
  <si>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</si>
  <si>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</si>
  <si>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</si>
  <si>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</si>
  <si>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</si>
  <si>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</si>
  <si>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</si>
  <si>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</si>
  <si>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</si>
  <si>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</si>
  <si>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</si>
  <si>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</si>
  <si>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</si>
  <si>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石川県白山市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</si>
  <si>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</si>
  <si>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</si>
  <si>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</si>
  <si>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</si>
  <si>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</si>
  <si>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</si>
  <si>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</si>
  <si>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</si>
  <si>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</si>
  <si>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</si>
  <si>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</si>
  <si>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</si>
  <si>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</si>
  <si>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</si>
  <si>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</si>
  <si>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</si>
  <si>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</si>
  <si>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</si>
  <si>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</si>
  <si>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</si>
  <si>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白山市墓地公苑特別会計</t>
    <phoneticPr fontId="5"/>
  </si>
  <si>
    <t>白山市下水道事業会計（地域下水道事業分）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</si>
  <si>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</si>
  <si>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</si>
  <si>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</si>
  <si>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</si>
  <si>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</si>
  <si>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</si>
  <si>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</si>
  <si>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</si>
  <si>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</si>
  <si>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</si>
  <si>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</si>
  <si>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</si>
  <si>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</si>
  <si>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白山市国民健康保険特別会計</t>
    <phoneticPr fontId="5"/>
  </si>
  <si>
    <t>白山市介護保険特別会計</t>
    <phoneticPr fontId="5"/>
  </si>
  <si>
    <t>白山市後期高齢者医療特別会計</t>
    <phoneticPr fontId="5"/>
  </si>
  <si>
    <t>白山市水道事業会計</t>
    <phoneticPr fontId="5"/>
  </si>
  <si>
    <t>法適用企業</t>
    <phoneticPr fontId="5"/>
  </si>
  <si>
    <t>白山市工業用水道事業会計</t>
    <phoneticPr fontId="5"/>
  </si>
  <si>
    <t>白山市下水道事業会計</t>
    <phoneticPr fontId="5"/>
  </si>
  <si>
    <t>白山市温泉事業特別会計</t>
    <phoneticPr fontId="5"/>
  </si>
  <si>
    <t>法非適用企業</t>
    <phoneticPr fontId="5"/>
  </si>
  <si>
    <t>白山市工業団地造成事業特別会計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</si>
  <si>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</si>
  <si>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</si>
  <si>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</si>
  <si>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</si>
  <si>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</si>
  <si>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</si>
  <si>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</si>
  <si>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</si>
  <si>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</si>
  <si>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</si>
  <si>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</si>
  <si>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</si>
  <si>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</si>
  <si>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</si>
  <si>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</si>
  <si>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</si>
  <si>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</si>
  <si>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</si>
  <si>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</si>
  <si>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</si>
  <si>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</si>
  <si>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</si>
  <si>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</si>
  <si>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</si>
  <si>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</si>
  <si>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</si>
  <si>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</si>
  <si>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</si>
  <si>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</si>
  <si>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</si>
  <si>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</si>
  <si>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</si>
  <si>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</si>
  <si>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</si>
  <si>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</si>
  <si>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</si>
  <si>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</si>
  <si>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</si>
  <si>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</si>
  <si>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</si>
  <si>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</si>
  <si>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</si>
  <si>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</si>
  <si>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</si>
  <si>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</si>
  <si>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</si>
  <si>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</si>
  <si>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</si>
  <si>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</si>
  <si>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</si>
  <si>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</si>
  <si>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</si>
  <si>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</si>
  <si>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</si>
  <si>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</si>
  <si>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</si>
  <si>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</si>
  <si>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</si>
  <si>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</si>
  <si>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</si>
  <si>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</si>
  <si>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</si>
  <si>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</si>
  <si>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</si>
  <si>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</si>
  <si>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</si>
  <si>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</si>
  <si>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</si>
  <si>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</si>
  <si>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</si>
  <si>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</si>
  <si>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</si>
  <si>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</si>
  <si>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</si>
  <si>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</si>
  <si>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</si>
  <si>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</si>
  <si>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</si>
  <si>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</si>
  <si>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</si>
  <si>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</si>
  <si>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</si>
  <si>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</si>
  <si>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</si>
  <si>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</si>
  <si>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</si>
  <si>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</si>
  <si>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</si>
  <si>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</si>
  <si>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</si>
  <si>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</si>
  <si>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</si>
  <si>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</si>
  <si>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</si>
  <si>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</si>
  <si>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</si>
  <si>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</si>
  <si>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</si>
  <si>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</si>
  <si>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</si>
  <si>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</si>
  <si>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</si>
  <si>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</si>
  <si>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</si>
  <si>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</si>
  <si>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</si>
  <si>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</si>
  <si>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</si>
  <si>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</si>
  <si>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</si>
  <si>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</si>
  <si>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</si>
  <si>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</si>
  <si>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</si>
  <si>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</si>
  <si>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</si>
  <si>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</si>
  <si>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</si>
  <si>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</si>
  <si>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</si>
  <si>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</si>
  <si>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</si>
  <si>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</si>
  <si>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</si>
  <si>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</si>
  <si>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</si>
  <si>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</si>
  <si>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</si>
  <si>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</si>
  <si>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</si>
  <si>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</si>
  <si>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</si>
  <si>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</si>
  <si>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</si>
  <si>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</si>
  <si>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2.56</t>
  </si>
  <si>
    <t>▲ 0.80</t>
  </si>
  <si>
    <t>白山市水道事業会計</t>
  </si>
  <si>
    <t>一般会計</t>
  </si>
  <si>
    <t>白山市下水道事業会計</t>
  </si>
  <si>
    <t>白山市工業用水道事業会計</t>
  </si>
  <si>
    <t>白山市介護保険特別会計</t>
  </si>
  <si>
    <t>白山市国民健康保険特別会計</t>
  </si>
  <si>
    <t>白山市後期高齢者医療特別会計</t>
  </si>
  <si>
    <t>白山市墓地公苑特別会計</t>
  </si>
  <si>
    <t>その他会計（赤字）</t>
  </si>
  <si>
    <t>その他会計（黒字）</t>
  </si>
  <si>
    <t>R02</t>
    <phoneticPr fontId="5"/>
  </si>
  <si>
    <t>R03</t>
    <phoneticPr fontId="5"/>
  </si>
  <si>
    <t>R04</t>
    <phoneticPr fontId="5"/>
  </si>
  <si>
    <t>R05</t>
    <phoneticPr fontId="5"/>
  </si>
  <si>
    <t>R06</t>
    <phoneticPr fontId="5"/>
  </si>
  <si>
    <t>-</t>
    <phoneticPr fontId="2"/>
  </si>
  <si>
    <t>手取郷広域事務組合</t>
  </si>
  <si>
    <t>白山野々市広域事務組合</t>
  </si>
  <si>
    <t>白山石川医療企業団（松任石川中央病院）</t>
  </si>
  <si>
    <t>白山石川医療企業団（つるぎ病院）</t>
  </si>
  <si>
    <t>石川県市町村消防消じゅつ金組合</t>
  </si>
  <si>
    <t>石川県後期高齢者医療広域連合（一般会計）</t>
  </si>
  <si>
    <t>石川県後期高齢者医療広域連合（後期高齢者医療特別会計）</t>
  </si>
  <si>
    <t>石川県市町村職員退職手当組合</t>
  </si>
  <si>
    <t>手取川水防事務組合</t>
  </si>
  <si>
    <t>石川県市町村消防団員等公務災害補償組合</t>
  </si>
  <si>
    <t>白山市土地開発公社</t>
  </si>
  <si>
    <t>白山市地域振興公社</t>
  </si>
  <si>
    <t>あさがおテレビ</t>
  </si>
  <si>
    <t>フードサービス松任</t>
  </si>
  <si>
    <t>つるぎ街づくり</t>
  </si>
  <si>
    <t>富樫福祉会</t>
  </si>
  <si>
    <t>手取会</t>
  </si>
  <si>
    <t>めぐみ白山</t>
  </si>
  <si>
    <t>合併振興基金</t>
    <rPh sb="0" eb="2">
      <t>ガッペイ</t>
    </rPh>
    <rPh sb="2" eb="4">
      <t>シンコウ</t>
    </rPh>
    <rPh sb="4" eb="6">
      <t>キキン</t>
    </rPh>
    <phoneticPr fontId="5"/>
  </si>
  <si>
    <t>公共施設整備基金</t>
    <rPh sb="0" eb="2">
      <t>コウキョウ</t>
    </rPh>
    <rPh sb="2" eb="4">
      <t>シセツ</t>
    </rPh>
    <rPh sb="4" eb="6">
      <t>セイビ</t>
    </rPh>
    <rPh sb="6" eb="8">
      <t>キキン</t>
    </rPh>
    <phoneticPr fontId="5"/>
  </si>
  <si>
    <t>斎場整備基金</t>
    <rPh sb="0" eb="2">
      <t>サイジョウ</t>
    </rPh>
    <rPh sb="2" eb="4">
      <t>セイビ</t>
    </rPh>
    <rPh sb="4" eb="6">
      <t>キキン</t>
    </rPh>
    <phoneticPr fontId="5"/>
  </si>
  <si>
    <t>ふるさと振興基金</t>
    <rPh sb="4" eb="6">
      <t>シンコウ</t>
    </rPh>
    <rPh sb="6" eb="8">
      <t>キキン</t>
    </rPh>
    <phoneticPr fontId="5"/>
  </si>
  <si>
    <t>地域振興基金</t>
    <rPh sb="0" eb="2">
      <t>チイキ</t>
    </rPh>
    <rPh sb="2" eb="4">
      <t>シンコウ</t>
    </rPh>
    <rPh sb="4" eb="6">
      <t>キキン</t>
    </rPh>
    <phoneticPr fontId="5"/>
  </si>
  <si>
    <t>あさる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</si>
</sst>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F9B0-4A6B-8ACD-E0DAFB4DC7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90141</c:v>
                </c:pt>
                <c:pt idx="1">
                  <c:v>87952</c:v>
                </c:pt>
                <c:pt idx="2">
                  <c:v>98599</c:v>
                </c:pt>
                <c:pt idx="3">
                  <c:v>116901</c:v>
                </c:pt>
                <c:pt idx="4">
                  <c:v>74394</c:v>
                </c:pt>
              </c:numCache>
            </c:numRef>
          </c:val>
          <c:smooth val="0"/>
          <c:extLst>
            <c:ext xmlns:c16="http://schemas.microsoft.com/office/drawing/2014/chart" uri="{C3380CC4-5D6E-409C-BE32-E72D297353CC}">
              <c16:uniqueId val="{00000001-F9B0-4A6B-8ACD-E0DAFB4DC7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c:v>
                </c:pt>
                <c:pt idx="1">
                  <c:v>6.21</c:v>
                </c:pt>
                <c:pt idx="2">
                  <c:v>3.76</c:v>
                </c:pt>
                <c:pt idx="3">
                  <c:v>3.11</c:v>
                </c:pt>
                <c:pt idx="4">
                  <c:v>5.05</c:v>
                </c:pt>
              </c:numCache>
            </c:numRef>
          </c:val>
          <c:extLst>
            <c:ext xmlns:c16="http://schemas.microsoft.com/office/drawing/2014/chart" uri="{C3380CC4-5D6E-409C-BE32-E72D297353CC}">
              <c16:uniqueId val="{00000000-5E42-45C5-A6F7-6D697D14B7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7.14</c:v>
                </c:pt>
                <c:pt idx="1">
                  <c:v>9.17</c:v>
                </c:pt>
                <c:pt idx="2">
                  <c:v>9.31</c:v>
                </c:pt>
                <c:pt idx="3">
                  <c:v>8.86</c:v>
                </c:pt>
                <c:pt idx="4">
                  <c:v>10.01</c:v>
                </c:pt>
              </c:numCache>
            </c:numRef>
          </c:val>
          <c:extLst>
            <c:ext xmlns:c16="http://schemas.microsoft.com/office/drawing/2014/chart" uri="{C3380CC4-5D6E-409C-BE32-E72D297353CC}">
              <c16:uniqueId val="{00000001-5E42-45C5-A6F7-6D697D14B7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3.89</c:v>
                </c:pt>
                <c:pt idx="2">
                  <c:v>-2.56</c:v>
                </c:pt>
                <c:pt idx="3">
                  <c:v>-0.8</c:v>
                </c:pt>
                <c:pt idx="4">
                  <c:v>3.25</c:v>
                </c:pt>
              </c:numCache>
            </c:numRef>
          </c:val>
          <c:smooth val="0"/>
          <c:extLst>
            <c:ext xmlns:c16="http://schemas.microsoft.com/office/drawing/2014/chart" uri="{C3380CC4-5D6E-409C-BE32-E72D297353CC}">
              <c16:uniqueId val="{00000002-5E42-45C5-A6F7-6D697D14B7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A40-476D-B9C8-D4D6F6B84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0-476D-B9C8-D4D6F6B8496F}"/>
            </c:ext>
          </c:extLst>
        </c:ser>
        <c:ser>
          <c:idx val="2"/>
          <c:order val="2"/>
          <c:tx>
            <c:strRef>
              <c:f>データシート!$A$29</c:f>
              <c:strCache>
                <c:ptCount val="1"/>
                <c:pt idx="0">
                  <c:v>白山市墓地公苑特別会計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A40-476D-B9C8-D4D6F6B8496F}"/>
            </c:ext>
          </c:extLst>
        </c:ser>
        <c:ser>
          <c:idx val="3"/>
          <c:order val="3"/>
          <c:tx>
            <c:strRef>
              <c:f>データシート!$A$30</c:f>
              <c:strCache>
                <c:ptCount val="1"/>
                <c:pt idx="0">
                  <c:v>白山市後期高齢者医療特別会計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FA40-476D-B9C8-D4D6F6B8496F}"/>
            </c:ext>
          </c:extLst>
        </c:ser>
        <c:ser>
          <c:idx val="4"/>
          <c:order val="4"/>
          <c:tx>
            <c:strRef>
              <c:f>データシート!$A$31</c:f>
              <c:strCache>
                <c:ptCount val="1"/>
                <c:pt idx="0">
                  <c:v>白山市国民健康保険特別会計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0.13</c:v>
                </c:pt>
                <c:pt idx="4">
                  <c:v>#N/A</c:v>
                </c:pt>
                <c:pt idx="5">
                  <c:v>0.04</c:v>
                </c:pt>
                <c:pt idx="6">
                  <c:v>#N/A</c:v>
                </c:pt>
                <c:pt idx="7">
                  <c:v>0.27</c:v>
                </c:pt>
                <c:pt idx="8">
                  <c:v>#N/A</c:v>
                </c:pt>
                <c:pt idx="9">
                  <c:v>0.06</c:v>
                </c:pt>
              </c:numCache>
            </c:numRef>
          </c:val>
          <c:extLst>
            <c:ext xmlns:c16="http://schemas.microsoft.com/office/drawing/2014/chart" uri="{C3380CC4-5D6E-409C-BE32-E72D297353CC}">
              <c16:uniqueId val="{00000004-FA40-476D-B9C8-D4D6F6B8496F}"/>
            </c:ext>
          </c:extLst>
        </c:ser>
        <c:ser>
          <c:idx val="5"/>
          <c:order val="5"/>
          <c:tx>
            <c:strRef>
              <c:f>データシート!$A$32</c:f>
              <c:strCache>
                <c:ptCount val="1"/>
                <c:pt idx="0">
                  <c:v>白山市介護保険特別会計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0.75</c:v>
                </c:pt>
                <c:pt idx="4">
                  <c:v>#N/A</c:v>
                </c:pt>
                <c:pt idx="5">
                  <c:v>0.84</c:v>
                </c:pt>
                <c:pt idx="6">
                  <c:v>#N/A</c:v>
                </c:pt>
                <c:pt idx="7">
                  <c:v>0.79</c:v>
                </c:pt>
                <c:pt idx="8">
                  <c:v>#N/A</c:v>
                </c:pt>
                <c:pt idx="9">
                  <c:v>0.86</c:v>
                </c:pt>
              </c:numCache>
            </c:numRef>
          </c:val>
          <c:extLst>
            <c:ext xmlns:c16="http://schemas.microsoft.com/office/drawing/2014/chart" uri="{C3380CC4-5D6E-409C-BE32-E72D297353CC}">
              <c16:uniqueId val="{00000005-FA40-476D-B9C8-D4D6F6B8496F}"/>
            </c:ext>
          </c:extLst>
        </c:ser>
        <c:ser>
          <c:idx val="6"/>
          <c:order val="6"/>
          <c:tx>
            <c:strRef>
              <c:f>データシート!$A$33</c:f>
              <c:strCache>
                <c:ptCount val="1"/>
                <c:pt idx="0">
                  <c:v>白山市工業用水道事業会計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1.28</c:v>
                </c:pt>
                <c:pt idx="4">
                  <c:v>#N/A</c:v>
                </c:pt>
                <c:pt idx="5">
                  <c:v>1.39</c:v>
                </c:pt>
                <c:pt idx="6">
                  <c:v>#N/A</c:v>
                </c:pt>
                <c:pt idx="7">
                  <c:v>1.44</c:v>
                </c:pt>
                <c:pt idx="8">
                  <c:v>#N/A</c:v>
                </c:pt>
                <c:pt idx="9">
                  <c:v>1.45</c:v>
                </c:pt>
              </c:numCache>
            </c:numRef>
          </c:val>
          <c:extLst>
            <c:ext xmlns:c16="http://schemas.microsoft.com/office/drawing/2014/chart" uri="{C3380CC4-5D6E-409C-BE32-E72D297353CC}">
              <c16:uniqueId val="{00000006-FA40-476D-B9C8-D4D6F6B8496F}"/>
            </c:ext>
          </c:extLst>
        </c:ser>
        <c:ser>
          <c:idx val="7"/>
          <c:order val="7"/>
          <c:tx>
            <c:strRef>
              <c:f>データシート!$A$34</c:f>
              <c:strCache>
                <c:ptCount val="1"/>
                <c:pt idx="0">
                  <c:v>白山市下水道事業会計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6.17</c:v>
                </c:pt>
                <c:pt idx="2">
                  <c:v>#N/A</c:v>
                </c:pt>
                <c:pt idx="3">
                  <c:v>5.08</c:v>
                </c:pt>
                <c:pt idx="4">
                  <c:v>#N/A</c:v>
                </c:pt>
                <c:pt idx="5">
                  <c:v>4.3099999999999996</c:v>
                </c:pt>
                <c:pt idx="6">
                  <c:v>#N/A</c:v>
                </c:pt>
                <c:pt idx="7">
                  <c:v>3.62</c:v>
                </c:pt>
                <c:pt idx="8">
                  <c:v>#N/A</c:v>
                </c:pt>
                <c:pt idx="9">
                  <c:v>4.66</c:v>
                </c:pt>
              </c:numCache>
            </c:numRef>
          </c:val>
          <c:extLst>
            <c:ext xmlns:c16="http://schemas.microsoft.com/office/drawing/2014/chart" uri="{C3380CC4-5D6E-409C-BE32-E72D297353CC}">
              <c16:uniqueId val="{00000007-FA40-476D-B9C8-D4D6F6B849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4.83</c:v>
                </c:pt>
                <c:pt idx="2">
                  <c:v>#N/A</c:v>
                </c:pt>
                <c:pt idx="3">
                  <c:v>6.21</c:v>
                </c:pt>
                <c:pt idx="4">
                  <c:v>#N/A</c:v>
                </c:pt>
                <c:pt idx="5">
                  <c:v>3.75</c:v>
                </c:pt>
                <c:pt idx="6">
                  <c:v>#N/A</c:v>
                </c:pt>
                <c:pt idx="7">
                  <c:v>3.11</c:v>
                </c:pt>
                <c:pt idx="8">
                  <c:v>#N/A</c:v>
                </c:pt>
                <c:pt idx="9">
                  <c:v>5.04</c:v>
                </c:pt>
              </c:numCache>
            </c:numRef>
          </c:val>
          <c:extLst>
            <c:ext xmlns:c16="http://schemas.microsoft.com/office/drawing/2014/chart" uri="{C3380CC4-5D6E-409C-BE32-E72D297353CC}">
              <c16:uniqueId val="{00000008-FA40-476D-B9C8-D4D6F6B8496F}"/>
            </c:ext>
          </c:extLst>
        </c:ser>
        <c:ser>
          <c:idx val="9"/>
          <c:order val="9"/>
          <c:tx>
            <c:strRef>
              <c:f>データシート!$A$36</c:f>
              <c:strCache>
                <c:ptCount val="1"/>
                <c:pt idx="0">
                  <c:v>白山市水道事業会計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4.34</c:v>
                </c:pt>
                <c:pt idx="2">
                  <c:v>#N/A</c:v>
                </c:pt>
                <c:pt idx="3">
                  <c:v>4.82</c:v>
                </c:pt>
                <c:pt idx="4">
                  <c:v>#N/A</c:v>
                </c:pt>
                <c:pt idx="5">
                  <c:v>4.9000000000000004</c:v>
                </c:pt>
                <c:pt idx="6">
                  <c:v>#N/A</c:v>
                </c:pt>
                <c:pt idx="7">
                  <c:v>4.7300000000000004</c:v>
                </c:pt>
                <c:pt idx="8">
                  <c:v>#N/A</c:v>
                </c:pt>
                <c:pt idx="9">
                  <c:v>5.29</c:v>
                </c:pt>
              </c:numCache>
            </c:numRef>
          </c:val>
          <c:extLst>
            <c:ext xmlns:c16="http://schemas.microsoft.com/office/drawing/2014/chart" uri="{C3380CC4-5D6E-409C-BE32-E72D297353CC}">
              <c16:uniqueId val="{00000009-FA40-476D-B9C8-D4D6F6B849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7316</c:v>
                </c:pt>
                <c:pt idx="5">
                  <c:v>8094</c:v>
                </c:pt>
                <c:pt idx="8">
                  <c:v>7312</c:v>
                </c:pt>
                <c:pt idx="11">
                  <c:v>7450</c:v>
                </c:pt>
                <c:pt idx="14">
                  <c:v>7172</c:v>
                </c:pt>
              </c:numCache>
            </c:numRef>
          </c:val>
          <c:extLst>
            <c:ext xmlns:c16="http://schemas.microsoft.com/office/drawing/2014/chart" uri="{C3380CC4-5D6E-409C-BE32-E72D297353CC}">
              <c16:uniqueId val="{00000000-0BF6-484F-894B-85DCAF8914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F6-484F-894B-85DCAF8914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2-0BF6-484F-894B-85DCAF8914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955</c:v>
                </c:pt>
                <c:pt idx="3">
                  <c:v>942</c:v>
                </c:pt>
                <c:pt idx="6">
                  <c:v>963</c:v>
                </c:pt>
                <c:pt idx="9">
                  <c:v>913</c:v>
                </c:pt>
                <c:pt idx="12">
                  <c:v>851</c:v>
                </c:pt>
              </c:numCache>
            </c:numRef>
          </c:val>
          <c:extLst>
            <c:ext xmlns:c16="http://schemas.microsoft.com/office/drawing/2014/chart" uri="{C3380CC4-5D6E-409C-BE32-E72D297353CC}">
              <c16:uniqueId val="{00000003-0BF6-484F-894B-85DCAF8914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1519</c:v>
                </c:pt>
                <c:pt idx="3">
                  <c:v>1584</c:v>
                </c:pt>
                <c:pt idx="6">
                  <c:v>1516</c:v>
                </c:pt>
                <c:pt idx="9">
                  <c:v>1389</c:v>
                </c:pt>
                <c:pt idx="12">
                  <c:v>1402</c:v>
                </c:pt>
              </c:numCache>
            </c:numRef>
          </c:val>
          <c:extLst>
            <c:ext xmlns:c16="http://schemas.microsoft.com/office/drawing/2014/chart" uri="{C3380CC4-5D6E-409C-BE32-E72D297353CC}">
              <c16:uniqueId val="{00000004-0BF6-484F-894B-85DCAF8914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F6-484F-894B-85DCAF8914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F6-484F-894B-85DCAF8914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7403</c:v>
                </c:pt>
                <c:pt idx="3">
                  <c:v>8778</c:v>
                </c:pt>
                <c:pt idx="6">
                  <c:v>7684</c:v>
                </c:pt>
                <c:pt idx="9">
                  <c:v>7595</c:v>
                </c:pt>
                <c:pt idx="12">
                  <c:v>7951</c:v>
                </c:pt>
              </c:numCache>
            </c:numRef>
          </c:val>
          <c:extLst>
            <c:ext xmlns:c16="http://schemas.microsoft.com/office/drawing/2014/chart" uri="{C3380CC4-5D6E-409C-BE32-E72D297353CC}">
              <c16:uniqueId val="{00000007-0BF6-484F-894B-85DCAF8914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2569</c:v>
                </c:pt>
                <c:pt idx="2">
                  <c:v>#N/A</c:v>
                </c:pt>
                <c:pt idx="3">
                  <c:v>#N/A</c:v>
                </c:pt>
                <c:pt idx="4">
                  <c:v>3218</c:v>
                </c:pt>
                <c:pt idx="5">
                  <c:v>#N/A</c:v>
                </c:pt>
                <c:pt idx="6">
                  <c:v>#N/A</c:v>
                </c:pt>
                <c:pt idx="7">
                  <c:v>2859</c:v>
                </c:pt>
                <c:pt idx="8">
                  <c:v>#N/A</c:v>
                </c:pt>
                <c:pt idx="9">
                  <c:v>#N/A</c:v>
                </c:pt>
                <c:pt idx="10">
                  <c:v>2455</c:v>
                </c:pt>
                <c:pt idx="11">
                  <c:v>#N/A</c:v>
                </c:pt>
                <c:pt idx="12">
                  <c:v>#N/A</c:v>
                </c:pt>
                <c:pt idx="13">
                  <c:v>3032</c:v>
                </c:pt>
                <c:pt idx="14">
                  <c:v>#N/A</c:v>
                </c:pt>
              </c:numCache>
            </c:numRef>
          </c:val>
          <c:smooth val="0"/>
          <c:extLst>
            <c:ext xmlns:c16="http://schemas.microsoft.com/office/drawing/2014/chart" uri="{C3380CC4-5D6E-409C-BE32-E72D297353CC}">
              <c16:uniqueId val="{00000008-0BF6-484F-894B-85DCAF8914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79904</c:v>
                </c:pt>
                <c:pt idx="5">
                  <c:v>77860</c:v>
                </c:pt>
                <c:pt idx="8">
                  <c:v>76821</c:v>
                </c:pt>
                <c:pt idx="11">
                  <c:v>73791</c:v>
                </c:pt>
                <c:pt idx="14">
                  <c:v>69422</c:v>
                </c:pt>
              </c:numCache>
            </c:numRef>
          </c:val>
          <c:extLst>
            <c:ext xmlns:c16="http://schemas.microsoft.com/office/drawing/2014/chart" uri="{C3380CC4-5D6E-409C-BE32-E72D297353CC}">
              <c16:uniqueId val="{00000000-9339-44D4-B195-5AE5FEC656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9390</c:v>
                </c:pt>
                <c:pt idx="5">
                  <c:v>9630</c:v>
                </c:pt>
                <c:pt idx="8">
                  <c:v>9694</c:v>
                </c:pt>
                <c:pt idx="11">
                  <c:v>9469</c:v>
                </c:pt>
                <c:pt idx="14">
                  <c:v>8971</c:v>
                </c:pt>
              </c:numCache>
            </c:numRef>
          </c:val>
          <c:extLst>
            <c:ext xmlns:c16="http://schemas.microsoft.com/office/drawing/2014/chart" uri="{C3380CC4-5D6E-409C-BE32-E72D297353CC}">
              <c16:uniqueId val="{00000001-9339-44D4-B195-5AE5FEC656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5500</c:v>
                </c:pt>
                <c:pt idx="5">
                  <c:v>7471</c:v>
                </c:pt>
                <c:pt idx="8">
                  <c:v>7522</c:v>
                </c:pt>
                <c:pt idx="11">
                  <c:v>7856</c:v>
                </c:pt>
                <c:pt idx="14">
                  <c:v>8644</c:v>
                </c:pt>
              </c:numCache>
            </c:numRef>
          </c:val>
          <c:extLst>
            <c:ext xmlns:c16="http://schemas.microsoft.com/office/drawing/2014/chart" uri="{C3380CC4-5D6E-409C-BE32-E72D297353CC}">
              <c16:uniqueId val="{00000002-9339-44D4-B195-5AE5FEC656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9-44D4-B195-5AE5FEC656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39-44D4-B195-5AE5FEC656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615</c:v>
                </c:pt>
                <c:pt idx="3">
                  <c:v>1879</c:v>
                </c:pt>
                <c:pt idx="6">
                  <c:v>1743</c:v>
                </c:pt>
                <c:pt idx="9">
                  <c:v>1153</c:v>
                </c:pt>
                <c:pt idx="12">
                  <c:v>1085</c:v>
                </c:pt>
              </c:numCache>
            </c:numRef>
          </c:val>
          <c:extLst>
            <c:ext xmlns:c16="http://schemas.microsoft.com/office/drawing/2014/chart" uri="{C3380CC4-5D6E-409C-BE32-E72D297353CC}">
              <c16:uniqueId val="{00000005-9339-44D4-B195-5AE5FEC656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6200</c:v>
                </c:pt>
                <c:pt idx="3">
                  <c:v>6082</c:v>
                </c:pt>
                <c:pt idx="6">
                  <c:v>5921</c:v>
                </c:pt>
                <c:pt idx="9">
                  <c:v>5642</c:v>
                </c:pt>
                <c:pt idx="12">
                  <c:v>5517</c:v>
                </c:pt>
              </c:numCache>
            </c:numRef>
          </c:val>
          <c:extLst>
            <c:ext xmlns:c16="http://schemas.microsoft.com/office/drawing/2014/chart" uri="{C3380CC4-5D6E-409C-BE32-E72D297353CC}">
              <c16:uniqueId val="{00000006-9339-44D4-B195-5AE5FEC656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9275</c:v>
                </c:pt>
                <c:pt idx="3">
                  <c:v>8451</c:v>
                </c:pt>
                <c:pt idx="6">
                  <c:v>7982</c:v>
                </c:pt>
                <c:pt idx="9">
                  <c:v>8009</c:v>
                </c:pt>
                <c:pt idx="12">
                  <c:v>7927</c:v>
                </c:pt>
              </c:numCache>
            </c:numRef>
          </c:val>
          <c:extLst>
            <c:ext xmlns:c16="http://schemas.microsoft.com/office/drawing/2014/chart" uri="{C3380CC4-5D6E-409C-BE32-E72D297353CC}">
              <c16:uniqueId val="{00000007-9339-44D4-B195-5AE5FEC656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22077</c:v>
                </c:pt>
                <c:pt idx="3">
                  <c:v>23665</c:v>
                </c:pt>
                <c:pt idx="6">
                  <c:v>23341</c:v>
                </c:pt>
                <c:pt idx="9">
                  <c:v>22379</c:v>
                </c:pt>
                <c:pt idx="12">
                  <c:v>23097</c:v>
                </c:pt>
              </c:numCache>
            </c:numRef>
          </c:val>
          <c:extLst>
            <c:ext xmlns:c16="http://schemas.microsoft.com/office/drawing/2014/chart" uri="{C3380CC4-5D6E-409C-BE32-E72D297353CC}">
              <c16:uniqueId val="{00000008-9339-44D4-B195-5AE5FEC656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347</c:v>
                </c:pt>
                <c:pt idx="3">
                  <c:v>306</c:v>
                </c:pt>
                <c:pt idx="6">
                  <c:v>265</c:v>
                </c:pt>
                <c:pt idx="9">
                  <c:v>225</c:v>
                </c:pt>
                <c:pt idx="12">
                  <c:v>192</c:v>
                </c:pt>
              </c:numCache>
            </c:numRef>
          </c:val>
          <c:extLst>
            <c:ext xmlns:c16="http://schemas.microsoft.com/office/drawing/2014/chart" uri="{C3380CC4-5D6E-409C-BE32-E72D297353CC}">
              <c16:uniqueId val="{00000009-9339-44D4-B195-5AE5FEC656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85010</c:v>
                </c:pt>
                <c:pt idx="3">
                  <c:v>84315</c:v>
                </c:pt>
                <c:pt idx="6">
                  <c:v>84246</c:v>
                </c:pt>
                <c:pt idx="9">
                  <c:v>85180</c:v>
                </c:pt>
                <c:pt idx="12">
                  <c:v>82173</c:v>
                </c:pt>
              </c:numCache>
            </c:numRef>
          </c:val>
          <c:extLst>
            <c:ext xmlns:c16="http://schemas.microsoft.com/office/drawing/2014/chart" uri="{C3380CC4-5D6E-409C-BE32-E72D297353CC}">
              <c16:uniqueId val="{0000000A-9339-44D4-B195-5AE5FEC656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28729</c:v>
                </c:pt>
                <c:pt idx="2">
                  <c:v>#N/A</c:v>
                </c:pt>
                <c:pt idx="3">
                  <c:v>#N/A</c:v>
                </c:pt>
                <c:pt idx="4">
                  <c:v>29737</c:v>
                </c:pt>
                <c:pt idx="5">
                  <c:v>#N/A</c:v>
                </c:pt>
                <c:pt idx="6">
                  <c:v>#N/A</c:v>
                </c:pt>
                <c:pt idx="7">
                  <c:v>29462</c:v>
                </c:pt>
                <c:pt idx="8">
                  <c:v>#N/A</c:v>
                </c:pt>
                <c:pt idx="9">
                  <c:v>#N/A</c:v>
                </c:pt>
                <c:pt idx="10">
                  <c:v>31472</c:v>
                </c:pt>
                <c:pt idx="11">
                  <c:v>#N/A</c:v>
                </c:pt>
                <c:pt idx="12">
                  <c:v>#N/A</c:v>
                </c:pt>
                <c:pt idx="13">
                  <c:v>32955</c:v>
                </c:pt>
                <c:pt idx="14">
                  <c:v>#N/A</c:v>
                </c:pt>
              </c:numCache>
            </c:numRef>
          </c:val>
          <c:smooth val="0"/>
          <c:extLst>
            <c:ext xmlns:c16="http://schemas.microsoft.com/office/drawing/2014/chart" uri="{C3380CC4-5D6E-409C-BE32-E72D297353CC}">
              <c16:uniqueId val="{0000000B-9339-44D4-B195-5AE5FEC656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2991</c:v>
                </c:pt>
                <c:pt idx="1">
                  <c:v>2913</c:v>
                </c:pt>
                <c:pt idx="2">
                  <c:v>3336</c:v>
                </c:pt>
              </c:numCache>
            </c:numRef>
          </c:val>
          <c:extLst>
            <c:ext xmlns:c16="http://schemas.microsoft.com/office/drawing/2014/chart" uri="{C3380CC4-5D6E-409C-BE32-E72D297353CC}">
              <c16:uniqueId val="{00000000-8865-4700-94DF-0CDD7743DE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739</c:v>
                </c:pt>
                <c:pt idx="1">
                  <c:v>888</c:v>
                </c:pt>
                <c:pt idx="2">
                  <c:v>1085</c:v>
                </c:pt>
              </c:numCache>
            </c:numRef>
          </c:val>
          <c:extLst>
            <c:ext xmlns:c16="http://schemas.microsoft.com/office/drawing/2014/chart" uri="{C3380CC4-5D6E-409C-BE32-E72D297353CC}">
              <c16:uniqueId val="{00000001-8865-4700-94DF-0CDD7743DE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4553</c:v>
                </c:pt>
                <c:pt idx="1">
                  <c:v>4852</c:v>
                </c:pt>
                <c:pt idx="2">
                  <c:v>4740</c:v>
                </c:pt>
              </c:numCache>
            </c:numRef>
          </c:val>
          <c:extLst>
            <c:ext xmlns:c16="http://schemas.microsoft.com/office/drawing/2014/chart" uri="{C3380CC4-5D6E-409C-BE32-E72D297353CC}">
              <c16:uniqueId val="{00000002-8865-4700-94DF-0CDD7743DE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の市町村合併以降、旧合併特例債・過疎対策事業債・辺地対策事業債を活用して多くの事業を実施し、近年も、防災行政無線の整備や学校の大規模改修などの大型事業を実施してきており、依然として元利償還金が高い水準で推移している。また、新たに建設している危機管理センターのほか、防災コミュニティーセンター、学校施設等の整備を順次進めていく計画となっていることから、今後も高水準が続く見込みとなっている。</a:t>
          </a:r>
        </a:p>
        <a:p>
          <a:r>
            <a:rPr kumimoji="1" lang="ja-JP" altLang="en-US" sz="1400">
              <a:latin typeface="ＭＳ ゴシック" pitchFamily="49" charset="-128"/>
              <a:ea typeface="ＭＳ ゴシック" pitchFamily="49" charset="-128"/>
            </a:rPr>
            <a:t>今後も、交付税措置のある地方債の優先活用により、実質公債費負担の軽減に努める。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満期一括償還地方債を発行する計画はない。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企業会計ともに、基礎的財政収支が黒字となるような財政運営に努めているが、防災行政無線の整備をはじめとする防災対策施設等の整備や学校の大規模改修、臨時財政対策債等の発行により、地方債残高はあまり減少していない。</a:t>
          </a:r>
        </a:p>
        <a:p>
          <a:r>
            <a:rPr kumimoji="1" lang="ja-JP" altLang="en-US" sz="1400">
              <a:latin typeface="ＭＳ ゴシック" pitchFamily="49" charset="-128"/>
              <a:ea typeface="ＭＳ ゴシック" pitchFamily="49" charset="-128"/>
            </a:rPr>
            <a:t>退職手当負担見込額は、職員数の削減に伴い徐々にではあるが減少している。人員不足解消のため、令和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年度採用から職員数を増やしているため、将来的には増加することが見込まれる。</a:t>
          </a:r>
        </a:p>
        <a:p>
          <a:r>
            <a:rPr kumimoji="1" lang="ja-JP" altLang="en-US" sz="1400">
              <a:latin typeface="ＭＳ ゴシック" pitchFamily="49" charset="-128"/>
              <a:ea typeface="ＭＳ ゴシック" pitchFamily="49" charset="-128"/>
            </a:rPr>
            <a:t>将来負担比率の分子については、今後、充当可能基金は増加しているものの、基準財政需要額算入見込額の減等が懸念されることから、今後は地方債の発行を抑制し、将来負担額の増大を抑える必要がある。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石川県白山市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を積み立てた財政調整基金の残高が増加し、このほか、国の補正予算により、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臨時財政対策債を償還す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ために交付された普通交付税を積み立てたことによる減債基金の増加や、ふるさと納税を積み立てているふるさと振興基金の増加が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・市税収入の減収や災害等に必要となる財源として、一定規模の財政調整基金を維持していくとともに、市有施設の改修・更新の財源と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して公共施設整備金の積み立てを図るなど、個々の資金使途目的に合わせて特定目的基金の運用を図る。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・公共施設整備基金：市が設置する公共施設の整備の財源に充てるため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・斎場整備基金：老朽化した斎場の整備費用の財源に充てるため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・合併振興基金：財政状況を踏まえて取崩額を決定しており、近年は大きく取り崩していなかったが、令和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年度は財政調整基金の残高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を確保を図り、普通建設事業等の財源として取り崩しを行ったため残高が減少した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・公共施設整備基金：私有地等の財産売払い収入を積み立てため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・斎場整備基金：老朽化した斎場の建て替えに備えて積み立てたため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・令和６年能登半島地震復興基金：石川県から交付された復興基金を、今後の災害復旧事業や災害対策事業に充てることを目的に積み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・合併振興基金：市民の連帯強化及び地域振興を図る事業の財源に充てるため、当初予算財源等として段階的に取り崩す見込み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・公共施設整備基金：市有地等の財産売払い収入を原資として積み立てるとともに、必要に応じて公共施設の整備を行う財源に充てる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・斎場整備基金：建て替えに必要となる費用が従来の想定を上回ったため、今後積立額を増額する見込み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・人件費や扶助費等の義務的経費の増加や電気料の値上げによる光熱水費の増加などの影響により多くの取崩しを行ったが、実質収支の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百万円を積み立てたほか、過去に交付した助成金の返還金を積み立てたため、残高は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・今後も、物価高騰等の影響により取崩額の増が見込まれるが、災害等の備えや、市税の収入の減少に備えて、一定程度の残高を維持す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・国の補正予算により、臨時財政対策債を償還するために交付された普通交付税を積み立てたことにより増加した。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・現在、預金利子の積み立て以外は予定していない。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全国平均及び石川県平均は上回っているものの、類似団体平均との比較では</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下回っており、令和２年度以降は下降傾向にある。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今後も公共施設の適正管理や、行政の効率化等により歳出削減に努めるとともに、企業立地の促進や区画整理事業等の定住人口対策を推進し、税収増等による歳入確保に努める。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78015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行財政改革の取り組みにより毎年度改善を図っているところではあるが、令和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年度は地方税が増収となったものの、会計年度任用職員の手当拡大に伴う人件費の増や、近年の物価高騰や賃上げ等の影響により、光熱水費や施設管理委託料などの経常経費が増加し、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％悪化し、依然として類似団体平均及び石川県平均と比較し高い水準となっている。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今後も、社会保障費や物価高騰による公共施設の維持管理費などに財政需要の増嵩が見込まれることから、これまで以上に事務事業の効率化・適正化を図り、経常経費の抑制に努める。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783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7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9964"/>
          <a:ext cx="889000" cy="6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9964"/>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128541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全国平均、石川県平均と比較すると下回っている状況であり、近年は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千円前後で推移していたが、令和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千円台となった。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人件費については、人員不足解消を図るため職員採用数を増やしたことや、会計年度任用職員の手当拡大により、大幅に増額となっている。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物件費については、物価高騰や賃上げの影響を受け、光熱水費、施設管理等にかかる費用が漏れなく増額となっている。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今後も人件費の高騰や、物価高騰等の影響による増加が続くと想定されるため、一層の事務事業の見直し、施設管理に見直しを進め、経費の抑制に努める。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1014</xdr:rowOff>
    </xdr:from>
    <xdr:to>
      <xdr:col>23</xdr:col>
      <xdr:colOff>133350</xdr:colOff>
      <xdr:row>84</xdr:row>
      <xdr:rowOff>35461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1364"/>
          <a:ext cx="838200" cy="20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1014</xdr:rowOff>
    </xdr:from>
    <xdr:to>
      <xdr:col>19</xdr:col>
      <xdr:colOff>133350</xdr:colOff>
      <xdr:row>83</xdr:row>
      <xdr:rowOff>48102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31364"/>
          <a:ext cx="889000" cy="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13734</xdr:rowOff>
    </xdr:from>
    <xdr:to>
      <xdr:col>15</xdr:col>
      <xdr:colOff>82550</xdr:colOff>
      <xdr:row>83</xdr:row>
      <xdr:rowOff>48102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4084"/>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145076</xdr:rowOff>
    </xdr:from>
    <xdr:to>
      <xdr:col>11</xdr:col>
      <xdr:colOff>31750</xdr:colOff>
      <xdr:row>83</xdr:row>
      <xdr:rowOff>13734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3976"/>
          <a:ext cx="889000" cy="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156111</xdr:rowOff>
    </xdr:from>
    <xdr:to>
      <xdr:col>23</xdr:col>
      <xdr:colOff>184150</xdr:colOff>
      <xdr:row>84</xdr:row>
      <xdr:rowOff>86261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121664</xdr:rowOff>
    </xdr:from>
    <xdr:to>
      <xdr:col>19</xdr:col>
      <xdr:colOff>184150</xdr:colOff>
      <xdr:row>83</xdr:row>
      <xdr:rowOff>51814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61991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4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168752</xdr:rowOff>
    </xdr:from>
    <xdr:to>
      <xdr:col>15</xdr:col>
      <xdr:colOff>133350</xdr:colOff>
      <xdr:row>83</xdr:row>
      <xdr:rowOff>98902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109079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134384</xdr:rowOff>
    </xdr:from>
    <xdr:to>
      <xdr:col>11</xdr:col>
      <xdr:colOff>82550</xdr:colOff>
      <xdr:row>83</xdr:row>
      <xdr:rowOff>64534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74711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94276</xdr:rowOff>
    </xdr:from>
    <xdr:to>
      <xdr:col>7</xdr:col>
      <xdr:colOff>31750</xdr:colOff>
      <xdr:row>83</xdr:row>
      <xdr:rowOff>24426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経験年数の階層の変動により、微増となったが、全国市平均と比較すると低い水準で推移している状況である。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92075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24566"/>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11641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11641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人員不足を解消し、職員の負担軽減および業務の効率化を図るため、採用職員数を増やしたため前年度から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人増加したが、平成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年度の合併以降、大幅な削減が図られてきたことから、全国平均、類似団体平均及び石川県平均を下回る状況となっている。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169273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1588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110672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158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110672</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2622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158931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118473</xdr:rowOff>
    </xdr:from>
    <xdr:to>
      <xdr:col>81</xdr:col>
      <xdr:colOff>95250</xdr:colOff>
      <xdr:row>60</xdr:row>
      <xdr:rowOff>48623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135000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59872</xdr:rowOff>
    </xdr:from>
    <xdr:to>
      <xdr:col>73</xdr:col>
      <xdr:colOff>44450</xdr:colOff>
      <xdr:row>59</xdr:row>
      <xdr:rowOff>161472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年度の単年度では、普通会計及び公営企業会計の実質公債費が増加したが、令和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年度に一般会計、公営企業会計及び一部事務組合のすべてにおいて、償還額が前年度から減少したことが影響し、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か年平均で見る実質公債費率についても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全国平均、類似団体平均及び石川県平均のいずれと比較しても、大きく上回る高い水準であるため、今後も一層の償還管理に努め、比率の抑制を図る。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57855</xdr:rowOff>
    </xdr:from>
    <xdr:to>
      <xdr:col>81</xdr:col>
      <xdr:colOff>44450</xdr:colOff>
      <xdr:row>44</xdr:row>
      <xdr:rowOff>111478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6016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44</xdr:row>
      <xdr:rowOff>151695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65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44</xdr:row>
      <xdr:rowOff>151695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65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111478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882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7055</xdr:rowOff>
    </xdr:from>
    <xdr:to>
      <xdr:col>81</xdr:col>
      <xdr:colOff>95250</xdr:colOff>
      <xdr:row>44</xdr:row>
      <xdr:rowOff>108655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74382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60678</xdr:rowOff>
    </xdr:from>
    <xdr:to>
      <xdr:col>77</xdr:col>
      <xdr:colOff>95250</xdr:colOff>
      <xdr:row>44</xdr:row>
      <xdr:rowOff>162278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147055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100895</xdr:rowOff>
    </xdr:from>
    <xdr:to>
      <xdr:col>73</xdr:col>
      <xdr:colOff>44450</xdr:colOff>
      <xdr:row>45</xdr:row>
      <xdr:rowOff>31045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15822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60678</xdr:rowOff>
    </xdr:from>
    <xdr:to>
      <xdr:col>68</xdr:col>
      <xdr:colOff>203200</xdr:colOff>
      <xdr:row>44</xdr:row>
      <xdr:rowOff>162278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147055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合併後の道路網や公共施設の整備、小中学校の改築・地震補強等に係る地方債の発行により、地方債残高が依然として多額となっている。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年度は、公営企業会計の地方債残高が増加したほか、一般会計において交付税措置の大きな地方債残高が減少し、交付税措置の少ない地方債残高が増加したことにより交付税算入額が減少し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全国平均、類似団体平均及び石川県平均のいずれも大きく上回る高い水準で推移していることから、一層の改善に努める。 </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23</xdr:row>
      <xdr:rowOff>40005</xdr:rowOff>
    </xdr:from>
    <xdr:to>
      <xdr:col>81</xdr:col>
      <xdr:colOff>44450</xdr:colOff>
      <xdr:row>23</xdr:row>
      <xdr:rowOff>66816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9833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148449</xdr:rowOff>
    </xdr:from>
    <xdr:to>
      <xdr:col>77</xdr:col>
      <xdr:colOff>44450</xdr:colOff>
      <xdr:row>23</xdr:row>
      <xdr:rowOff>40005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920349"/>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135043</xdr:rowOff>
    </xdr:from>
    <xdr:to>
      <xdr:col>72</xdr:col>
      <xdr:colOff>203200</xdr:colOff>
      <xdr:row>22</xdr:row>
      <xdr:rowOff>148449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90694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135043</xdr:rowOff>
    </xdr:from>
    <xdr:to>
      <xdr:col>68</xdr:col>
      <xdr:colOff>152400</xdr:colOff>
      <xdr:row>22</xdr:row>
      <xdr:rowOff>163195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90694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16016</xdr:rowOff>
    </xdr:from>
    <xdr:to>
      <xdr:col>81</xdr:col>
      <xdr:colOff>95250</xdr:colOff>
      <xdr:row>23</xdr:row>
      <xdr:rowOff>117616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9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83343</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8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160655</xdr:rowOff>
    </xdr:from>
    <xdr:to>
      <xdr:col>77</xdr:col>
      <xdr:colOff>95250</xdr:colOff>
      <xdr:row>23</xdr:row>
      <xdr:rowOff>90805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9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75582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401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97649</xdr:rowOff>
    </xdr:from>
    <xdr:to>
      <xdr:col>73</xdr:col>
      <xdr:colOff>44450</xdr:colOff>
      <xdr:row>23</xdr:row>
      <xdr:rowOff>27799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8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12576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95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84243</xdr:rowOff>
    </xdr:from>
    <xdr:to>
      <xdr:col>68</xdr:col>
      <xdr:colOff>203200</xdr:colOff>
      <xdr:row>23</xdr:row>
      <xdr:rowOff>14393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8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170620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112395</xdr:rowOff>
    </xdr:from>
    <xdr:to>
      <xdr:col>64</xdr:col>
      <xdr:colOff>152400</xdr:colOff>
      <xdr:row>23</xdr:row>
      <xdr:rowOff>42545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8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27322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97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年度の合併以降、職員数を削減が図られてきたことから、全国平均、類似団体平均及び石川県平均と比較しても低水準にあるが、令和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年度は人員不足解消のため採用人数を増やし、また、会計年度任用職員の手当拡大等による影響から、前年度より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03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9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33</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6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6350</xdr:rowOff>
    </xdr:from>
    <xdr:to>
      <xdr:col>11</xdr:col>
      <xdr:colOff>9525</xdr:colOff>
      <xdr:row>34</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642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xdr:rowOff>
    </xdr:from>
    <xdr:to>
      <xdr:col>24</xdr:col>
      <xdr:colOff>76200</xdr:colOff>
      <xdr:row>34</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82550</xdr:rowOff>
    </xdr:from>
    <xdr:to>
      <xdr:col>15</xdr:col>
      <xdr:colOff>149225</xdr:colOff>
      <xdr:row>34</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63500</xdr:rowOff>
    </xdr:from>
    <xdr:to>
      <xdr:col>6</xdr:col>
      <xdr:colOff>171450</xdr:colOff>
      <xdr:row>34</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類似団体平均と比較すると低い水準で概ね横ばい傾向が続いている。</a:t>
          </a:r>
        </a:p>
        <a:p>
          <a:r>
            <a:rPr kumimoji="1" lang="ja-JP" altLang="en-US" sz="1300">
              <a:latin typeface="ＭＳ Ｐゴシック" panose="020B0600070205080204" pitchFamily="50" charset="-128"/>
              <a:ea typeface="ＭＳ Ｐゴシック" panose="020B0600070205080204" pitchFamily="50" charset="-128"/>
            </a:rPr>
            <a:t>今後も物価高騰の影響により、物件費の増加が見込まれるが、公共施設を統合するなど、公共施設の維持管理費の縮減を図り、物件費の一層の抑制に努める。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横ばいとなっているが、自立支援給付費などの障害福祉分野の財政需要が増嵩しているほか、公定価格改定の影響による法人保育園運営費の増加、また、児童手当の拡大により、必要額は増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今後も扶助費の増嵩は避けられないと認識しているが、財政運営への影響が最小限となるよう努める。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874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1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ほぼ同水準で推移しており、類似団体内や全国平均と比較しても低水準を保っている。</a:t>
          </a:r>
        </a:p>
        <a:p>
          <a:r>
            <a:rPr kumimoji="1" lang="ja-JP" altLang="en-US" sz="1300">
              <a:latin typeface="ＭＳ Ｐゴシック" panose="020B0600070205080204" pitchFamily="50" charset="-128"/>
              <a:ea typeface="ＭＳ Ｐゴシック" panose="020B0600070205080204" pitchFamily="50" charset="-128"/>
            </a:rPr>
            <a:t>今後も、財政需要が増大する中、事務事業の見直しや事業の優先度を適切に判断し、歳出の抑制に努める。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82550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2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55</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9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31750</xdr:rowOff>
    </xdr:from>
    <xdr:to>
      <xdr:col>78</xdr:col>
      <xdr:colOff>120650</xdr:colOff>
      <xdr:row>55</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一部事務組合への負担金について減少したことが要因となり、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％減少しているが、全国平均や類似団体平均と比較し、大幅に上回る水準で推移しているため、補助金等の見直しや適正化により歳出削減に努める。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33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792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786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40</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786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ほぼ横ばい傾向であるが、全国平均、類似団体平均及び石川県平均と比較するときわめて高い水準にあることから、引き続き一層の地方債発行額の抑制及び計画的な償還管理に努める。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09144"/>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37355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8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65278</xdr:rowOff>
    </xdr:from>
    <xdr:to>
      <xdr:col>24</xdr:col>
      <xdr:colOff>114300</xdr:colOff>
      <xdr:row>79</xdr:row>
      <xdr:rowOff>65278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60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006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165879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281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3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94505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類似団体平均や全国平均を下回っているものの、扶助費や補助費等の増加により財政構造の硬直化が進んでいるため、改善に向け、より一層の経常経費の削減に努める。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434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113285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108713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2344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76</xdr:row>
      <xdr:rowOff>90424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2344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151655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141158</xdr:rowOff>
    </xdr:from>
    <xdr:to>
      <xdr:col>29</xdr:col>
      <xdr:colOff>127000</xdr:colOff>
      <xdr:row>18</xdr:row>
      <xdr:rowOff>90363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3433"/>
          <a:ext cx="647700" cy="12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90363</xdr:rowOff>
    </xdr:from>
    <xdr:to>
      <xdr:col>26</xdr:col>
      <xdr:colOff>50800</xdr:colOff>
      <xdr:row>18</xdr:row>
      <xdr:rowOff>94638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4088"/>
          <a:ext cx="698500" cy="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94638</xdr:rowOff>
    </xdr:from>
    <xdr:to>
      <xdr:col>22</xdr:col>
      <xdr:colOff>114300</xdr:colOff>
      <xdr:row>18</xdr:row>
      <xdr:rowOff>124699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8363"/>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61308</xdr:rowOff>
    </xdr:from>
    <xdr:to>
      <xdr:col>18</xdr:col>
      <xdr:colOff>177800</xdr:colOff>
      <xdr:row>18</xdr:row>
      <xdr:rowOff>124699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5033"/>
          <a:ext cx="698500" cy="6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90358</xdr:rowOff>
    </xdr:from>
    <xdr:to>
      <xdr:col>29</xdr:col>
      <xdr:colOff>177800</xdr:colOff>
      <xdr:row>18</xdr:row>
      <xdr:rowOff>20508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62435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39563</xdr:rowOff>
    </xdr:from>
    <xdr:to>
      <xdr:col>26</xdr:col>
      <xdr:colOff>101600</xdr:colOff>
      <xdr:row>18</xdr:row>
      <xdr:rowOff>141163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125940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43838</xdr:rowOff>
    </xdr:from>
    <xdr:to>
      <xdr:col>22</xdr:col>
      <xdr:colOff>165100</xdr:colOff>
      <xdr:row>18</xdr:row>
      <xdr:rowOff>145438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130215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73899</xdr:rowOff>
    </xdr:from>
    <xdr:to>
      <xdr:col>19</xdr:col>
      <xdr:colOff>38100</xdr:colOff>
      <xdr:row>19</xdr:row>
      <xdr:rowOff>4049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10508</xdr:rowOff>
    </xdr:from>
    <xdr:to>
      <xdr:col>15</xdr:col>
      <xdr:colOff>101600</xdr:colOff>
      <xdr:row>18</xdr:row>
      <xdr:rowOff>112108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224460</xdr:rowOff>
    </xdr:from>
    <xdr:to>
      <xdr:col>29</xdr:col>
      <xdr:colOff>127000</xdr:colOff>
      <xdr:row>34</xdr:row>
      <xdr:rowOff>78080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49010"/>
          <a:ext cx="647700" cy="19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286639</xdr:rowOff>
    </xdr:from>
    <xdr:to>
      <xdr:col>26</xdr:col>
      <xdr:colOff>50800</xdr:colOff>
      <xdr:row>34</xdr:row>
      <xdr:rowOff>78080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11189"/>
          <a:ext cx="698500" cy="13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167119</xdr:rowOff>
    </xdr:from>
    <xdr:to>
      <xdr:col>22</xdr:col>
      <xdr:colOff>114300</xdr:colOff>
      <xdr:row>33</xdr:row>
      <xdr:rowOff>286639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091669"/>
          <a:ext cx="698500" cy="119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167119</xdr:rowOff>
    </xdr:from>
    <xdr:to>
      <xdr:col>18</xdr:col>
      <xdr:colOff>177800</xdr:colOff>
      <xdr:row>34</xdr:row>
      <xdr:rowOff>45657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091669"/>
          <a:ext cx="698500" cy="22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173660</xdr:rowOff>
    </xdr:from>
    <xdr:to>
      <xdr:col>29</xdr:col>
      <xdr:colOff>177800</xdr:colOff>
      <xdr:row>33</xdr:row>
      <xdr:rowOff>275260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09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120337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27280</xdr:rowOff>
    </xdr:from>
    <xdr:to>
      <xdr:col>26</xdr:col>
      <xdr:colOff>101600</xdr:colOff>
      <xdr:row>34</xdr:row>
      <xdr:rowOff>128880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9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139057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235839</xdr:rowOff>
    </xdr:from>
    <xdr:to>
      <xdr:col>22</xdr:col>
      <xdr:colOff>165100</xdr:colOff>
      <xdr:row>33</xdr:row>
      <xdr:rowOff>337439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60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4716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2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116319</xdr:rowOff>
    </xdr:from>
    <xdr:to>
      <xdr:col>19</xdr:col>
      <xdr:colOff>38100</xdr:colOff>
      <xdr:row>33</xdr:row>
      <xdr:rowOff>217919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04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56646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80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337757</xdr:rowOff>
    </xdr:from>
    <xdr:to>
      <xdr:col>15</xdr:col>
      <xdr:colOff>101600</xdr:colOff>
      <xdr:row>34</xdr:row>
      <xdr:rowOff>96457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62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106634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3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106096</xdr:rowOff>
    </xdr:from>
    <xdr:to>
      <xdr:col>24</xdr:col>
      <xdr:colOff>63500</xdr:colOff>
      <xdr:row>37</xdr:row>
      <xdr:rowOff>79186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8296"/>
          <a:ext cx="838200" cy="1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79186</xdr:rowOff>
    </xdr:from>
    <xdr:to>
      <xdr:col>19</xdr:col>
      <xdr:colOff>177800</xdr:colOff>
      <xdr:row>37</xdr:row>
      <xdr:rowOff>107696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2836"/>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74843</xdr:rowOff>
    </xdr:from>
    <xdr:to>
      <xdr:col>15</xdr:col>
      <xdr:colOff>50800</xdr:colOff>
      <xdr:row>37</xdr:row>
      <xdr:rowOff>107696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8493"/>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65960</xdr:rowOff>
    </xdr:from>
    <xdr:to>
      <xdr:col>10</xdr:col>
      <xdr:colOff>114300</xdr:colOff>
      <xdr:row>37</xdr:row>
      <xdr:rowOff>74843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9610"/>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55296</xdr:rowOff>
    </xdr:from>
    <xdr:to>
      <xdr:col>24</xdr:col>
      <xdr:colOff>114300</xdr:colOff>
      <xdr:row>36</xdr:row>
      <xdr:rowOff>156896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33723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28386</xdr:rowOff>
    </xdr:from>
    <xdr:to>
      <xdr:col>20</xdr:col>
      <xdr:colOff>38100</xdr:colOff>
      <xdr:row>37</xdr:row>
      <xdr:rowOff>129986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121113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56896</xdr:rowOff>
    </xdr:from>
    <xdr:to>
      <xdr:col>15</xdr:col>
      <xdr:colOff>101600</xdr:colOff>
      <xdr:row>37</xdr:row>
      <xdr:rowOff>158496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149623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24043</xdr:rowOff>
    </xdr:from>
    <xdr:to>
      <xdr:col>10</xdr:col>
      <xdr:colOff>165100</xdr:colOff>
      <xdr:row>37</xdr:row>
      <xdr:rowOff>125643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15160</xdr:rowOff>
    </xdr:from>
    <xdr:to>
      <xdr:col>6</xdr:col>
      <xdr:colOff>38100</xdr:colOff>
      <xdr:row>37</xdr:row>
      <xdr:rowOff>116760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107887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5878</xdr:rowOff>
    </xdr:from>
    <xdr:to>
      <xdr:col>24</xdr:col>
      <xdr:colOff>63500</xdr:colOff>
      <xdr:row>55</xdr:row>
      <xdr:rowOff>11958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4178"/>
          <a:ext cx="838200" cy="17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100838</xdr:rowOff>
    </xdr:from>
    <xdr:to>
      <xdr:col>19</xdr:col>
      <xdr:colOff>177800</xdr:colOff>
      <xdr:row>55</xdr:row>
      <xdr:rowOff>11958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59138"/>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100838</xdr:rowOff>
    </xdr:from>
    <xdr:to>
      <xdr:col>15</xdr:col>
      <xdr:colOff>50800</xdr:colOff>
      <xdr:row>54</xdr:row>
      <xdr:rowOff>136499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5913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136499</xdr:rowOff>
    </xdr:from>
    <xdr:to>
      <xdr:col>10</xdr:col>
      <xdr:colOff>114300</xdr:colOff>
      <xdr:row>55</xdr:row>
      <xdr:rowOff>37195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94799"/>
          <a:ext cx="8890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126528</xdr:rowOff>
    </xdr:from>
    <xdr:to>
      <xdr:col>24</xdr:col>
      <xdr:colOff>114300</xdr:colOff>
      <xdr:row>54</xdr:row>
      <xdr:rowOff>56678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149405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132608</xdr:rowOff>
    </xdr:from>
    <xdr:to>
      <xdr:col>20</xdr:col>
      <xdr:colOff>38100</xdr:colOff>
      <xdr:row>55</xdr:row>
      <xdr:rowOff>62758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79285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50038</xdr:rowOff>
    </xdr:from>
    <xdr:to>
      <xdr:col>15</xdr:col>
      <xdr:colOff>101600</xdr:colOff>
      <xdr:row>54</xdr:row>
      <xdr:rowOff>151638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168165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85699</xdr:rowOff>
    </xdr:from>
    <xdr:to>
      <xdr:col>10</xdr:col>
      <xdr:colOff>165100</xdr:colOff>
      <xdr:row>55</xdr:row>
      <xdr:rowOff>15849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32376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157845</xdr:rowOff>
    </xdr:from>
    <xdr:to>
      <xdr:col>6</xdr:col>
      <xdr:colOff>38100</xdr:colOff>
      <xdr:row>55</xdr:row>
      <xdr:rowOff>87995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104522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9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166370</xdr:rowOff>
    </xdr:from>
    <xdr:to>
      <xdr:col>24</xdr:col>
      <xdr:colOff>63500</xdr:colOff>
      <xdr:row>78</xdr:row>
      <xdr:rowOff>4318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8020"/>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121920</xdr:rowOff>
    </xdr:from>
    <xdr:to>
      <xdr:col>19</xdr:col>
      <xdr:colOff>177800</xdr:colOff>
      <xdr:row>78</xdr:row>
      <xdr:rowOff>4318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3570"/>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121920</xdr:rowOff>
    </xdr:from>
    <xdr:to>
      <xdr:col>15</xdr:col>
      <xdr:colOff>50800</xdr:colOff>
      <xdr:row>78</xdr:row>
      <xdr:rowOff>12446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3570"/>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12446</xdr:rowOff>
    </xdr:from>
    <xdr:to>
      <xdr:col>10</xdr:col>
      <xdr:colOff>114300</xdr:colOff>
      <xdr:row>78</xdr:row>
      <xdr:rowOff>24512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55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115570</xdr:rowOff>
    </xdr:from>
    <xdr:to>
      <xdr:col>24</xdr:col>
      <xdr:colOff>114300</xdr:colOff>
      <xdr:row>78</xdr:row>
      <xdr:rowOff>45720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124968</xdr:rowOff>
    </xdr:from>
    <xdr:to>
      <xdr:col>20</xdr:col>
      <xdr:colOff>38100</xdr:colOff>
      <xdr:row>78</xdr:row>
      <xdr:rowOff>55118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46245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71120</xdr:rowOff>
    </xdr:from>
    <xdr:to>
      <xdr:col>15</xdr:col>
      <xdr:colOff>101600</xdr:colOff>
      <xdr:row>78</xdr:row>
      <xdr:rowOff>1270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163847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133096</xdr:rowOff>
    </xdr:from>
    <xdr:to>
      <xdr:col>10</xdr:col>
      <xdr:colOff>165100</xdr:colOff>
      <xdr:row>78</xdr:row>
      <xdr:rowOff>63246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54373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145162</xdr:rowOff>
    </xdr:from>
    <xdr:to>
      <xdr:col>6</xdr:col>
      <xdr:colOff>38100</xdr:colOff>
      <xdr:row>78</xdr:row>
      <xdr:rowOff>75312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66439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56652</xdr:rowOff>
    </xdr:from>
    <xdr:to>
      <xdr:col>24</xdr:col>
      <xdr:colOff>63500</xdr:colOff>
      <xdr:row>94</xdr:row>
      <xdr:rowOff>43819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30052"/>
          <a:ext cx="838200" cy="33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43819</xdr:rowOff>
    </xdr:from>
    <xdr:to>
      <xdr:col>19</xdr:col>
      <xdr:colOff>177800</xdr:colOff>
      <xdr:row>96</xdr:row>
      <xdr:rowOff>132384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60119"/>
          <a:ext cx="889000" cy="4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141725</xdr:rowOff>
    </xdr:from>
    <xdr:to>
      <xdr:col>15</xdr:col>
      <xdr:colOff>50800</xdr:colOff>
      <xdr:row>96</xdr:row>
      <xdr:rowOff>132384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86575"/>
          <a:ext cx="889000" cy="5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141725</xdr:rowOff>
    </xdr:from>
    <xdr:to>
      <xdr:col>10</xdr:col>
      <xdr:colOff>114300</xdr:colOff>
      <xdr:row>98</xdr:row>
      <xdr:rowOff>73896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6575"/>
          <a:ext cx="889000" cy="7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5852</xdr:rowOff>
    </xdr:from>
    <xdr:to>
      <xdr:col>24</xdr:col>
      <xdr:colOff>114300</xdr:colOff>
      <xdr:row>92</xdr:row>
      <xdr:rowOff>107452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28729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3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164469</xdr:rowOff>
    </xdr:from>
    <xdr:to>
      <xdr:col>20</xdr:col>
      <xdr:colOff>38100</xdr:colOff>
      <xdr:row>94</xdr:row>
      <xdr:rowOff>94619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111146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8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81584</xdr:rowOff>
    </xdr:from>
    <xdr:to>
      <xdr:col>15</xdr:col>
      <xdr:colOff>101600</xdr:colOff>
      <xdr:row>97</xdr:row>
      <xdr:rowOff>11734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28261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90925</xdr:rowOff>
    </xdr:from>
    <xdr:to>
      <xdr:col>10</xdr:col>
      <xdr:colOff>165100</xdr:colOff>
      <xdr:row>94</xdr:row>
      <xdr:rowOff>21075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37602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23096</xdr:rowOff>
    </xdr:from>
    <xdr:to>
      <xdr:col>6</xdr:col>
      <xdr:colOff>38100</xdr:colOff>
      <xdr:row>98</xdr:row>
      <xdr:rowOff>124696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141223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165706</xdr:rowOff>
    </xdr:from>
    <xdr:to>
      <xdr:col>55</xdr:col>
      <xdr:colOff>0</xdr:colOff>
      <xdr:row>36</xdr:row>
      <xdr:rowOff>169276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7906"/>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77379</xdr:rowOff>
    </xdr:from>
    <xdr:to>
      <xdr:col>50</xdr:col>
      <xdr:colOff>114300</xdr:colOff>
      <xdr:row>36</xdr:row>
      <xdr:rowOff>165706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9579"/>
          <a:ext cx="8890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77379</xdr:rowOff>
    </xdr:from>
    <xdr:to>
      <xdr:col>45</xdr:col>
      <xdr:colOff>177800</xdr:colOff>
      <xdr:row>36</xdr:row>
      <xdr:rowOff>146003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9579"/>
          <a:ext cx="889000" cy="6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111071</xdr:rowOff>
    </xdr:from>
    <xdr:to>
      <xdr:col>41</xdr:col>
      <xdr:colOff>50800</xdr:colOff>
      <xdr:row>36</xdr:row>
      <xdr:rowOff>146003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54571"/>
          <a:ext cx="889000" cy="10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118476</xdr:rowOff>
    </xdr:from>
    <xdr:to>
      <xdr:col>55</xdr:col>
      <xdr:colOff>50800</xdr:colOff>
      <xdr:row>37</xdr:row>
      <xdr:rowOff>48626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141353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114906</xdr:rowOff>
    </xdr:from>
    <xdr:to>
      <xdr:col>50</xdr:col>
      <xdr:colOff>165100</xdr:colOff>
      <xdr:row>37</xdr:row>
      <xdr:rowOff>45056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61583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6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26579</xdr:rowOff>
    </xdr:from>
    <xdr:to>
      <xdr:col>46</xdr:col>
      <xdr:colOff>38100</xdr:colOff>
      <xdr:row>36</xdr:row>
      <xdr:rowOff>128179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144706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95203</xdr:rowOff>
    </xdr:from>
    <xdr:to>
      <xdr:col>41</xdr:col>
      <xdr:colOff>101600</xdr:colOff>
      <xdr:row>37</xdr:row>
      <xdr:rowOff>25353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41880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60271</xdr:rowOff>
    </xdr:from>
    <xdr:to>
      <xdr:col>36</xdr:col>
      <xdr:colOff>165100</xdr:colOff>
      <xdr:row>30</xdr:row>
      <xdr:rowOff>161871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6948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140957</xdr:rowOff>
    </xdr:from>
    <xdr:to>
      <xdr:col>55</xdr:col>
      <xdr:colOff>0</xdr:colOff>
      <xdr:row>55</xdr:row>
      <xdr:rowOff>166446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56357"/>
          <a:ext cx="838200" cy="5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140957</xdr:rowOff>
    </xdr:from>
    <xdr:to>
      <xdr:col>50</xdr:col>
      <xdr:colOff>114300</xdr:colOff>
      <xdr:row>54</xdr:row>
      <xdr:rowOff>30493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56357"/>
          <a:ext cx="889000" cy="2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30493</xdr:rowOff>
    </xdr:from>
    <xdr:to>
      <xdr:col>45</xdr:col>
      <xdr:colOff>177800</xdr:colOff>
      <xdr:row>54</xdr:row>
      <xdr:rowOff>165709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88793"/>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137909</xdr:rowOff>
    </xdr:from>
    <xdr:to>
      <xdr:col>41</xdr:col>
      <xdr:colOff>50800</xdr:colOff>
      <xdr:row>54</xdr:row>
      <xdr:rowOff>165709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96209"/>
          <a:ext cx="889000" cy="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115646</xdr:rowOff>
    </xdr:from>
    <xdr:to>
      <xdr:col>55</xdr:col>
      <xdr:colOff>50800</xdr:colOff>
      <xdr:row>56</xdr:row>
      <xdr:rowOff>45796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138523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90157</xdr:rowOff>
    </xdr:from>
    <xdr:to>
      <xdr:col>50</xdr:col>
      <xdr:colOff>165100</xdr:colOff>
      <xdr:row>53</xdr:row>
      <xdr:rowOff>20307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36834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87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151143</xdr:rowOff>
    </xdr:from>
    <xdr:to>
      <xdr:col>46</xdr:col>
      <xdr:colOff>38100</xdr:colOff>
      <xdr:row>54</xdr:row>
      <xdr:rowOff>81293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97820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114909</xdr:rowOff>
    </xdr:from>
    <xdr:to>
      <xdr:col>41</xdr:col>
      <xdr:colOff>101600</xdr:colOff>
      <xdr:row>55</xdr:row>
      <xdr:rowOff>45059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61586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87109</xdr:rowOff>
    </xdr:from>
    <xdr:to>
      <xdr:col>36</xdr:col>
      <xdr:colOff>165100</xdr:colOff>
      <xdr:row>55</xdr:row>
      <xdr:rowOff>17259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33786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12974</xdr:rowOff>
    </xdr:from>
    <xdr:to>
      <xdr:col>55</xdr:col>
      <xdr:colOff>0</xdr:colOff>
      <xdr:row>78</xdr:row>
      <xdr:rowOff>156372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043174"/>
          <a:ext cx="838200" cy="48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12974</xdr:rowOff>
    </xdr:from>
    <xdr:to>
      <xdr:col>50</xdr:col>
      <xdr:colOff>114300</xdr:colOff>
      <xdr:row>78</xdr:row>
      <xdr:rowOff>32356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0431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32356</xdr:rowOff>
    </xdr:from>
    <xdr:to>
      <xdr:col>45</xdr:col>
      <xdr:colOff>177800</xdr:colOff>
      <xdr:row>78</xdr:row>
      <xdr:rowOff>138443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05456"/>
          <a:ext cx="889000" cy="10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138443</xdr:rowOff>
    </xdr:from>
    <xdr:to>
      <xdr:col>41</xdr:col>
      <xdr:colOff>50800</xdr:colOff>
      <xdr:row>79</xdr:row>
      <xdr:rowOff>6181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115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105572</xdr:rowOff>
    </xdr:from>
    <xdr:to>
      <xdr:col>55</xdr:col>
      <xdr:colOff>50800</xdr:colOff>
      <xdr:row>79</xdr:row>
      <xdr:rowOff>35722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133624</xdr:rowOff>
    </xdr:from>
    <xdr:to>
      <xdr:col>50</xdr:col>
      <xdr:colOff>165100</xdr:colOff>
      <xdr:row>76</xdr:row>
      <xdr:rowOff>63773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92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80301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153006</xdr:rowOff>
    </xdr:from>
    <xdr:to>
      <xdr:col>46</xdr:col>
      <xdr:colOff>38100</xdr:colOff>
      <xdr:row>78</xdr:row>
      <xdr:rowOff>83156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99683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1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87643</xdr:rowOff>
    </xdr:from>
    <xdr:to>
      <xdr:col>41</xdr:col>
      <xdr:colOff>101600</xdr:colOff>
      <xdr:row>79</xdr:row>
      <xdr:rowOff>17793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8920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126831</xdr:rowOff>
    </xdr:from>
    <xdr:to>
      <xdr:col>36</xdr:col>
      <xdr:colOff>165100</xdr:colOff>
      <xdr:row>79</xdr:row>
      <xdr:rowOff>56981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48108</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65660</xdr:rowOff>
    </xdr:from>
    <xdr:to>
      <xdr:col>55</xdr:col>
      <xdr:colOff>0</xdr:colOff>
      <xdr:row>95</xdr:row>
      <xdr:rowOff>161556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353410"/>
          <a:ext cx="838200" cy="9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148349</xdr:rowOff>
    </xdr:from>
    <xdr:to>
      <xdr:col>50</xdr:col>
      <xdr:colOff>114300</xdr:colOff>
      <xdr:row>95</xdr:row>
      <xdr:rowOff>65660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264649"/>
          <a:ext cx="889000" cy="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148349</xdr:rowOff>
    </xdr:from>
    <xdr:to>
      <xdr:col>45</xdr:col>
      <xdr:colOff>177800</xdr:colOff>
      <xdr:row>95</xdr:row>
      <xdr:rowOff>77978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64649"/>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113818</xdr:rowOff>
    </xdr:from>
    <xdr:to>
      <xdr:col>41</xdr:col>
      <xdr:colOff>50800</xdr:colOff>
      <xdr:row>95</xdr:row>
      <xdr:rowOff>77978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23011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110756</xdr:rowOff>
    </xdr:from>
    <xdr:to>
      <xdr:col>55</xdr:col>
      <xdr:colOff>50800</xdr:colOff>
      <xdr:row>96</xdr:row>
      <xdr:rowOff>40906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133633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14860</xdr:rowOff>
    </xdr:from>
    <xdr:to>
      <xdr:col>50</xdr:col>
      <xdr:colOff>165100</xdr:colOff>
      <xdr:row>95</xdr:row>
      <xdr:rowOff>116460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132987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97549</xdr:rowOff>
    </xdr:from>
    <xdr:to>
      <xdr:col>46</xdr:col>
      <xdr:colOff>38100</xdr:colOff>
      <xdr:row>95</xdr:row>
      <xdr:rowOff>27699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2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44226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9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27178</xdr:rowOff>
    </xdr:from>
    <xdr:to>
      <xdr:col>41</xdr:col>
      <xdr:colOff>101600</xdr:colOff>
      <xdr:row>95</xdr:row>
      <xdr:rowOff>128778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145305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0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63018</xdr:rowOff>
    </xdr:from>
    <xdr:to>
      <xdr:col>36</xdr:col>
      <xdr:colOff>165100</xdr:colOff>
      <xdr:row>94</xdr:row>
      <xdr:rowOff>164618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1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9695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9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134312</xdr:rowOff>
    </xdr:from>
    <xdr:to>
      <xdr:col>85</xdr:col>
      <xdr:colOff>127000</xdr:colOff>
      <xdr:row>32</xdr:row>
      <xdr:rowOff>163866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620712"/>
          <a:ext cx="8382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163866</xdr:rowOff>
    </xdr:from>
    <xdr:to>
      <xdr:col>81</xdr:col>
      <xdr:colOff>50800</xdr:colOff>
      <xdr:row>33</xdr:row>
      <xdr:rowOff>53975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5650266"/>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53975</xdr:rowOff>
    </xdr:from>
    <xdr:to>
      <xdr:col>76</xdr:col>
      <xdr:colOff>114300</xdr:colOff>
      <xdr:row>39</xdr:row>
      <xdr:rowOff>85162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711825"/>
          <a:ext cx="889000" cy="105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85162</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71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83512</xdr:rowOff>
    </xdr:from>
    <xdr:to>
      <xdr:col>85</xdr:col>
      <xdr:colOff>177800</xdr:colOff>
      <xdr:row>33</xdr:row>
      <xdr:rowOff>13662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5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106389</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42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113066</xdr:rowOff>
    </xdr:from>
    <xdr:to>
      <xdr:col>81</xdr:col>
      <xdr:colOff>101600</xdr:colOff>
      <xdr:row>33</xdr:row>
      <xdr:rowOff>43216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5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59743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3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3175</xdr:rowOff>
    </xdr:from>
    <xdr:to>
      <xdr:col>76</xdr:col>
      <xdr:colOff>165100</xdr:colOff>
      <xdr:row>33</xdr:row>
      <xdr:rowOff>104775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121302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4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34362</xdr:rowOff>
    </xdr:from>
    <xdr:to>
      <xdr:col>72</xdr:col>
      <xdr:colOff>38100</xdr:colOff>
      <xdr:row>39</xdr:row>
      <xdr:rowOff>135962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127089</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46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70015</xdr:rowOff>
    </xdr:from>
    <xdr:to>
      <xdr:col>85</xdr:col>
      <xdr:colOff>127000</xdr:colOff>
      <xdr:row>71</xdr:row>
      <xdr:rowOff>131775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242965"/>
          <a:ext cx="8382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119621</xdr:rowOff>
    </xdr:from>
    <xdr:to>
      <xdr:col>81</xdr:col>
      <xdr:colOff>50800</xdr:colOff>
      <xdr:row>71</xdr:row>
      <xdr:rowOff>131775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29257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109468</xdr:rowOff>
    </xdr:from>
    <xdr:to>
      <xdr:col>76</xdr:col>
      <xdr:colOff>114300</xdr:colOff>
      <xdr:row>71</xdr:row>
      <xdr:rowOff>119621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110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109468</xdr:rowOff>
    </xdr:from>
    <xdr:to>
      <xdr:col>71</xdr:col>
      <xdr:colOff>177800</xdr:colOff>
      <xdr:row>72</xdr:row>
      <xdr:rowOff>1969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110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19215</xdr:rowOff>
    </xdr:from>
    <xdr:to>
      <xdr:col>85</xdr:col>
      <xdr:colOff>177800</xdr:colOff>
      <xdr:row>71</xdr:row>
      <xdr:rowOff>120815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1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143692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1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80975</xdr:rowOff>
    </xdr:from>
    <xdr:to>
      <xdr:col>81</xdr:col>
      <xdr:colOff>101600</xdr:colOff>
      <xdr:row>72</xdr:row>
      <xdr:rowOff>11125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5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27652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68821</xdr:rowOff>
    </xdr:from>
    <xdr:to>
      <xdr:col>76</xdr:col>
      <xdr:colOff>165100</xdr:colOff>
      <xdr:row>71</xdr:row>
      <xdr:rowOff>170421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2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15498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0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58668</xdr:rowOff>
    </xdr:from>
    <xdr:to>
      <xdr:col>72</xdr:col>
      <xdr:colOff>38100</xdr:colOff>
      <xdr:row>70</xdr:row>
      <xdr:rowOff>160268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0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5345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8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122619</xdr:rowOff>
    </xdr:from>
    <xdr:to>
      <xdr:col>67</xdr:col>
      <xdr:colOff>101600</xdr:colOff>
      <xdr:row>72</xdr:row>
      <xdr:rowOff>52769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2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69296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112268</xdr:rowOff>
    </xdr:from>
    <xdr:to>
      <xdr:col>85</xdr:col>
      <xdr:colOff>127000</xdr:colOff>
      <xdr:row>98</xdr:row>
      <xdr:rowOff>52865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42918"/>
          <a:ext cx="838200" cy="1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52865</xdr:rowOff>
    </xdr:from>
    <xdr:to>
      <xdr:col>81</xdr:col>
      <xdr:colOff>50800</xdr:colOff>
      <xdr:row>98</xdr:row>
      <xdr:rowOff>63951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5496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159392</xdr:rowOff>
    </xdr:from>
    <xdr:to>
      <xdr:col>76</xdr:col>
      <xdr:colOff>114300</xdr:colOff>
      <xdr:row>98</xdr:row>
      <xdr:rowOff>63951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90042"/>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159392</xdr:rowOff>
    </xdr:from>
    <xdr:to>
      <xdr:col>71</xdr:col>
      <xdr:colOff>177800</xdr:colOff>
      <xdr:row>98</xdr:row>
      <xdr:rowOff>102307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90042"/>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61468</xdr:rowOff>
    </xdr:from>
    <xdr:to>
      <xdr:col>85</xdr:col>
      <xdr:colOff>177800</xdr:colOff>
      <xdr:row>97</xdr:row>
      <xdr:rowOff>163068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39895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2065</xdr:rowOff>
    </xdr:from>
    <xdr:to>
      <xdr:col>81</xdr:col>
      <xdr:colOff>101600</xdr:colOff>
      <xdr:row>98</xdr:row>
      <xdr:rowOff>103665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8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13151</xdr:rowOff>
    </xdr:from>
    <xdr:to>
      <xdr:col>76</xdr:col>
      <xdr:colOff>165100</xdr:colOff>
      <xdr:row>98</xdr:row>
      <xdr:rowOff>114751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105878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108592</xdr:rowOff>
    </xdr:from>
    <xdr:to>
      <xdr:col>72</xdr:col>
      <xdr:colOff>38100</xdr:colOff>
      <xdr:row>98</xdr:row>
      <xdr:rowOff>38742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29869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51507</xdr:rowOff>
    </xdr:from>
    <xdr:to>
      <xdr:col>67</xdr:col>
      <xdr:colOff>101600</xdr:colOff>
      <xdr:row>98</xdr:row>
      <xdr:rowOff>153107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144234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9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139864</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54964"/>
          <a:ext cx="8382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139864</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54964"/>
          <a:ext cx="8890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89064</xdr:rowOff>
    </xdr:from>
    <xdr:to>
      <xdr:col>112</xdr:col>
      <xdr:colOff>38100</xdr:colOff>
      <xdr:row>39</xdr:row>
      <xdr:rowOff>19214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139167</xdr:rowOff>
    </xdr:from>
    <xdr:to>
      <xdr:col>116</xdr:col>
      <xdr:colOff>63500</xdr:colOff>
      <xdr:row>59</xdr:row>
      <xdr:rowOff>13056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83267"/>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13056</xdr:rowOff>
    </xdr:from>
    <xdr:to>
      <xdr:col>111</xdr:col>
      <xdr:colOff>177800</xdr:colOff>
      <xdr:row>59</xdr:row>
      <xdr:rowOff>16637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2860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68986</xdr:rowOff>
    </xdr:from>
    <xdr:to>
      <xdr:col>107</xdr:col>
      <xdr:colOff>50800</xdr:colOff>
      <xdr:row>59</xdr:row>
      <xdr:rowOff>16637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841636"/>
          <a:ext cx="889000" cy="29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68986</xdr:rowOff>
    </xdr:from>
    <xdr:to>
      <xdr:col>102</xdr:col>
      <xdr:colOff>114300</xdr:colOff>
      <xdr:row>59</xdr:row>
      <xdr:rowOff>44145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841636"/>
          <a:ext cx="889000" cy="3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88367</xdr:rowOff>
    </xdr:from>
    <xdr:to>
      <xdr:col>116</xdr:col>
      <xdr:colOff>114300</xdr:colOff>
      <xdr:row>59</xdr:row>
      <xdr:rowOff>18517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3294</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4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133706</xdr:rowOff>
    </xdr:from>
    <xdr:to>
      <xdr:col>112</xdr:col>
      <xdr:colOff>38100</xdr:colOff>
      <xdr:row>59</xdr:row>
      <xdr:rowOff>63856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54983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7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137287</xdr:rowOff>
    </xdr:from>
    <xdr:to>
      <xdr:col>107</xdr:col>
      <xdr:colOff>101600</xdr:colOff>
      <xdr:row>59</xdr:row>
      <xdr:rowOff>67437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58564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18186</xdr:rowOff>
    </xdr:from>
    <xdr:to>
      <xdr:col>102</xdr:col>
      <xdr:colOff>165100</xdr:colOff>
      <xdr:row>57</xdr:row>
      <xdr:rowOff>119786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110913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8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28006</xdr:rowOff>
    </xdr:from>
    <xdr:to>
      <xdr:col>116</xdr:col>
      <xdr:colOff>63500</xdr:colOff>
      <xdr:row>75</xdr:row>
      <xdr:rowOff>72903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86756"/>
          <a:ext cx="8382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72903</xdr:rowOff>
    </xdr:from>
    <xdr:to>
      <xdr:col>111</xdr:col>
      <xdr:colOff>177800</xdr:colOff>
      <xdr:row>75</xdr:row>
      <xdr:rowOff>105959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31653"/>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105959</xdr:rowOff>
    </xdr:from>
    <xdr:to>
      <xdr:col>107</xdr:col>
      <xdr:colOff>50800</xdr:colOff>
      <xdr:row>75</xdr:row>
      <xdr:rowOff>141712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64709"/>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141712</xdr:rowOff>
    </xdr:from>
    <xdr:to>
      <xdr:col>102</xdr:col>
      <xdr:colOff>114300</xdr:colOff>
      <xdr:row>76</xdr:row>
      <xdr:rowOff>11136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00462"/>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148656</xdr:rowOff>
    </xdr:from>
    <xdr:to>
      <xdr:col>116</xdr:col>
      <xdr:colOff>114300</xdr:colOff>
      <xdr:row>75</xdr:row>
      <xdr:rowOff>78806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3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127083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1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22103</xdr:rowOff>
    </xdr:from>
    <xdr:to>
      <xdr:col>112</xdr:col>
      <xdr:colOff>38100</xdr:colOff>
      <xdr:row>75</xdr:row>
      <xdr:rowOff>123703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114830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9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55159</xdr:rowOff>
    </xdr:from>
    <xdr:to>
      <xdr:col>107</xdr:col>
      <xdr:colOff>101600</xdr:colOff>
      <xdr:row>75</xdr:row>
      <xdr:rowOff>156759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90912</xdr:rowOff>
    </xdr:from>
    <xdr:to>
      <xdr:col>102</xdr:col>
      <xdr:colOff>165100</xdr:colOff>
      <xdr:row>76</xdr:row>
      <xdr:rowOff>21062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131785</xdr:rowOff>
    </xdr:from>
    <xdr:to>
      <xdr:col>98</xdr:col>
      <xdr:colOff>38100</xdr:colOff>
      <xdr:row>76</xdr:row>
      <xdr:rowOff>61934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90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53063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549,014</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9,398</a:t>
          </a:r>
          <a:r>
            <a:rPr kumimoji="1" lang="ja-JP" altLang="en-US" sz="1300">
              <a:latin typeface="ＭＳ Ｐゴシック" panose="020B0600070205080204" pitchFamily="50" charset="-128"/>
              <a:ea typeface="ＭＳ Ｐゴシック" panose="020B0600070205080204" pitchFamily="50" charset="-128"/>
            </a:rPr>
            <a:t>円減少した。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65,529</a:t>
          </a:r>
          <a:r>
            <a:rPr kumimoji="1" lang="ja-JP" altLang="en-US" sz="1300">
              <a:latin typeface="ＭＳ Ｐゴシック" panose="020B0600070205080204" pitchFamily="50" charset="-128"/>
              <a:ea typeface="ＭＳ Ｐゴシック" panose="020B0600070205080204" pitchFamily="50" charset="-128"/>
            </a:rPr>
            <a:t>円となっており、職員数の増や、会計年度任用職員の手当拡大等により、前年度比で</a:t>
          </a:r>
          <a:r>
            <a:rPr kumimoji="1" lang="en-US" altLang="ja-JP" sz="1300">
              <a:latin typeface="ＭＳ Ｐゴシック" panose="020B0600070205080204" pitchFamily="50" charset="-128"/>
              <a:ea typeface="ＭＳ Ｐゴシック" panose="020B0600070205080204" pitchFamily="50" charset="-128"/>
            </a:rPr>
            <a:t>4,426</a:t>
          </a:r>
          <a:r>
            <a:rPr kumimoji="1" lang="ja-JP" altLang="en-US" sz="1300">
              <a:latin typeface="ＭＳ Ｐゴシック" panose="020B0600070205080204" pitchFamily="50" charset="-128"/>
              <a:ea typeface="ＭＳ Ｐゴシック" panose="020B0600070205080204" pitchFamily="50" charset="-128"/>
            </a:rPr>
            <a:t>円増加したが、引き続き類似団体平均を下回る結果となっているため、職員数の適正化に努める必要がある。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75,854</a:t>
          </a:r>
          <a:r>
            <a:rPr kumimoji="1" lang="ja-JP" altLang="en-US" sz="1300">
              <a:latin typeface="ＭＳ Ｐゴシック" panose="020B0600070205080204" pitchFamily="50" charset="-128"/>
              <a:ea typeface="ＭＳ Ｐゴシック" panose="020B0600070205080204" pitchFamily="50" charset="-128"/>
            </a:rPr>
            <a:t>円となっており、除雪経費の影響や、物価高騰により上昇している各施設の管理費増額等により、前年度に比べ</a:t>
          </a:r>
          <a:r>
            <a:rPr kumimoji="1" lang="en-US" altLang="ja-JP" sz="1300">
              <a:latin typeface="ＭＳ Ｐゴシック" panose="020B0600070205080204" pitchFamily="50" charset="-128"/>
              <a:ea typeface="ＭＳ Ｐゴシック" panose="020B0600070205080204" pitchFamily="50" charset="-128"/>
            </a:rPr>
            <a:t>7,766</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74,394</a:t>
          </a:r>
          <a:r>
            <a:rPr kumimoji="1" lang="ja-JP" altLang="en-US" sz="1300">
              <a:latin typeface="ＭＳ Ｐゴシック" panose="020B0600070205080204" pitchFamily="50" charset="-128"/>
              <a:ea typeface="ＭＳ Ｐゴシック" panose="020B0600070205080204" pitchFamily="50" charset="-128"/>
            </a:rPr>
            <a:t>円となり、トレインパークの整備など、大規模な建設事業が一旦落ち着いたため</a:t>
          </a:r>
          <a:r>
            <a:rPr kumimoji="1" lang="en-US" altLang="ja-JP" sz="1300">
              <a:latin typeface="ＭＳ Ｐゴシック" panose="020B0600070205080204" pitchFamily="50" charset="-128"/>
              <a:ea typeface="ＭＳ Ｐゴシック" panose="020B0600070205080204" pitchFamily="50" charset="-128"/>
            </a:rPr>
            <a:t>42,507</a:t>
          </a:r>
          <a:r>
            <a:rPr kumimoji="1" lang="ja-JP" altLang="en-US" sz="1300">
              <a:latin typeface="ＭＳ Ｐゴシック" panose="020B0600070205080204" pitchFamily="50" charset="-128"/>
              <a:ea typeface="ＭＳ Ｐゴシック" panose="020B0600070205080204" pitchFamily="50" charset="-128"/>
            </a:rPr>
            <a:t>円減少したが、引き続き地域防災コミュニティセンターの整備や、老朽化が進む小・中学校の改修等を実施しており、類似団体平均を大きく上回っている。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128,043</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10,107</a:t>
          </a:r>
          <a:r>
            <a:rPr kumimoji="1" lang="ja-JP" altLang="en-US" sz="1300">
              <a:latin typeface="ＭＳ Ｐゴシック" panose="020B0600070205080204" pitchFamily="50" charset="-128"/>
              <a:ea typeface="ＭＳ Ｐゴシック" panose="020B0600070205080204" pitchFamily="50" charset="-128"/>
            </a:rPr>
            <a:t>円増加し、引き続き類似団体平均を大きく上回っている。この要因は子育て支援策の充実が主な要因であると分析している。</a:t>
          </a:r>
        </a:p>
        <a:p>
          <a:r>
            <a:rPr kumimoji="1" lang="ja-JP" altLang="en-US" sz="1300">
              <a:latin typeface="ＭＳ Ｐゴシック" panose="020B0600070205080204" pitchFamily="50" charset="-128"/>
              <a:ea typeface="ＭＳ Ｐゴシック" panose="020B0600070205080204" pitchFamily="50" charset="-128"/>
            </a:rPr>
            <a:t>さらに公債費については、類似団体で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番目であり、平均の約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倍と高水準で推移している状況であり、今後も一層の償還管理に努めていく必要がある。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112,524
110,514
754.92
63,716,310
61,777,275
1,681,672
33,325,881
82,173,367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123916</xdr:rowOff>
    </xdr:from>
    <xdr:to>
      <xdr:col>24</xdr:col>
      <xdr:colOff>63500</xdr:colOff>
      <xdr:row>33</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8176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123916</xdr:rowOff>
    </xdr:from>
    <xdr:to>
      <xdr:col>19</xdr:col>
      <xdr:colOff>177800</xdr:colOff>
      <xdr:row>34</xdr:row>
      <xdr:rowOff>18869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81766"/>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18869</xdr:rowOff>
    </xdr:from>
    <xdr:to>
      <xdr:col>15</xdr:col>
      <xdr:colOff>50800</xdr:colOff>
      <xdr:row>34</xdr:row>
      <xdr:rowOff>93980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481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93980</xdr:rowOff>
    </xdr:from>
    <xdr:to>
      <xdr:col>10</xdr:col>
      <xdr:colOff>114300</xdr:colOff>
      <xdr:row>35</xdr:row>
      <xdr:rowOff>19413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3280"/>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80736</xdr:rowOff>
    </xdr:from>
    <xdr:to>
      <xdr:col>24</xdr:col>
      <xdr:colOff>114300</xdr:colOff>
      <xdr:row>34</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73116</xdr:rowOff>
    </xdr:from>
    <xdr:to>
      <xdr:col>20</xdr:col>
      <xdr:colOff>38100</xdr:colOff>
      <xdr:row>34</xdr:row>
      <xdr:rowOff>3266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19793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139519</xdr:rowOff>
    </xdr:from>
    <xdr:to>
      <xdr:col>15</xdr:col>
      <xdr:colOff>101600</xdr:colOff>
      <xdr:row>34</xdr:row>
      <xdr:rowOff>69669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86196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43180</xdr:rowOff>
    </xdr:from>
    <xdr:to>
      <xdr:col>10</xdr:col>
      <xdr:colOff>165100</xdr:colOff>
      <xdr:row>34</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140063</xdr:rowOff>
    </xdr:from>
    <xdr:to>
      <xdr:col>6</xdr:col>
      <xdr:colOff>38100</xdr:colOff>
      <xdr:row>35</xdr:row>
      <xdr:rowOff>70213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86740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74028</xdr:rowOff>
    </xdr:from>
    <xdr:to>
      <xdr:col>24</xdr:col>
      <xdr:colOff>63500</xdr:colOff>
      <xdr:row>55</xdr:row>
      <xdr:rowOff>152959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03778"/>
          <a:ext cx="838200" cy="7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74028</xdr:rowOff>
    </xdr:from>
    <xdr:to>
      <xdr:col>19</xdr:col>
      <xdr:colOff>177800</xdr:colOff>
      <xdr:row>57</xdr:row>
      <xdr:rowOff>6820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03778"/>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6820</xdr:rowOff>
    </xdr:from>
    <xdr:to>
      <xdr:col>15</xdr:col>
      <xdr:colOff>50800</xdr:colOff>
      <xdr:row>57</xdr:row>
      <xdr:rowOff>34201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79470"/>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18149</xdr:rowOff>
    </xdr:from>
    <xdr:to>
      <xdr:col>10</xdr:col>
      <xdr:colOff>114300</xdr:colOff>
      <xdr:row>57</xdr:row>
      <xdr:rowOff>34201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90649"/>
          <a:ext cx="889000" cy="12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102159</xdr:rowOff>
    </xdr:from>
    <xdr:to>
      <xdr:col>24</xdr:col>
      <xdr:colOff>114300</xdr:colOff>
      <xdr:row>56</xdr:row>
      <xdr:rowOff>32309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125036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23228</xdr:rowOff>
    </xdr:from>
    <xdr:to>
      <xdr:col>20</xdr:col>
      <xdr:colOff>38100</xdr:colOff>
      <xdr:row>55</xdr:row>
      <xdr:rowOff>124828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2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127470</xdr:rowOff>
    </xdr:from>
    <xdr:to>
      <xdr:col>15</xdr:col>
      <xdr:colOff>101600</xdr:colOff>
      <xdr:row>57</xdr:row>
      <xdr:rowOff>57620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154851</xdr:rowOff>
    </xdr:from>
    <xdr:to>
      <xdr:col>10</xdr:col>
      <xdr:colOff>165100</xdr:colOff>
      <xdr:row>57</xdr:row>
      <xdr:rowOff>85001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76128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138799</xdr:rowOff>
    </xdr:from>
    <xdr:to>
      <xdr:col>6</xdr:col>
      <xdr:colOff>38100</xdr:colOff>
      <xdr:row>50</xdr:row>
      <xdr:rowOff>68949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85476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3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57727</xdr:rowOff>
    </xdr:from>
    <xdr:to>
      <xdr:col>24</xdr:col>
      <xdr:colOff>63500</xdr:colOff>
      <xdr:row>74</xdr:row>
      <xdr:rowOff>127965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73577"/>
          <a:ext cx="838200" cy="2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127965</xdr:rowOff>
    </xdr:from>
    <xdr:to>
      <xdr:col>19</xdr:col>
      <xdr:colOff>177800</xdr:colOff>
      <xdr:row>76</xdr:row>
      <xdr:rowOff>147606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15265"/>
          <a:ext cx="889000" cy="3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36735</xdr:rowOff>
    </xdr:from>
    <xdr:to>
      <xdr:col>15</xdr:col>
      <xdr:colOff>50800</xdr:colOff>
      <xdr:row>76</xdr:row>
      <xdr:rowOff>147606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95485"/>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36735</xdr:rowOff>
    </xdr:from>
    <xdr:to>
      <xdr:col>10</xdr:col>
      <xdr:colOff>114300</xdr:colOff>
      <xdr:row>77</xdr:row>
      <xdr:rowOff>96419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95485"/>
          <a:ext cx="889000" cy="4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6927</xdr:rowOff>
    </xdr:from>
    <xdr:to>
      <xdr:col>24</xdr:col>
      <xdr:colOff>114300</xdr:colOff>
      <xdr:row>73</xdr:row>
      <xdr:rowOff>108527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29804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77165</xdr:rowOff>
    </xdr:from>
    <xdr:to>
      <xdr:col>20</xdr:col>
      <xdr:colOff>38100</xdr:colOff>
      <xdr:row>75</xdr:row>
      <xdr:rowOff>7315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23842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3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96806</xdr:rowOff>
    </xdr:from>
    <xdr:to>
      <xdr:col>15</xdr:col>
      <xdr:colOff>101600</xdr:colOff>
      <xdr:row>77</xdr:row>
      <xdr:rowOff>26956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43483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0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157385</xdr:rowOff>
    </xdr:from>
    <xdr:to>
      <xdr:col>10</xdr:col>
      <xdr:colOff>165100</xdr:colOff>
      <xdr:row>75</xdr:row>
      <xdr:rowOff>87535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104062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45619</xdr:rowOff>
    </xdr:from>
    <xdr:to>
      <xdr:col>6</xdr:col>
      <xdr:colOff>38100</xdr:colOff>
      <xdr:row>77</xdr:row>
      <xdr:rowOff>147219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163746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47986</xdr:rowOff>
    </xdr:from>
    <xdr:to>
      <xdr:col>24</xdr:col>
      <xdr:colOff>63500</xdr:colOff>
      <xdr:row>97</xdr:row>
      <xdr:rowOff>118669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07186"/>
          <a:ext cx="838200" cy="24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149988</xdr:rowOff>
    </xdr:from>
    <xdr:to>
      <xdr:col>19</xdr:col>
      <xdr:colOff>177800</xdr:colOff>
      <xdr:row>96</xdr:row>
      <xdr:rowOff>47986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37738"/>
          <a:ext cx="8890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149988</xdr:rowOff>
    </xdr:from>
    <xdr:to>
      <xdr:col>15</xdr:col>
      <xdr:colOff>50800</xdr:colOff>
      <xdr:row>96</xdr:row>
      <xdr:rowOff>49769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7738"/>
          <a:ext cx="889000" cy="7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49769</xdr:rowOff>
    </xdr:from>
    <xdr:to>
      <xdr:col>10</xdr:col>
      <xdr:colOff>114300</xdr:colOff>
      <xdr:row>97</xdr:row>
      <xdr:rowOff>142580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08969"/>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67869</xdr:rowOff>
    </xdr:from>
    <xdr:to>
      <xdr:col>24</xdr:col>
      <xdr:colOff>114300</xdr:colOff>
      <xdr:row>97</xdr:row>
      <xdr:rowOff>169469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46296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168636</xdr:rowOff>
    </xdr:from>
    <xdr:to>
      <xdr:col>20</xdr:col>
      <xdr:colOff>38100</xdr:colOff>
      <xdr:row>96</xdr:row>
      <xdr:rowOff>98786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99188</xdr:rowOff>
    </xdr:from>
    <xdr:to>
      <xdr:col>15</xdr:col>
      <xdr:colOff>101600</xdr:colOff>
      <xdr:row>96</xdr:row>
      <xdr:rowOff>29338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20465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170419</xdr:rowOff>
    </xdr:from>
    <xdr:to>
      <xdr:col>10</xdr:col>
      <xdr:colOff>165100</xdr:colOff>
      <xdr:row>96</xdr:row>
      <xdr:rowOff>100569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91696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91780</xdr:rowOff>
    </xdr:from>
    <xdr:to>
      <xdr:col>6</xdr:col>
      <xdr:colOff>38100</xdr:colOff>
      <xdr:row>98</xdr:row>
      <xdr:rowOff>21930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125070</xdr:rowOff>
    </xdr:from>
    <xdr:to>
      <xdr:col>55</xdr:col>
      <xdr:colOff>0</xdr:colOff>
      <xdr:row>38</xdr:row>
      <xdr:rowOff>131196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0170"/>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126167</xdr:rowOff>
    </xdr:from>
    <xdr:to>
      <xdr:col>50</xdr:col>
      <xdr:colOff>114300</xdr:colOff>
      <xdr:row>38</xdr:row>
      <xdr:rowOff>131196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126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126167</xdr:rowOff>
    </xdr:from>
    <xdr:to>
      <xdr:col>45</xdr:col>
      <xdr:colOff>177800</xdr:colOff>
      <xdr:row>38</xdr:row>
      <xdr:rowOff>128361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1267"/>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128361</xdr:rowOff>
    </xdr:from>
    <xdr:to>
      <xdr:col>41</xdr:col>
      <xdr:colOff>50800</xdr:colOff>
      <xdr:row>38</xdr:row>
      <xdr:rowOff>129916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34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74270</xdr:rowOff>
    </xdr:from>
    <xdr:to>
      <xdr:col>55</xdr:col>
      <xdr:colOff>50800</xdr:colOff>
      <xdr:row>39</xdr:row>
      <xdr:rowOff>4420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160647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80396</xdr:rowOff>
    </xdr:from>
    <xdr:to>
      <xdr:col>50</xdr:col>
      <xdr:colOff>165100</xdr:colOff>
      <xdr:row>39</xdr:row>
      <xdr:rowOff>10546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1673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88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75367</xdr:rowOff>
    </xdr:from>
    <xdr:to>
      <xdr:col>46</xdr:col>
      <xdr:colOff>38100</xdr:colOff>
      <xdr:row>39</xdr:row>
      <xdr:rowOff>5517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168094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77561</xdr:rowOff>
    </xdr:from>
    <xdr:to>
      <xdr:col>41</xdr:col>
      <xdr:colOff>101600</xdr:colOff>
      <xdr:row>39</xdr:row>
      <xdr:rowOff>7711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170288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79116</xdr:rowOff>
    </xdr:from>
    <xdr:to>
      <xdr:col>36</xdr:col>
      <xdr:colOff>165100</xdr:colOff>
      <xdr:row>39</xdr:row>
      <xdr:rowOff>9266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113182</xdr:rowOff>
    </xdr:from>
    <xdr:to>
      <xdr:col>55</xdr:col>
      <xdr:colOff>0</xdr:colOff>
      <xdr:row>56</xdr:row>
      <xdr:rowOff>123584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14382"/>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113182</xdr:rowOff>
    </xdr:from>
    <xdr:to>
      <xdr:col>50</xdr:col>
      <xdr:colOff>114300</xdr:colOff>
      <xdr:row>56</xdr:row>
      <xdr:rowOff>152388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4382"/>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42202</xdr:rowOff>
    </xdr:from>
    <xdr:to>
      <xdr:col>45</xdr:col>
      <xdr:colOff>177800</xdr:colOff>
      <xdr:row>56</xdr:row>
      <xdr:rowOff>152388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4340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42202</xdr:rowOff>
    </xdr:from>
    <xdr:to>
      <xdr:col>41</xdr:col>
      <xdr:colOff>50800</xdr:colOff>
      <xdr:row>56</xdr:row>
      <xdr:rowOff>61976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340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72784</xdr:rowOff>
    </xdr:from>
    <xdr:to>
      <xdr:col>55</xdr:col>
      <xdr:colOff>50800</xdr:colOff>
      <xdr:row>57</xdr:row>
      <xdr:rowOff>2934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95661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62382</xdr:rowOff>
    </xdr:from>
    <xdr:to>
      <xdr:col>50</xdr:col>
      <xdr:colOff>165100</xdr:colOff>
      <xdr:row>56</xdr:row>
      <xdr:rowOff>163982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101588</xdr:rowOff>
    </xdr:from>
    <xdr:to>
      <xdr:col>46</xdr:col>
      <xdr:colOff>38100</xdr:colOff>
      <xdr:row>57</xdr:row>
      <xdr:rowOff>31738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48265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162852</xdr:rowOff>
    </xdr:from>
    <xdr:to>
      <xdr:col>41</xdr:col>
      <xdr:colOff>101600</xdr:colOff>
      <xdr:row>56</xdr:row>
      <xdr:rowOff>93002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109529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11176</xdr:rowOff>
    </xdr:from>
    <xdr:to>
      <xdr:col>36</xdr:col>
      <xdr:colOff>165100</xdr:colOff>
      <xdr:row>56</xdr:row>
      <xdr:rowOff>112776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129303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103809</xdr:rowOff>
    </xdr:from>
    <xdr:to>
      <xdr:col>55</xdr:col>
      <xdr:colOff>0</xdr:colOff>
      <xdr:row>77</xdr:row>
      <xdr:rowOff>7308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34009"/>
          <a:ext cx="8382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62695</xdr:rowOff>
    </xdr:from>
    <xdr:to>
      <xdr:col>50</xdr:col>
      <xdr:colOff>114300</xdr:colOff>
      <xdr:row>77</xdr:row>
      <xdr:rowOff>7308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21445"/>
          <a:ext cx="889000" cy="28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62695</xdr:rowOff>
    </xdr:from>
    <xdr:to>
      <xdr:col>45</xdr:col>
      <xdr:colOff>177800</xdr:colOff>
      <xdr:row>75</xdr:row>
      <xdr:rowOff>115468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21445"/>
          <a:ext cx="889000" cy="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115468</xdr:rowOff>
    </xdr:from>
    <xdr:to>
      <xdr:col>41</xdr:col>
      <xdr:colOff>50800</xdr:colOff>
      <xdr:row>76</xdr:row>
      <xdr:rowOff>98160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74218"/>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53009</xdr:rowOff>
    </xdr:from>
    <xdr:to>
      <xdr:col>55</xdr:col>
      <xdr:colOff>50800</xdr:colOff>
      <xdr:row>76</xdr:row>
      <xdr:rowOff>154609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75887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127958</xdr:rowOff>
    </xdr:from>
    <xdr:to>
      <xdr:col>50</xdr:col>
      <xdr:colOff>165100</xdr:colOff>
      <xdr:row>77</xdr:row>
      <xdr:rowOff>58108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74635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11895</xdr:rowOff>
    </xdr:from>
    <xdr:to>
      <xdr:col>46</xdr:col>
      <xdr:colOff>38100</xdr:colOff>
      <xdr:row>75</xdr:row>
      <xdr:rowOff>113495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130022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64668</xdr:rowOff>
    </xdr:from>
    <xdr:to>
      <xdr:col>41</xdr:col>
      <xdr:colOff>101600</xdr:colOff>
      <xdr:row>75</xdr:row>
      <xdr:rowOff>166269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47360</xdr:rowOff>
    </xdr:from>
    <xdr:to>
      <xdr:col>36</xdr:col>
      <xdr:colOff>165100</xdr:colOff>
      <xdr:row>76</xdr:row>
      <xdr:rowOff>148960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165487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57127</xdr:rowOff>
    </xdr:from>
    <xdr:to>
      <xdr:col>55</xdr:col>
      <xdr:colOff>0</xdr:colOff>
      <xdr:row>95</xdr:row>
      <xdr:rowOff>127487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44877"/>
          <a:ext cx="8382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25138</xdr:rowOff>
    </xdr:from>
    <xdr:to>
      <xdr:col>50</xdr:col>
      <xdr:colOff>114300</xdr:colOff>
      <xdr:row>95</xdr:row>
      <xdr:rowOff>127487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12888"/>
          <a:ext cx="889000" cy="1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22248</xdr:rowOff>
    </xdr:from>
    <xdr:to>
      <xdr:col>45</xdr:col>
      <xdr:colOff>177800</xdr:colOff>
      <xdr:row>95</xdr:row>
      <xdr:rowOff>25138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09998"/>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22248</xdr:rowOff>
    </xdr:from>
    <xdr:to>
      <xdr:col>41</xdr:col>
      <xdr:colOff>50800</xdr:colOff>
      <xdr:row>95</xdr:row>
      <xdr:rowOff>101850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09998"/>
          <a:ext cx="889000" cy="7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6327</xdr:rowOff>
    </xdr:from>
    <xdr:to>
      <xdr:col>55</xdr:col>
      <xdr:colOff>50800</xdr:colOff>
      <xdr:row>95</xdr:row>
      <xdr:rowOff>107927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29204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76687</xdr:rowOff>
    </xdr:from>
    <xdr:to>
      <xdr:col>50</xdr:col>
      <xdr:colOff>165100</xdr:colOff>
      <xdr:row>96</xdr:row>
      <xdr:rowOff>6837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3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145788</xdr:rowOff>
    </xdr:from>
    <xdr:to>
      <xdr:col>46</xdr:col>
      <xdr:colOff>38100</xdr:colOff>
      <xdr:row>95</xdr:row>
      <xdr:rowOff>75938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92465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142898</xdr:rowOff>
    </xdr:from>
    <xdr:to>
      <xdr:col>41</xdr:col>
      <xdr:colOff>101600</xdr:colOff>
      <xdr:row>95</xdr:row>
      <xdr:rowOff>73048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5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89575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3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51050</xdr:rowOff>
    </xdr:from>
    <xdr:to>
      <xdr:col>36</xdr:col>
      <xdr:colOff>165100</xdr:colOff>
      <xdr:row>95</xdr:row>
      <xdr:rowOff>152650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169177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30109</xdr:rowOff>
    </xdr:from>
    <xdr:to>
      <xdr:col>85</xdr:col>
      <xdr:colOff>127000</xdr:colOff>
      <xdr:row>37</xdr:row>
      <xdr:rowOff>68240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73759"/>
          <a:ext cx="8382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29515</xdr:rowOff>
    </xdr:from>
    <xdr:to>
      <xdr:col>81</xdr:col>
      <xdr:colOff>50800</xdr:colOff>
      <xdr:row>37</xdr:row>
      <xdr:rowOff>30109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7316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29515</xdr:rowOff>
    </xdr:from>
    <xdr:to>
      <xdr:col>76</xdr:col>
      <xdr:colOff>114300</xdr:colOff>
      <xdr:row>37</xdr:row>
      <xdr:rowOff>41996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73165"/>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67097</xdr:rowOff>
    </xdr:from>
    <xdr:to>
      <xdr:col>71</xdr:col>
      <xdr:colOff>177800</xdr:colOff>
      <xdr:row>37</xdr:row>
      <xdr:rowOff>41996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6397"/>
          <a:ext cx="889000" cy="48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17440</xdr:rowOff>
    </xdr:from>
    <xdr:to>
      <xdr:col>85</xdr:col>
      <xdr:colOff>177800</xdr:colOff>
      <xdr:row>37</xdr:row>
      <xdr:rowOff>119040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167317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150759</xdr:rowOff>
    </xdr:from>
    <xdr:to>
      <xdr:col>81</xdr:col>
      <xdr:colOff>101600</xdr:colOff>
      <xdr:row>37</xdr:row>
      <xdr:rowOff>80909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97436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150165</xdr:rowOff>
    </xdr:from>
    <xdr:to>
      <xdr:col>76</xdr:col>
      <xdr:colOff>165100</xdr:colOff>
      <xdr:row>37</xdr:row>
      <xdr:rowOff>80315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96842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162646</xdr:rowOff>
    </xdr:from>
    <xdr:to>
      <xdr:col>72</xdr:col>
      <xdr:colOff>38100</xdr:colOff>
      <xdr:row>37</xdr:row>
      <xdr:rowOff>92796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16297</xdr:rowOff>
    </xdr:from>
    <xdr:to>
      <xdr:col>67</xdr:col>
      <xdr:colOff>101600</xdr:colOff>
      <xdr:row>34</xdr:row>
      <xdr:rowOff>117897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134424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90268</xdr:rowOff>
    </xdr:from>
    <xdr:to>
      <xdr:col>85</xdr:col>
      <xdr:colOff>127000</xdr:colOff>
      <xdr:row>57</xdr:row>
      <xdr:rowOff>131677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91468"/>
          <a:ext cx="838200" cy="2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61029</xdr:rowOff>
    </xdr:from>
    <xdr:to>
      <xdr:col>81</xdr:col>
      <xdr:colOff>50800</xdr:colOff>
      <xdr:row>56</xdr:row>
      <xdr:rowOff>90268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62229"/>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61029</xdr:rowOff>
    </xdr:from>
    <xdr:to>
      <xdr:col>76</xdr:col>
      <xdr:colOff>114300</xdr:colOff>
      <xdr:row>56</xdr:row>
      <xdr:rowOff>137621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62229"/>
          <a:ext cx="889000" cy="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137621</xdr:rowOff>
    </xdr:from>
    <xdr:to>
      <xdr:col>71</xdr:col>
      <xdr:colOff>177800</xdr:colOff>
      <xdr:row>57</xdr:row>
      <xdr:rowOff>60409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38821"/>
          <a:ext cx="889000" cy="9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80877</xdr:rowOff>
    </xdr:from>
    <xdr:to>
      <xdr:col>85</xdr:col>
      <xdr:colOff>177800</xdr:colOff>
      <xdr:row>58</xdr:row>
      <xdr:rowOff>11027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5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59304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39468</xdr:rowOff>
    </xdr:from>
    <xdr:to>
      <xdr:col>81</xdr:col>
      <xdr:colOff>101600</xdr:colOff>
      <xdr:row>56</xdr:row>
      <xdr:rowOff>141068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157595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10229</xdr:rowOff>
    </xdr:from>
    <xdr:to>
      <xdr:col>76</xdr:col>
      <xdr:colOff>165100</xdr:colOff>
      <xdr:row>56</xdr:row>
      <xdr:rowOff>111829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128356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86821</xdr:rowOff>
    </xdr:from>
    <xdr:to>
      <xdr:col>72</xdr:col>
      <xdr:colOff>38100</xdr:colOff>
      <xdr:row>57</xdr:row>
      <xdr:rowOff>16971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8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33498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9609</xdr:rowOff>
    </xdr:from>
    <xdr:to>
      <xdr:col>67</xdr:col>
      <xdr:colOff>101600</xdr:colOff>
      <xdr:row>57</xdr:row>
      <xdr:rowOff>111209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134312</xdr:rowOff>
    </xdr:from>
    <xdr:to>
      <xdr:col>85</xdr:col>
      <xdr:colOff>127000</xdr:colOff>
      <xdr:row>72</xdr:row>
      <xdr:rowOff>163866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478712"/>
          <a:ext cx="8382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163866</xdr:rowOff>
    </xdr:from>
    <xdr:to>
      <xdr:col>81</xdr:col>
      <xdr:colOff>50800</xdr:colOff>
      <xdr:row>73</xdr:row>
      <xdr:rowOff>53975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508266"/>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53975</xdr:rowOff>
    </xdr:from>
    <xdr:to>
      <xdr:col>76</xdr:col>
      <xdr:colOff>114300</xdr:colOff>
      <xdr:row>79</xdr:row>
      <xdr:rowOff>85162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569825"/>
          <a:ext cx="889000" cy="105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85162</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2971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83512</xdr:rowOff>
    </xdr:from>
    <xdr:to>
      <xdr:col>85</xdr:col>
      <xdr:colOff>177800</xdr:colOff>
      <xdr:row>73</xdr:row>
      <xdr:rowOff>13662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4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106389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2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113066</xdr:rowOff>
    </xdr:from>
    <xdr:to>
      <xdr:col>81</xdr:col>
      <xdr:colOff>101600</xdr:colOff>
      <xdr:row>73</xdr:row>
      <xdr:rowOff>43216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45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59743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2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3175</xdr:rowOff>
    </xdr:from>
    <xdr:to>
      <xdr:col>76</xdr:col>
      <xdr:colOff>165100</xdr:colOff>
      <xdr:row>73</xdr:row>
      <xdr:rowOff>104775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121302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29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34362</xdr:rowOff>
    </xdr:from>
    <xdr:to>
      <xdr:col>72</xdr:col>
      <xdr:colOff>38100</xdr:colOff>
      <xdr:row>79</xdr:row>
      <xdr:rowOff>135962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127089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71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70014</xdr:rowOff>
    </xdr:from>
    <xdr:to>
      <xdr:col>85</xdr:col>
      <xdr:colOff>127000</xdr:colOff>
      <xdr:row>91</xdr:row>
      <xdr:rowOff>131775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671964"/>
          <a:ext cx="8382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119621</xdr:rowOff>
    </xdr:from>
    <xdr:to>
      <xdr:col>81</xdr:col>
      <xdr:colOff>50800</xdr:colOff>
      <xdr:row>91</xdr:row>
      <xdr:rowOff>131775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72157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109468</xdr:rowOff>
    </xdr:from>
    <xdr:to>
      <xdr:col>76</xdr:col>
      <xdr:colOff>114300</xdr:colOff>
      <xdr:row>91</xdr:row>
      <xdr:rowOff>119621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539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109468</xdr:rowOff>
    </xdr:from>
    <xdr:to>
      <xdr:col>71</xdr:col>
      <xdr:colOff>177800</xdr:colOff>
      <xdr:row>92</xdr:row>
      <xdr:rowOff>1969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539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19214</xdr:rowOff>
    </xdr:from>
    <xdr:to>
      <xdr:col>85</xdr:col>
      <xdr:colOff>177800</xdr:colOff>
      <xdr:row>91</xdr:row>
      <xdr:rowOff>120814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143691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80975</xdr:rowOff>
    </xdr:from>
    <xdr:to>
      <xdr:col>81</xdr:col>
      <xdr:colOff>101600</xdr:colOff>
      <xdr:row>92</xdr:row>
      <xdr:rowOff>11125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27652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4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68821</xdr:rowOff>
    </xdr:from>
    <xdr:to>
      <xdr:col>76</xdr:col>
      <xdr:colOff>165100</xdr:colOff>
      <xdr:row>91</xdr:row>
      <xdr:rowOff>170421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15498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58668</xdr:rowOff>
    </xdr:from>
    <xdr:to>
      <xdr:col>72</xdr:col>
      <xdr:colOff>38100</xdr:colOff>
      <xdr:row>90</xdr:row>
      <xdr:rowOff>160268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4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5345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2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122619</xdr:rowOff>
    </xdr:from>
    <xdr:to>
      <xdr:col>67</xdr:col>
      <xdr:colOff>101600</xdr:colOff>
      <xdr:row>92</xdr:row>
      <xdr:rowOff>52769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72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69296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4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総務費の住民一人当たりの額は、在来線新駅やトレインパークの整備が前年度で完了したことにより、対前年度比で</a:t>
          </a:r>
          <a:r>
            <a:rPr kumimoji="1" lang="en-US" altLang="ja-JP" sz="1300">
              <a:latin typeface="ＭＳ Ｐゴシック" panose="020B0600070205080204" pitchFamily="50" charset="-128"/>
              <a:ea typeface="ＭＳ Ｐゴシック" panose="020B0600070205080204" pitchFamily="50" charset="-128"/>
            </a:rPr>
            <a:t>6,215</a:t>
          </a:r>
          <a:r>
            <a:rPr kumimoji="1" lang="ja-JP" altLang="en-US" sz="1300">
              <a:latin typeface="ＭＳ Ｐゴシック" panose="020B0600070205080204" pitchFamily="50" charset="-128"/>
              <a:ea typeface="ＭＳ Ｐゴシック" panose="020B0600070205080204" pitchFamily="50" charset="-128"/>
            </a:rPr>
            <a:t>円の減額となっている。</a:t>
          </a:r>
        </a:p>
        <a:p>
          <a:r>
            <a:rPr kumimoji="1" lang="ja-JP" altLang="en-US" sz="1300">
              <a:latin typeface="ＭＳ Ｐゴシック" panose="020B0600070205080204" pitchFamily="50" charset="-128"/>
              <a:ea typeface="ＭＳ Ｐゴシック" panose="020B0600070205080204" pitchFamily="50" charset="-128"/>
            </a:rPr>
            <a:t>民生費の住民一人当たりの額は、物価高騰対応重点支援給付金や、公定価格の上昇に伴う法人保育園運営負担金の増などにより、対前年度比で</a:t>
          </a:r>
          <a:r>
            <a:rPr kumimoji="1" lang="en-US" altLang="ja-JP" sz="1300">
              <a:latin typeface="ＭＳ Ｐゴシック" panose="020B0600070205080204" pitchFamily="50" charset="-128"/>
              <a:ea typeface="ＭＳ Ｐゴシック" panose="020B0600070205080204" pitchFamily="50" charset="-128"/>
            </a:rPr>
            <a:t>12,687</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衛生費の住民一人当たりの額は、病院やごみ、し尿処理施設等の運営を担う一部事務組合等への負担金が減少したため、対前年度比で</a:t>
          </a:r>
          <a:r>
            <a:rPr kumimoji="1" lang="en-US" altLang="ja-JP" sz="1300">
              <a:latin typeface="ＭＳ Ｐゴシック" panose="020B0600070205080204" pitchFamily="50" charset="-128"/>
              <a:ea typeface="ＭＳ Ｐゴシック" panose="020B0600070205080204" pitchFamily="50" charset="-128"/>
            </a:rPr>
            <a:t>5,296</a:t>
          </a:r>
          <a:r>
            <a:rPr kumimoji="1" lang="ja-JP" altLang="en-US" sz="1300">
              <a:latin typeface="ＭＳ Ｐゴシック" panose="020B0600070205080204" pitchFamily="50" charset="-128"/>
              <a:ea typeface="ＭＳ Ｐゴシック" panose="020B0600070205080204" pitchFamily="50" charset="-128"/>
            </a:rPr>
            <a:t>円減額となっている。　</a:t>
          </a:r>
        </a:p>
        <a:p>
          <a:r>
            <a:rPr kumimoji="1" lang="ja-JP" altLang="en-US" sz="1300">
              <a:latin typeface="ＭＳ Ｐゴシック" panose="020B0600070205080204" pitchFamily="50" charset="-128"/>
              <a:ea typeface="ＭＳ Ｐゴシック" panose="020B0600070205080204" pitchFamily="50" charset="-128"/>
            </a:rPr>
            <a:t>土木費の住民一人当たりの額は、大雪による除雪業務の増により、対前年度比で</a:t>
          </a:r>
          <a:r>
            <a:rPr kumimoji="1" lang="en-US" altLang="ja-JP" sz="1300">
              <a:latin typeface="ＭＳ Ｐゴシック" panose="020B0600070205080204" pitchFamily="50" charset="-128"/>
              <a:ea typeface="ＭＳ Ｐゴシック" panose="020B0600070205080204" pitchFamily="50" charset="-128"/>
            </a:rPr>
            <a:t>4,309</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教育費の住民一人当たりの額は、東明小学校増築・大規模改造事業、鶴来中学校大規模改造事業の本体工事が令和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年度に終了した影響により、対前年度比で</a:t>
          </a:r>
          <a:r>
            <a:rPr kumimoji="1" lang="en-US" altLang="ja-JP" sz="1300">
              <a:latin typeface="ＭＳ Ｐゴシック" panose="020B0600070205080204" pitchFamily="50" charset="-128"/>
              <a:ea typeface="ＭＳ Ｐゴシック" panose="020B0600070205080204" pitchFamily="50" charset="-128"/>
            </a:rPr>
            <a:t>4,309</a:t>
          </a:r>
          <a:r>
            <a:rPr kumimoji="1" lang="ja-JP" altLang="en-US" sz="1300">
              <a:latin typeface="ＭＳ Ｐゴシック" panose="020B0600070205080204" pitchFamily="50" charset="-128"/>
              <a:ea typeface="ＭＳ Ｐゴシック" panose="020B0600070205080204" pitchFamily="50" charset="-128"/>
            </a:rPr>
            <a:t>円の減額となっており、類似団体平均と同水準となった。</a:t>
          </a:r>
        </a:p>
        <a:p>
          <a:r>
            <a:rPr kumimoji="1" lang="ja-JP" altLang="en-US" sz="1300">
              <a:latin typeface="ＭＳ Ｐゴシック" panose="020B0600070205080204" pitchFamily="50" charset="-128"/>
              <a:ea typeface="ＭＳ Ｐゴシック" panose="020B0600070205080204" pitchFamily="50" charset="-128"/>
            </a:rPr>
            <a:t>公債費は住民一人当たりの額は、</a:t>
          </a:r>
          <a:r>
            <a:rPr kumimoji="1" lang="en-US" altLang="ja-JP" sz="1300">
              <a:latin typeface="ＭＳ Ｐゴシック" panose="020B0600070205080204" pitchFamily="50" charset="-128"/>
              <a:ea typeface="ＭＳ Ｐゴシック" panose="020B0600070205080204" pitchFamily="50" charset="-128"/>
            </a:rPr>
            <a:t>70,658</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倍と高水準で推移している状況であることから、今後も一層の償還管理に努めていく必要がある。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トレインパークなどの大規模な建設事業が一旦落ち着き、歳出額が減額となったため、実質単年度収支は黒字に回復したものの、今後予定されている施設整備にかかる経費のほか、人件費や扶助費等の義務的経費や、物価高騰による公共施設の維持管理経費の増嵩が予想されることから、健全で安定的な財政運営に一層努める必要があ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各会計とも実質収支が継続的に黒字で推移している。</a:t>
          </a:r>
        </a:p>
        <a:p>
          <a:r>
            <a:rPr kumimoji="1" lang="ja-JP" altLang="en-US" sz="1400">
              <a:latin typeface="ＭＳ ゴシック" pitchFamily="49" charset="-128"/>
              <a:ea typeface="ＭＳ ゴシック" pitchFamily="49" charset="-128"/>
            </a:rPr>
            <a:t>今後、高齢者人口の増加に伴う、介護保険特別会計、後期高齢者医療特別会計に対する繰出金の増加が見込まれるため、事務的経費の節減や合理化を進め黒字の維持に努める。</a:t>
          </a:r>
        </a:p>
        <a:p>
          <a:r>
            <a:rPr kumimoji="1" lang="ja-JP" altLang="en-US" sz="1400">
              <a:latin typeface="ＭＳ ゴシック" pitchFamily="49" charset="-128"/>
              <a:ea typeface="ＭＳ ゴシック" pitchFamily="49" charset="-128"/>
            </a:rPr>
            <a:t>また、各事業会計においても、引き続き決算剰余金を計上できるよう、健全運営に努める。特に、下水道事業会計については、一般会計からの繰入金に大きく依存している状況にあるため、適正な下水道事業の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63716310</v>
      </c>
      <c r="BO4" s="449"/>
      <c r="BP4" s="449"/>
      <c r="BQ4" s="449"/>
      <c r="BR4" s="449"/>
      <c r="BS4" s="449"/>
      <c r="BT4" s="449"/>
      <c r="BU4" s="450"/>
      <c r="BV4" s="448">
        <v>64437212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3.1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61777275</v>
      </c>
      <c r="BO5" s="420"/>
      <c r="BP5" s="420"/>
      <c r="BQ5" s="420"/>
      <c r="BR5" s="420"/>
      <c r="BS5" s="420"/>
      <c r="BT5" s="420"/>
      <c r="BU5" s="421"/>
      <c r="BV5" s="419">
        <v>62906270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94.4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1939035</v>
      </c>
      <c r="BO6" s="420"/>
      <c r="BP6" s="420"/>
      <c r="BQ6" s="420"/>
      <c r="BR6" s="420"/>
      <c r="BS6" s="420"/>
      <c r="BT6" s="420"/>
      <c r="BU6" s="421"/>
      <c r="BV6" s="419">
        <v>1530942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95.2</v>
      </c>
      <c r="CU6" s="563"/>
      <c r="CV6" s="563"/>
      <c r="CW6" s="563"/>
      <c r="CX6" s="563"/>
      <c r="CY6" s="563"/>
      <c r="CZ6" s="563"/>
      <c r="DA6" s="564"/>
      <c r="DB6" s="562">
        <v>95.4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257363</v>
      </c>
      <c r="BO7" s="420"/>
      <c r="BP7" s="420"/>
      <c r="BQ7" s="420"/>
      <c r="BR7" s="420"/>
      <c r="BS7" s="420"/>
      <c r="BT7" s="420"/>
      <c r="BU7" s="421"/>
      <c r="BV7" s="419">
        <v>508053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33325881</v>
      </c>
      <c r="CU7" s="420"/>
      <c r="CV7" s="420"/>
      <c r="CW7" s="420"/>
      <c r="CX7" s="420"/>
      <c r="CY7" s="420"/>
      <c r="CZ7" s="420"/>
      <c r="DA7" s="421"/>
      <c r="DB7" s="419">
        <v>32875155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1681672</v>
      </c>
      <c r="BO8" s="420"/>
      <c r="BP8" s="420"/>
      <c r="BQ8" s="420"/>
      <c r="BR8" s="420"/>
      <c r="BS8" s="420"/>
      <c r="BT8" s="420"/>
      <c r="BU8" s="421"/>
      <c r="BV8" s="419">
        <v>1022889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110408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658783</v>
      </c>
      <c r="BO9" s="420"/>
      <c r="BP9" s="420"/>
      <c r="BQ9" s="420"/>
      <c r="BR9" s="420"/>
      <c r="BS9" s="420"/>
      <c r="BT9" s="420"/>
      <c r="BU9" s="421"/>
      <c r="BV9" s="419">
        <v>-184408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18.600000000000001</v>
      </c>
      <c r="CU9" s="417"/>
      <c r="CV9" s="417"/>
      <c r="CW9" s="417"/>
      <c r="CX9" s="417"/>
      <c r="CY9" s="417"/>
      <c r="CZ9" s="417"/>
      <c r="DA9" s="418"/>
      <c r="DB9" s="416">
        <v>18.3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109287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1574229</v>
      </c>
      <c r="BO10" s="420"/>
      <c r="BP10" s="420"/>
      <c r="BQ10" s="420"/>
      <c r="BR10" s="420"/>
      <c r="BS10" s="420"/>
      <c r="BT10" s="420"/>
      <c r="BU10" s="421"/>
      <c r="BV10" s="419">
        <v>755934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112524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1151139</v>
      </c>
      <c r="BO12" s="420"/>
      <c r="BP12" s="420"/>
      <c r="BQ12" s="420"/>
      <c r="BR12" s="420"/>
      <c r="BS12" s="420"/>
      <c r="BT12" s="420"/>
      <c r="BU12" s="421"/>
      <c r="BV12" s="419">
        <v>833586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110514</v>
      </c>
      <c r="S13" s="507"/>
      <c r="T13" s="507"/>
      <c r="U13" s="507"/>
      <c r="V13" s="508"/>
      <c r="W13" s="509" t="s">
        <v>131</v>
      </c>
      <c r="X13" s="405"/>
      <c r="Y13" s="405"/>
      <c r="Z13" s="405"/>
      <c r="AA13" s="405"/>
      <c r="AB13" s="406"/>
      <c r="AC13" s="372">
        <v>1502</v>
      </c>
      <c r="AD13" s="373"/>
      <c r="AE13" s="373"/>
      <c r="AF13" s="373"/>
      <c r="AG13" s="374"/>
      <c r="AH13" s="372">
        <v>1643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1081873</v>
      </c>
      <c r="BO13" s="420"/>
      <c r="BP13" s="420"/>
      <c r="BQ13" s="420"/>
      <c r="BR13" s="420"/>
      <c r="BS13" s="420"/>
      <c r="BT13" s="420"/>
      <c r="BU13" s="421"/>
      <c r="BV13" s="419">
        <v>-262060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10.6</v>
      </c>
      <c r="CU13" s="417"/>
      <c r="CV13" s="417"/>
      <c r="CW13" s="417"/>
      <c r="CX13" s="417"/>
      <c r="CY13" s="417"/>
      <c r="CZ13" s="417"/>
      <c r="DA13" s="418"/>
      <c r="DB13" s="416">
        <v>11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112652</v>
      </c>
      <c r="S14" s="507"/>
      <c r="T14" s="507"/>
      <c r="U14" s="507"/>
      <c r="V14" s="508"/>
      <c r="W14" s="510"/>
      <c r="X14" s="408"/>
      <c r="Y14" s="408"/>
      <c r="Z14" s="408"/>
      <c r="AA14" s="408"/>
      <c r="AB14" s="409"/>
      <c r="AC14" s="499">
        <v>2.6</v>
      </c>
      <c r="AD14" s="500"/>
      <c r="AE14" s="500"/>
      <c r="AF14" s="500"/>
      <c r="AG14" s="501"/>
      <c r="AH14" s="499">
        <v>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122.3</v>
      </c>
      <c r="CU14" s="517"/>
      <c r="CV14" s="517"/>
      <c r="CW14" s="517"/>
      <c r="CX14" s="517"/>
      <c r="CY14" s="517"/>
      <c r="CZ14" s="517"/>
      <c r="DA14" s="518"/>
      <c r="DB14" s="516">
        <v>120.3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110853</v>
      </c>
      <c r="S15" s="507"/>
      <c r="T15" s="507"/>
      <c r="U15" s="507"/>
      <c r="V15" s="508"/>
      <c r="W15" s="509" t="s">
        <v>137</v>
      </c>
      <c r="X15" s="405"/>
      <c r="Y15" s="405"/>
      <c r="Z15" s="405"/>
      <c r="AA15" s="405"/>
      <c r="AB15" s="406"/>
      <c r="AC15" s="372">
        <v>18941</v>
      </c>
      <c r="AD15" s="373"/>
      <c r="AE15" s="373"/>
      <c r="AF15" s="373"/>
      <c r="AG15" s="374"/>
      <c r="AH15" s="372">
        <v>18243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17359140</v>
      </c>
      <c r="BO15" s="449"/>
      <c r="BP15" s="449"/>
      <c r="BQ15" s="449"/>
      <c r="BR15" s="449"/>
      <c r="BS15" s="449"/>
      <c r="BT15" s="449"/>
      <c r="BU15" s="450"/>
      <c r="BV15" s="448">
        <v>17180276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32.9</v>
      </c>
      <c r="AD16" s="500"/>
      <c r="AE16" s="500"/>
      <c r="AF16" s="500"/>
      <c r="AG16" s="501"/>
      <c r="AH16" s="499">
        <v>32.6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28401013</v>
      </c>
      <c r="BO16" s="420"/>
      <c r="BP16" s="420"/>
      <c r="BQ16" s="420"/>
      <c r="BR16" s="420"/>
      <c r="BS16" s="420"/>
      <c r="BT16" s="420"/>
      <c r="BU16" s="421"/>
      <c r="BV16" s="419">
        <v>27956573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37082</v>
      </c>
      <c r="AD17" s="373"/>
      <c r="AE17" s="373"/>
      <c r="AF17" s="373"/>
      <c r="AG17" s="374"/>
      <c r="AH17" s="372">
        <v>36160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22016977</v>
      </c>
      <c r="BO17" s="420"/>
      <c r="BP17" s="420"/>
      <c r="BQ17" s="420"/>
      <c r="BR17" s="420"/>
      <c r="BS17" s="420"/>
      <c r="BT17" s="420"/>
      <c r="BU17" s="421"/>
      <c r="BV17" s="419">
        <v>21769788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754.92</v>
      </c>
      <c r="M18" s="472"/>
      <c r="N18" s="472"/>
      <c r="O18" s="472"/>
      <c r="P18" s="472"/>
      <c r="Q18" s="472"/>
      <c r="R18" s="473"/>
      <c r="S18" s="473"/>
      <c r="T18" s="473"/>
      <c r="U18" s="473"/>
      <c r="V18" s="474"/>
      <c r="W18" s="490"/>
      <c r="X18" s="491"/>
      <c r="Y18" s="491"/>
      <c r="Z18" s="491"/>
      <c r="AA18" s="491"/>
      <c r="AB18" s="515"/>
      <c r="AC18" s="389">
        <v>64.5</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32588131</v>
      </c>
      <c r="BO18" s="420"/>
      <c r="BP18" s="420"/>
      <c r="BQ18" s="420"/>
      <c r="BR18" s="420"/>
      <c r="BS18" s="420"/>
      <c r="BT18" s="420"/>
      <c r="BU18" s="421"/>
      <c r="BV18" s="419">
        <v>31272800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41548931</v>
      </c>
      <c r="BO19" s="420"/>
      <c r="BP19" s="420"/>
      <c r="BQ19" s="420"/>
      <c r="BR19" s="420"/>
      <c r="BS19" s="420"/>
      <c r="BT19" s="420"/>
      <c r="BU19" s="421"/>
      <c r="BV19" s="419">
        <v>40239923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40958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82173367</v>
      </c>
      <c r="BO22" s="449"/>
      <c r="BP22" s="449"/>
      <c r="BQ22" s="449"/>
      <c r="BR22" s="449"/>
      <c r="BS22" s="449"/>
      <c r="BT22" s="449"/>
      <c r="BU22" s="450"/>
      <c r="BV22" s="448">
        <v>85179518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15662460</v>
      </c>
      <c r="BO23" s="420"/>
      <c r="BP23" s="420"/>
      <c r="BQ23" s="420"/>
      <c r="BR23" s="420"/>
      <c r="BS23" s="420"/>
      <c r="BT23" s="420"/>
      <c r="BU23" s="421"/>
      <c r="BV23" s="419">
        <v>16915983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9700</v>
      </c>
      <c r="R24" s="373"/>
      <c r="S24" s="373"/>
      <c r="T24" s="373"/>
      <c r="U24" s="373"/>
      <c r="V24" s="374"/>
      <c r="W24" s="462"/>
      <c r="X24" s="399"/>
      <c r="Y24" s="400"/>
      <c r="Z24" s="375" t="s">
        <v>162</v>
      </c>
      <c r="AA24" s="376"/>
      <c r="AB24" s="376"/>
      <c r="AC24" s="376"/>
      <c r="AD24" s="376"/>
      <c r="AE24" s="376"/>
      <c r="AF24" s="376"/>
      <c r="AG24" s="377"/>
      <c r="AH24" s="372">
        <v>666</v>
      </c>
      <c r="AI24" s="373"/>
      <c r="AJ24" s="373"/>
      <c r="AK24" s="373"/>
      <c r="AL24" s="374"/>
      <c r="AM24" s="372">
        <v>2188476</v>
      </c>
      <c r="AN24" s="373"/>
      <c r="AO24" s="373"/>
      <c r="AP24" s="373"/>
      <c r="AQ24" s="373"/>
      <c r="AR24" s="374"/>
      <c r="AS24" s="372">
        <v>3286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63696915</v>
      </c>
      <c r="BO24" s="420"/>
      <c r="BP24" s="420"/>
      <c r="BQ24" s="420"/>
      <c r="BR24" s="420"/>
      <c r="BS24" s="420"/>
      <c r="BT24" s="420"/>
      <c r="BU24" s="421"/>
      <c r="BV24" s="419">
        <v>64989329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3566691</v>
      </c>
      <c r="BO25" s="449"/>
      <c r="BP25" s="449"/>
      <c r="BQ25" s="449"/>
      <c r="BR25" s="449"/>
      <c r="BS25" s="449"/>
      <c r="BT25" s="449"/>
      <c r="BU25" s="450"/>
      <c r="BV25" s="448">
        <v>3772312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15714</v>
      </c>
      <c r="AN26" s="373"/>
      <c r="AO26" s="373"/>
      <c r="AP26" s="373"/>
      <c r="AQ26" s="373"/>
      <c r="AR26" s="374"/>
      <c r="AS26" s="372">
        <v>2619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6300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36146</v>
      </c>
      <c r="AN27" s="373"/>
      <c r="AO27" s="373"/>
      <c r="AP27" s="373"/>
      <c r="AQ27" s="373"/>
      <c r="AR27" s="374"/>
      <c r="AS27" s="372">
        <v>3286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3336190</v>
      </c>
      <c r="BO28" s="449"/>
      <c r="BP28" s="449"/>
      <c r="BQ28" s="449"/>
      <c r="BR28" s="449"/>
      <c r="BS28" s="449"/>
      <c r="BT28" s="449"/>
      <c r="BU28" s="450"/>
      <c r="BV28" s="448">
        <v>2913101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5000</v>
      </c>
      <c r="R29" s="373"/>
      <c r="S29" s="373"/>
      <c r="T29" s="373"/>
      <c r="U29" s="373"/>
      <c r="V29" s="374"/>
      <c r="W29" s="463"/>
      <c r="X29" s="464"/>
      <c r="Y29" s="465"/>
      <c r="Z29" s="375" t="s">
        <v>177</v>
      </c>
      <c r="AA29" s="376"/>
      <c r="AB29" s="376"/>
      <c r="AC29" s="376"/>
      <c r="AD29" s="376"/>
      <c r="AE29" s="376"/>
      <c r="AF29" s="376"/>
      <c r="AG29" s="377"/>
      <c r="AH29" s="372">
        <v>677</v>
      </c>
      <c r="AI29" s="373"/>
      <c r="AJ29" s="373"/>
      <c r="AK29" s="373"/>
      <c r="AL29" s="374"/>
      <c r="AM29" s="372">
        <v>2224622</v>
      </c>
      <c r="AN29" s="373"/>
      <c r="AO29" s="373"/>
      <c r="AP29" s="373"/>
      <c r="AQ29" s="373"/>
      <c r="AR29" s="374"/>
      <c r="AS29" s="372">
        <v>3286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1084964</v>
      </c>
      <c r="BO29" s="420"/>
      <c r="BP29" s="420"/>
      <c r="BQ29" s="420"/>
      <c r="BR29" s="420"/>
      <c r="BS29" s="420"/>
      <c r="BT29" s="420"/>
      <c r="BU29" s="421"/>
      <c r="BV29" s="419">
        <v>887701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4739910</v>
      </c>
      <c r="BO30" s="454"/>
      <c r="BP30" s="454"/>
      <c r="BQ30" s="454"/>
      <c r="BR30" s="454"/>
      <c r="BS30" s="454"/>
      <c r="BT30" s="454"/>
      <c r="BU30" s="455"/>
      <c r="BV30" s="453">
        <v>4851556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白山市国民健康保険特別会計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白山市水道事業会計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IF('各会計、関係団体の財政状況及び健全化判断比率'!B34="","",'各会計、関係団体の財政状況及び健全化判断比率'!B34)</f>
        <v>白山市温泉事業特別会計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手取郷広域事務組合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白山市土地開発公社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白山市墓地公苑特別会計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白山市介護保険特別会計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白山市工業用水道事業会計</v>
      </c>
      <c r="AP35" s="368"/>
      <c r="AQ35" s="368"/>
      <c r="AR35" s="368"/>
      <c r="AS35" s="368"/>
      <c r="AT35" s="368"/>
      <c r="AU35" s="368"/>
      <c r="AV35" s="368"/>
      <c r="AW35" s="368"/>
      <c r="AX35" s="368"/>
      <c r="AY35" s="368"/>
      <c r="AZ35" s="368"/>
      <c r="BA35" s="368"/>
      <c r="BB35" s="368"/>
      <c r="BC35" s="368"/>
      <c r="BD35" s="169"/>
      <c r="BE35" s="367">
        <f t="shared" ref="BE35:BE43" si="1">IF(BG35="","",BE34+1)</f>
        <v>11</v>
      </c>
      <c r="BF35" s="367"/>
      <c r="BG35" s="368" t="str">
        <f>IF('各会計、関係団体の財政状況及び健全化判断比率'!B35="","",'各会計、関係団体の財政状況及び健全化判断比率'!B35)</f>
        <v>白山市工業団地造成事業特別会計</v>
      </c>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白山野々市広域事務組合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白山市地域振興公社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白山市下水道事業会計（地域下水道事業分）</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白山市後期高齢者医療特別会計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白山市下水道事業会計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白山石川医療企業団（松任石川中央病院）</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あさがおテレビ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白山石川医療企業団（つるぎ病院）</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フードサービス松任</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石川県市町村消防消じゅつ金組合</v>
      </c>
      <c r="BZ38" s="368"/>
      <c r="CA38" s="368"/>
      <c r="CB38" s="368"/>
      <c r="CC38" s="368"/>
      <c r="CD38" s="368"/>
      <c r="CE38" s="368"/>
      <c r="CF38" s="368"/>
      <c r="CG38" s="368"/>
      <c r="CH38" s="368"/>
      <c r="CI38" s="368"/>
      <c r="CJ38" s="368"/>
      <c r="CK38" s="368"/>
      <c r="CL38" s="368"/>
      <c r="CM38" s="368"/>
      <c r="CN38" s="169"/>
      <c r="CO38" s="367">
        <f t="shared" si="3"/>
        <v>26</v>
      </c>
      <c r="CP38" s="367"/>
      <c r="CQ38" s="368" t="str">
        <f>IF('各会計、関係団体の財政状況及び健全化判断比率'!BS11="","",'各会計、関係団体の財政状況及び健全化判断比率'!BS11)</f>
        <v>つるぎ街づくり</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石川県後期高齢者医療広域連合（一般会計）</v>
      </c>
      <c r="BZ39" s="368"/>
      <c r="CA39" s="368"/>
      <c r="CB39" s="368"/>
      <c r="CC39" s="368"/>
      <c r="CD39" s="368"/>
      <c r="CE39" s="368"/>
      <c r="CF39" s="368"/>
      <c r="CG39" s="368"/>
      <c r="CH39" s="368"/>
      <c r="CI39" s="368"/>
      <c r="CJ39" s="368"/>
      <c r="CK39" s="368"/>
      <c r="CL39" s="368"/>
      <c r="CM39" s="368"/>
      <c r="CN39" s="169"/>
      <c r="CO39" s="367">
        <f t="shared" si="3"/>
        <v>27</v>
      </c>
      <c r="CP39" s="367"/>
      <c r="CQ39" s="368" t="str">
        <f>IF('各会計、関係団体の財政状況及び健全化判断比率'!BS12="","",'各会計、関係団体の財政状況及び健全化判断比率'!BS12)</f>
        <v>富樫福祉会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石川県後期高齢者医療広域連合（後期高齢者医療特別会計）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f t="shared" si="3"/>
        <v>28</v>
      </c>
      <c r="CP40" s="367"/>
      <c r="CQ40" s="368" t="str">
        <f>IF('各会計、関係団体の財政状況及び健全化判断比率'!BS13="","",'各会計、関係団体の財政状況及び健全化判断比率'!BS13)</f>
        <v>手取会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石川県市町村職員退職手当組合</v>
      </c>
      <c r="BZ41" s="368"/>
      <c r="CA41" s="368"/>
      <c r="CB41" s="368"/>
      <c r="CC41" s="368"/>
      <c r="CD41" s="368"/>
      <c r="CE41" s="368"/>
      <c r="CF41" s="368"/>
      <c r="CG41" s="368"/>
      <c r="CH41" s="368"/>
      <c r="CI41" s="368"/>
      <c r="CJ41" s="368"/>
      <c r="CK41" s="368"/>
      <c r="CL41" s="368"/>
      <c r="CM41" s="368"/>
      <c r="CN41" s="169"/>
      <c r="CO41" s="367">
        <f t="shared" si="3"/>
        <v>29</v>
      </c>
      <c r="CP41" s="367"/>
      <c r="CQ41" s="368" t="str">
        <f>IF('各会計、関係団体の財政状況及び健全化判断比率'!BS14="","",'各会計、関係団体の財政状況及び健全化判断比率'!BS14)</f>
        <v>めぐみ白山</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手取川水防事務組合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石川県市町村消防団員等公務災害補償組合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r53RCTvpvSS5Jf/qpSjmzhuxpjqIsNz3Hq339wsA1PoGBR+TiBmOxA7zW0KEspvu7KlSB/ZA3DlfV/WWddSlA==" saltValue="dVzHZoDoUs/V2kbqpn8b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4.34</v>
      </c>
      <c r="G34" s="33">
        <v>4.82</v>
      </c>
      <c r="H34" s="33">
        <v>4.9000000000000004</v>
      </c>
      <c r="I34" s="33">
        <v>4.7300000000000004</v>
      </c>
      <c r="J34" s="34">
        <v>5.29</v>
      </c>
      <c r="K34" s="22"/>
      <c r="L34" s="22"/>
      <c r="M34" s="22"/>
      <c r="N34" s="22"/>
      <c r="O34" s="22"/>
      <c r="P34" s="22"/>
    </row>
    <row r="35" spans="1:16" ht="39" customHeight="1" x14ac:dyDescent="0.15">
      <c r="A35" s="22"/>
      <c r="B35" s="35"/>
      <c r="C35" s="1145" t="s">
        <v>538</v>
      </c>
      <c r="D35" s="1146"/>
      <c r="E35" s="1147"/>
      <c r="F35" s="36">
        <v>4.83</v>
      </c>
      <c r="G35" s="37">
        <v>6.21</v>
      </c>
      <c r="H35" s="37">
        <v>3.75</v>
      </c>
      <c r="I35" s="37">
        <v>3.11</v>
      </c>
      <c r="J35" s="38">
        <v>5.04</v>
      </c>
      <c r="K35" s="22"/>
      <c r="L35" s="22"/>
      <c r="M35" s="22"/>
      <c r="N35" s="22"/>
      <c r="O35" s="22"/>
      <c r="P35" s="22"/>
    </row>
    <row r="36" spans="1:16" ht="39" customHeight="1" x14ac:dyDescent="0.15">
      <c r="A36" s="22"/>
      <c r="B36" s="35"/>
      <c r="C36" s="1145" t="s">
        <v>539</v>
      </c>
      <c r="D36" s="1146"/>
      <c r="E36" s="1147"/>
      <c r="F36" s="36">
        <v>6.17</v>
      </c>
      <c r="G36" s="37">
        <v>5.08</v>
      </c>
      <c r="H36" s="37">
        <v>4.3099999999999996</v>
      </c>
      <c r="I36" s="37">
        <v>3.62</v>
      </c>
      <c r="J36" s="38">
        <v>4.66</v>
      </c>
      <c r="K36" s="22"/>
      <c r="L36" s="22"/>
      <c r="M36" s="22"/>
      <c r="N36" s="22"/>
      <c r="O36" s="22"/>
      <c r="P36" s="22"/>
    </row>
    <row r="37" spans="1:16" ht="39" customHeight="1" x14ac:dyDescent="0.15">
      <c r="A37" s="22"/>
      <c r="B37" s="35"/>
      <c r="C37" s="1145" t="s">
        <v>540</v>
      </c>
      <c r="D37" s="1146"/>
      <c r="E37" s="1147"/>
      <c r="F37" s="36">
        <v>1.1599999999999999</v>
      </c>
      <c r="G37" s="37">
        <v>1.28</v>
      </c>
      <c r="H37" s="37">
        <v>1.39</v>
      </c>
      <c r="I37" s="37">
        <v>1.44</v>
      </c>
      <c r="J37" s="38">
        <v>1.45</v>
      </c>
      <c r="K37" s="22"/>
      <c r="L37" s="22"/>
      <c r="M37" s="22"/>
      <c r="N37" s="22"/>
      <c r="O37" s="22"/>
      <c r="P37" s="22"/>
    </row>
    <row r="38" spans="1:16" ht="39" customHeight="1" x14ac:dyDescent="0.15">
      <c r="A38" s="22"/>
      <c r="B38" s="35"/>
      <c r="C38" s="1145" t="s">
        <v>541</v>
      </c>
      <c r="D38" s="1146"/>
      <c r="E38" s="1147"/>
      <c r="F38" s="36">
        <v>0.51</v>
      </c>
      <c r="G38" s="37">
        <v>0.75</v>
      </c>
      <c r="H38" s="37">
        <v>0.84</v>
      </c>
      <c r="I38" s="37">
        <v>0.79</v>
      </c>
      <c r="J38" s="38">
        <v>0.86</v>
      </c>
      <c r="K38" s="22"/>
      <c r="L38" s="22"/>
      <c r="M38" s="22"/>
      <c r="N38" s="22"/>
      <c r="O38" s="22"/>
      <c r="P38" s="22"/>
    </row>
    <row r="39" spans="1:16" ht="39" customHeight="1" x14ac:dyDescent="0.15">
      <c r="A39" s="22"/>
      <c r="B39" s="35"/>
      <c r="C39" s="1145" t="s">
        <v>542</v>
      </c>
      <c r="D39" s="1146"/>
      <c r="E39" s="1147"/>
      <c r="F39" s="36">
        <v>0.19</v>
      </c>
      <c r="G39" s="37">
        <v>0.13</v>
      </c>
      <c r="H39" s="37">
        <v>0.04</v>
      </c>
      <c r="I39" s="37">
        <v>0.27</v>
      </c>
      <c r="J39" s="38">
        <v>0.06</v>
      </c>
      <c r="K39" s="22"/>
      <c r="L39" s="22"/>
      <c r="M39" s="22"/>
      <c r="N39" s="22"/>
      <c r="O39" s="22"/>
      <c r="P39" s="22"/>
    </row>
    <row r="40" spans="1:16" ht="39" customHeight="1" x14ac:dyDescent="0.15">
      <c r="A40" s="22"/>
      <c r="B40" s="35"/>
      <c r="C40" s="1145" t="s">
        <v>543</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DUUyW5lliAozl/vaxz2FoKI/Op0I4qahNipP/GUZZ3Iup/6etDMRi8CsEaIlLe3mxxIzp4K+IdF4wYQqZ0Ikg==" saltValue="0FV9PGuW/QYqJ4/l0cGG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7403</v>
      </c>
      <c r="L45" s="60">
        <v>8778</v>
      </c>
      <c r="M45" s="60">
        <v>7684</v>
      </c>
      <c r="N45" s="60">
        <v>7595</v>
      </c>
      <c r="O45" s="61">
        <v>7951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1519</v>
      </c>
      <c r="L48" s="64">
        <v>1584</v>
      </c>
      <c r="M48" s="64">
        <v>1516</v>
      </c>
      <c r="N48" s="64">
        <v>1389</v>
      </c>
      <c r="O48" s="65">
        <v>1402</v>
      </c>
      <c r="P48" s="48"/>
      <c r="Q48" s="48"/>
      <c r="R48" s="48"/>
      <c r="S48" s="48"/>
      <c r="T48" s="48"/>
      <c r="U48" s="48"/>
    </row>
    <row r="49" spans="1:21" ht="30.75" customHeight="1" x14ac:dyDescent="0.15">
      <c r="A49" s="48"/>
      <c r="B49" s="1178"/>
      <c r="C49" s="1179"/>
      <c r="D49" s="62"/>
      <c r="E49" s="1155" t="s">
        <v>14</v>
      </c>
      <c r="F49" s="1155"/>
      <c r="G49" s="1155"/>
      <c r="H49" s="1155"/>
      <c r="I49" s="1155"/>
      <c r="J49" s="1156"/>
      <c r="K49" s="63">
        <v>955</v>
      </c>
      <c r="L49" s="64">
        <v>942</v>
      </c>
      <c r="M49" s="64">
        <v>963</v>
      </c>
      <c r="N49" s="64">
        <v>913</v>
      </c>
      <c r="O49" s="65">
        <v>851</v>
      </c>
      <c r="P49" s="48"/>
      <c r="Q49" s="48"/>
      <c r="R49" s="48"/>
      <c r="S49" s="48"/>
      <c r="T49" s="48"/>
      <c r="U49" s="48"/>
    </row>
    <row r="50" spans="1:21" ht="30.75" customHeight="1" x14ac:dyDescent="0.15">
      <c r="A50" s="48"/>
      <c r="B50" s="1178"/>
      <c r="C50" s="1179"/>
      <c r="D50" s="62"/>
      <c r="E50" s="1155" t="s">
        <v>15</v>
      </c>
      <c r="F50" s="1155"/>
      <c r="G50" s="1155"/>
      <c r="H50" s="1155"/>
      <c r="I50" s="1155"/>
      <c r="J50" s="1156"/>
      <c r="K50" s="63">
        <v>8</v>
      </c>
      <c r="L50" s="64">
        <v>8</v>
      </c>
      <c r="M50" s="64">
        <v>8</v>
      </c>
      <c r="N50" s="64">
        <v>8</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v>0</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7316</v>
      </c>
      <c r="L52" s="64">
        <v>8094</v>
      </c>
      <c r="M52" s="64">
        <v>7312</v>
      </c>
      <c r="N52" s="64">
        <v>7450</v>
      </c>
      <c r="O52" s="65">
        <v>7172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2569</v>
      </c>
      <c r="L53" s="69">
        <v>3218</v>
      </c>
      <c r="M53" s="69">
        <v>2859</v>
      </c>
      <c r="N53" s="69">
        <v>2455</v>
      </c>
      <c r="O53" s="70">
        <v>3032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hW+RKhO7XtpWkqDYeGKRHQ4Lycz8YUqwidBfV2mGDg64KY3U0H0coGzlGIcisNR/4bW8QxIOnPumse1cuMA==" saltValue="XLiFok9Z/vQFsPGOgjGD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85010</v>
      </c>
      <c r="J41" s="344">
        <v>84315</v>
      </c>
      <c r="K41" s="344">
        <v>84246</v>
      </c>
      <c r="L41" s="344">
        <v>85180</v>
      </c>
      <c r="M41" s="345">
        <v>82173</v>
      </c>
    </row>
    <row r="42" spans="2:13" ht="27.75" customHeight="1" x14ac:dyDescent="0.15">
      <c r="B42" s="1186"/>
      <c r="C42" s="1187"/>
      <c r="D42" s="106"/>
      <c r="E42" s="1190" t="s">
        <v>32</v>
      </c>
      <c r="F42" s="1190"/>
      <c r="G42" s="1190"/>
      <c r="H42" s="1191"/>
      <c r="I42" s="346">
        <v>347</v>
      </c>
      <c r="J42" s="347">
        <v>306</v>
      </c>
      <c r="K42" s="347">
        <v>265</v>
      </c>
      <c r="L42" s="347">
        <v>225</v>
      </c>
      <c r="M42" s="348">
        <v>192</v>
      </c>
    </row>
    <row r="43" spans="2:13" ht="27.75" customHeight="1" x14ac:dyDescent="0.15">
      <c r="B43" s="1186"/>
      <c r="C43" s="1187"/>
      <c r="D43" s="106"/>
      <c r="E43" s="1190" t="s">
        <v>33</v>
      </c>
      <c r="F43" s="1190"/>
      <c r="G43" s="1190"/>
      <c r="H43" s="1191"/>
      <c r="I43" s="346">
        <v>22077</v>
      </c>
      <c r="J43" s="347">
        <v>23665</v>
      </c>
      <c r="K43" s="347">
        <v>23341</v>
      </c>
      <c r="L43" s="347">
        <v>22379</v>
      </c>
      <c r="M43" s="348">
        <v>23097</v>
      </c>
    </row>
    <row r="44" spans="2:13" ht="27.75" customHeight="1" x14ac:dyDescent="0.15">
      <c r="B44" s="1186"/>
      <c r="C44" s="1187"/>
      <c r="D44" s="106"/>
      <c r="E44" s="1190" t="s">
        <v>34</v>
      </c>
      <c r="F44" s="1190"/>
      <c r="G44" s="1190"/>
      <c r="H44" s="1191"/>
      <c r="I44" s="346">
        <v>9275</v>
      </c>
      <c r="J44" s="347">
        <v>8451</v>
      </c>
      <c r="K44" s="347">
        <v>7982</v>
      </c>
      <c r="L44" s="347">
        <v>8009</v>
      </c>
      <c r="M44" s="348">
        <v>7927</v>
      </c>
    </row>
    <row r="45" spans="2:13" ht="27.75" customHeight="1" x14ac:dyDescent="0.15">
      <c r="B45" s="1186"/>
      <c r="C45" s="1187"/>
      <c r="D45" s="106"/>
      <c r="E45" s="1190" t="s">
        <v>35</v>
      </c>
      <c r="F45" s="1190"/>
      <c r="G45" s="1190"/>
      <c r="H45" s="1191"/>
      <c r="I45" s="346">
        <v>6200</v>
      </c>
      <c r="J45" s="347">
        <v>6082</v>
      </c>
      <c r="K45" s="347">
        <v>5921</v>
      </c>
      <c r="L45" s="347">
        <v>5642</v>
      </c>
      <c r="M45" s="348">
        <v>5517</v>
      </c>
    </row>
    <row r="46" spans="2:13" ht="27.75" customHeight="1" x14ac:dyDescent="0.15">
      <c r="B46" s="1186"/>
      <c r="C46" s="1187"/>
      <c r="D46" s="107"/>
      <c r="E46" s="1190" t="s">
        <v>36</v>
      </c>
      <c r="F46" s="1190"/>
      <c r="G46" s="1190"/>
      <c r="H46" s="1191"/>
      <c r="I46" s="346">
        <v>615</v>
      </c>
      <c r="J46" s="347">
        <v>1879</v>
      </c>
      <c r="K46" s="347">
        <v>1743</v>
      </c>
      <c r="L46" s="347">
        <v>1153</v>
      </c>
      <c r="M46" s="348">
        <v>1085</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5500</v>
      </c>
      <c r="J50" s="347">
        <v>7471</v>
      </c>
      <c r="K50" s="347">
        <v>7522</v>
      </c>
      <c r="L50" s="347">
        <v>7856</v>
      </c>
      <c r="M50" s="348">
        <v>8644</v>
      </c>
    </row>
    <row r="51" spans="2:13" ht="27.75" customHeight="1" x14ac:dyDescent="0.15">
      <c r="B51" s="1186"/>
      <c r="C51" s="1187"/>
      <c r="D51" s="106"/>
      <c r="E51" s="1190" t="s">
        <v>42</v>
      </c>
      <c r="F51" s="1190"/>
      <c r="G51" s="1190"/>
      <c r="H51" s="1191"/>
      <c r="I51" s="346">
        <v>9390</v>
      </c>
      <c r="J51" s="347">
        <v>9630</v>
      </c>
      <c r="K51" s="347">
        <v>9694</v>
      </c>
      <c r="L51" s="347">
        <v>9469</v>
      </c>
      <c r="M51" s="348">
        <v>8971</v>
      </c>
    </row>
    <row r="52" spans="2:13" ht="27.75" customHeight="1" x14ac:dyDescent="0.15">
      <c r="B52" s="1188"/>
      <c r="C52" s="1189"/>
      <c r="D52" s="106"/>
      <c r="E52" s="1190" t="s">
        <v>43</v>
      </c>
      <c r="F52" s="1190"/>
      <c r="G52" s="1190"/>
      <c r="H52" s="1191"/>
      <c r="I52" s="346">
        <v>79904</v>
      </c>
      <c r="J52" s="347">
        <v>77860</v>
      </c>
      <c r="K52" s="347">
        <v>76821</v>
      </c>
      <c r="L52" s="347">
        <v>73791</v>
      </c>
      <c r="M52" s="348">
        <v>69422</v>
      </c>
    </row>
    <row r="53" spans="2:13" ht="27.75" customHeight="1" thickBot="1" x14ac:dyDescent="0.2">
      <c r="B53" s="1192" t="s">
        <v>19</v>
      </c>
      <c r="C53" s="1193"/>
      <c r="D53" s="110"/>
      <c r="E53" s="1194" t="s">
        <v>44</v>
      </c>
      <c r="F53" s="1194"/>
      <c r="G53" s="1194"/>
      <c r="H53" s="1195"/>
      <c r="I53" s="349">
        <v>28729</v>
      </c>
      <c r="J53" s="350">
        <v>29737</v>
      </c>
      <c r="K53" s="350">
        <v>29462</v>
      </c>
      <c r="L53" s="350">
        <v>31472</v>
      </c>
      <c r="M53" s="351">
        <v>32955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4CfGolM6SUKTrLeuvvKQZ9dhxF4dNC/zk9TWoQAajUeFJjmvn3BhSaLpqwpLXJIIXlHs2okXuu6ZxyHD6njDQ==" saltValue="q/qH/R/BZyN5GFRp/PYs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2991</v>
      </c>
      <c r="G55" s="352">
        <v>2913</v>
      </c>
      <c r="H55" s="353">
        <v>3336</v>
      </c>
    </row>
    <row r="56" spans="2:8" ht="52.5" customHeight="1" x14ac:dyDescent="0.15">
      <c r="B56" s="122"/>
      <c r="C56" s="1213" t="s">
        <v>47</v>
      </c>
      <c r="D56" s="1213"/>
      <c r="E56" s="1214"/>
      <c r="F56" s="354">
        <v>739</v>
      </c>
      <c r="G56" s="354">
        <v>888</v>
      </c>
      <c r="H56" s="355">
        <v>1085</v>
      </c>
    </row>
    <row r="57" spans="2:8" ht="53.25" customHeight="1" x14ac:dyDescent="0.15">
      <c r="B57" s="122"/>
      <c r="C57" s="1215" t="s">
        <v>48</v>
      </c>
      <c r="D57" s="1215"/>
      <c r="E57" s="1216"/>
      <c r="F57" s="356">
        <v>4553</v>
      </c>
      <c r="G57" s="356">
        <v>4852</v>
      </c>
      <c r="H57" s="357">
        <v>4740</v>
      </c>
    </row>
    <row r="58" spans="2:8" ht="45.75" customHeight="1" x14ac:dyDescent="0.15">
      <c r="B58" s="123"/>
      <c r="C58" s="1203" t="s">
        <v>571</v>
      </c>
      <c r="D58" s="1204"/>
      <c r="E58" s="1205"/>
      <c r="F58" s="358">
        <v>3080</v>
      </c>
      <c r="G58" s="358">
        <v>3080</v>
      </c>
      <c r="H58" s="359">
        <v>2807</v>
      </c>
    </row>
    <row r="59" spans="2:8" ht="45.75" customHeight="1" x14ac:dyDescent="0.15">
      <c r="B59" s="123"/>
      <c r="C59" s="1203" t="s">
        <v>572</v>
      </c>
      <c r="D59" s="1204"/>
      <c r="E59" s="1205"/>
      <c r="F59" s="358">
        <v>383</v>
      </c>
      <c r="G59" s="358">
        <v>581</v>
      </c>
      <c r="H59" s="359">
        <v>660</v>
      </c>
    </row>
    <row r="60" spans="2:8" ht="45.75" customHeight="1" x14ac:dyDescent="0.15">
      <c r="B60" s="123"/>
      <c r="C60" s="1203" t="s">
        <v>573</v>
      </c>
      <c r="D60" s="1204"/>
      <c r="E60" s="1205"/>
      <c r="F60" s="358">
        <v>300</v>
      </c>
      <c r="G60" s="358">
        <v>400</v>
      </c>
      <c r="H60" s="359">
        <v>450</v>
      </c>
    </row>
    <row r="61" spans="2:8" ht="45.75" customHeight="1" x14ac:dyDescent="0.15">
      <c r="B61" s="123"/>
      <c r="C61" s="1203" t="s">
        <v>574</v>
      </c>
      <c r="D61" s="1204"/>
      <c r="E61" s="1205"/>
      <c r="F61" s="358">
        <v>273</v>
      </c>
      <c r="G61" s="358">
        <v>229</v>
      </c>
      <c r="H61" s="359">
        <v>269</v>
      </c>
    </row>
    <row r="62" spans="2:8" ht="45.75" customHeight="1" thickBot="1" x14ac:dyDescent="0.2">
      <c r="B62" s="124"/>
      <c r="C62" s="1206" t="s">
        <v>575</v>
      </c>
      <c r="D62" s="1207"/>
      <c r="E62" s="1208"/>
      <c r="F62" s="360">
        <v>90</v>
      </c>
      <c r="G62" s="360">
        <v>140</v>
      </c>
      <c r="H62" s="361">
        <v>136</v>
      </c>
    </row>
    <row r="63" spans="2:8" ht="52.5" customHeight="1" thickBot="1" x14ac:dyDescent="0.2">
      <c r="B63" s="125"/>
      <c r="C63" s="1209" t="s">
        <v>49</v>
      </c>
      <c r="D63" s="1209"/>
      <c r="E63" s="1210"/>
      <c r="F63" s="362">
        <v>8283</v>
      </c>
      <c r="G63" s="362">
        <v>8652</v>
      </c>
      <c r="H63" s="363">
        <v>9161</v>
      </c>
    </row>
    <row r="64" spans="2:8" x14ac:dyDescent="0.15"/>
  </sheetData>
  <sheetProtection algorithmName="SHA-512" hashValue="OpVmUyv5ft1QV8SYu0xXF/NldPcatbBHr+ku2pNvqWqKvdJI8hiwjfF0nLi9Eyk8jF1KXpYtLhxeniwe3QIfNw==" saltValue="wvD4y+T7JaKj9DYaaR7P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90141</v>
      </c>
      <c r="E3" s="144"/>
      <c r="F3" s="145">
        <v>56416</v>
      </c>
      <c r="G3" s="146"/>
      <c r="H3" s="147"/>
    </row>
    <row r="4" spans="1:8" x14ac:dyDescent="0.15">
      <c r="A4" s="148"/>
      <c r="B4" s="149"/>
      <c r="C4" s="150"/>
      <c r="D4" s="151">
        <v>56976</v>
      </c>
      <c r="E4" s="152"/>
      <c r="F4" s="153">
        <v>32623</v>
      </c>
      <c r="G4" s="154"/>
      <c r="H4" s="155"/>
    </row>
    <row r="5" spans="1:8" x14ac:dyDescent="0.15">
      <c r="A5" s="136" t="s">
        <v>524</v>
      </c>
      <c r="B5" s="141"/>
      <c r="C5" s="142"/>
      <c r="D5" s="143">
        <v>87952</v>
      </c>
      <c r="E5" s="144"/>
      <c r="F5" s="145">
        <v>49217</v>
      </c>
      <c r="G5" s="146"/>
      <c r="H5" s="147"/>
    </row>
    <row r="6" spans="1:8" x14ac:dyDescent="0.15">
      <c r="A6" s="148"/>
      <c r="B6" s="149"/>
      <c r="C6" s="150"/>
      <c r="D6" s="151">
        <v>44990</v>
      </c>
      <c r="E6" s="152"/>
      <c r="F6" s="153">
        <v>27232</v>
      </c>
      <c r="G6" s="154"/>
      <c r="H6" s="155"/>
    </row>
    <row r="7" spans="1:8" x14ac:dyDescent="0.15">
      <c r="A7" s="136" t="s">
        <v>525</v>
      </c>
      <c r="B7" s="141"/>
      <c r="C7" s="142"/>
      <c r="D7" s="143">
        <v>98599</v>
      </c>
      <c r="E7" s="144"/>
      <c r="F7" s="145">
        <v>49211</v>
      </c>
      <c r="G7" s="146"/>
      <c r="H7" s="147"/>
    </row>
    <row r="8" spans="1:8" x14ac:dyDescent="0.15">
      <c r="A8" s="148"/>
      <c r="B8" s="149"/>
      <c r="C8" s="150"/>
      <c r="D8" s="151">
        <v>48975</v>
      </c>
      <c r="E8" s="152"/>
      <c r="F8" s="153">
        <v>28367</v>
      </c>
      <c r="G8" s="154"/>
      <c r="H8" s="155"/>
    </row>
    <row r="9" spans="1:8" x14ac:dyDescent="0.15">
      <c r="A9" s="136" t="s">
        <v>526</v>
      </c>
      <c r="B9" s="141"/>
      <c r="C9" s="142"/>
      <c r="D9" s="143">
        <v>116901</v>
      </c>
      <c r="E9" s="144"/>
      <c r="F9" s="145">
        <v>51738</v>
      </c>
      <c r="G9" s="146"/>
      <c r="H9" s="147"/>
    </row>
    <row r="10" spans="1:8" x14ac:dyDescent="0.15">
      <c r="A10" s="148"/>
      <c r="B10" s="149"/>
      <c r="C10" s="150"/>
      <c r="D10" s="151">
        <v>59271</v>
      </c>
      <c r="E10" s="152"/>
      <c r="F10" s="153">
        <v>30360</v>
      </c>
      <c r="G10" s="154"/>
      <c r="H10" s="155"/>
    </row>
    <row r="11" spans="1:8" x14ac:dyDescent="0.15">
      <c r="A11" s="136" t="s">
        <v>527</v>
      </c>
      <c r="B11" s="141"/>
      <c r="C11" s="142"/>
      <c r="D11" s="143">
        <v>74394</v>
      </c>
      <c r="E11" s="144"/>
      <c r="F11" s="145">
        <v>67158</v>
      </c>
      <c r="G11" s="146"/>
      <c r="H11" s="147"/>
    </row>
    <row r="12" spans="1:8" x14ac:dyDescent="0.15">
      <c r="A12" s="148"/>
      <c r="B12" s="149"/>
      <c r="C12" s="156"/>
      <c r="D12" s="151">
        <v>37825</v>
      </c>
      <c r="E12" s="152"/>
      <c r="F12" s="153">
        <v>42077</v>
      </c>
      <c r="G12" s="154"/>
      <c r="H12" s="155"/>
    </row>
    <row r="13" spans="1:8" x14ac:dyDescent="0.15">
      <c r="A13" s="136"/>
      <c r="B13" s="141"/>
      <c r="C13" s="157"/>
      <c r="D13" s="158">
        <v>93597</v>
      </c>
      <c r="E13" s="159"/>
      <c r="F13" s="160">
        <v>54748</v>
      </c>
      <c r="G13" s="161"/>
      <c r="H13" s="147"/>
    </row>
    <row r="14" spans="1:8" x14ac:dyDescent="0.15">
      <c r="A14" s="148"/>
      <c r="B14" s="149"/>
      <c r="C14" s="150"/>
      <c r="D14" s="151">
        <v>49607</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4.84</v>
      </c>
      <c r="C19" s="162">
        <f>ROUND(VALUE(SUBSTITUTE(実質収支比率等に係る経年分析!G$48,"▲","-")),2)</f>
        <v>6.21</v>
      </c>
      <c r="D19" s="162">
        <f>ROUND(VALUE(SUBSTITUTE(実質収支比率等に係る経年分析!H$48,"▲","-")),2)</f>
        <v>3.76</v>
      </c>
      <c r="E19" s="162">
        <f>ROUND(VALUE(SUBSTITUTE(実質収支比率等に係る経年分析!I$48,"▲","-")),2)</f>
        <v>3.11</v>
      </c>
      <c r="F19" s="162">
        <f>ROUND(VALUE(SUBSTITUTE(実質収支比率等に係る経年分析!J$48,"▲","-")),2)</f>
        <v>5.05</v>
      </c>
    </row>
    <row r="20" spans="1:11" x14ac:dyDescent="0.15">
      <c r="A20" s="162" t="s">
        <v>53</v>
      </c>
      <c r="B20" s="162">
        <f>ROUND(VALUE(SUBSTITUTE(実質収支比率等に係る経年分析!F$47,"▲","-")),2)</f>
        <v>7.14</v>
      </c>
      <c r="C20" s="162">
        <f>ROUND(VALUE(SUBSTITUTE(実質収支比率等に係る経年分析!G$47,"▲","-")),2)</f>
        <v>9.17</v>
      </c>
      <c r="D20" s="162">
        <f>ROUND(VALUE(SUBSTITUTE(実質収支比率等に係る経年分析!H$47,"▲","-")),2)</f>
        <v>9.31</v>
      </c>
      <c r="E20" s="162">
        <f>ROUND(VALUE(SUBSTITUTE(実質収支比率等に係る経年分析!I$47,"▲","-")),2)</f>
        <v>8.86</v>
      </c>
      <c r="F20" s="162">
        <f>ROUND(VALUE(SUBSTITUTE(実質収支比率等に係る経年分析!J$47,"▲","-")),2)</f>
        <v>10.01</v>
      </c>
    </row>
    <row r="21" spans="1:11" x14ac:dyDescent="0.15">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3.89</v>
      </c>
      <c r="D21" s="162">
        <f>IF(ISNUMBER(VALUE(SUBSTITUTE(実質収支比率等に係る経年分析!H$49,"▲","-"))),ROUND(VALUE(SUBSTITUTE(実質収支比率等に係る経年分析!H$49,"▲","-")),2),NA())</f>
        <v>-2.56</v>
      </c>
      <c r="E21" s="162">
        <f>IF(ISNUMBER(VALUE(SUBSTITUTE(実質収支比率等に係る経年分析!I$49,"▲","-"))),ROUND(VALUE(SUBSTITUTE(実質収支比率等に係る経年分析!I$49,"▲","-")),2),NA())</f>
        <v>-0.8</v>
      </c>
      <c r="F21" s="162">
        <f>IF(ISNUMBER(VALUE(SUBSTITUTE(実質収支比率等に係る経年分析!J$49,"▲","-"))),ROUND(VALUE(SUBSTITUTE(実質収支比率等に係る経年分析!J$49,"▲","-")),2),NA())</f>
        <v>3.25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白山市墓地公苑特別会計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白山市後期高齢者医療特別会計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白山市国民健康保険特別会計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白山市介護保険特別会計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0.86</v>
      </c>
    </row>
    <row r="33" spans="1:16" x14ac:dyDescent="0.15">
      <c r="A33" s="163" t="str">
        <f>IF(連結実質赤字比率に係る赤字・黒字の構成分析!C$37="",NA(),連結実質赤字比率に係る赤字・黒字の構成分析!C$37)</f>
        <v>白山市工業用水道事業会計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1.1599999999999999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1.45</v>
      </c>
    </row>
    <row r="34" spans="1:16" x14ac:dyDescent="0.15">
      <c r="A34" s="163" t="str">
        <f>IF(連結実質赤字比率に係る赤字・黒字の構成分析!C$36="",NA(),連結実質赤字比率に係る赤字・黒字の構成分析!C$36)</f>
        <v>白山市下水道事業会計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4.3099999999999996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5.04</v>
      </c>
    </row>
    <row r="36" spans="1:16" x14ac:dyDescent="0.15">
      <c r="A36" s="163" t="str">
        <f>IF(連結実質赤字比率に係る赤字・黒字の構成分析!C$34="",NA(),連結実質赤字比率に係る赤字・黒字の構成分析!C$34)</f>
        <v>白山市水道事業会計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4.9000000000000004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4.7300000000000004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7316</v>
      </c>
      <c r="E42" s="164"/>
      <c r="F42" s="164"/>
      <c r="G42" s="164">
        <f>'実質公債費比率（分子）の構造'!L$52</f>
        <v>8094</v>
      </c>
      <c r="H42" s="164"/>
      <c r="I42" s="164"/>
      <c r="J42" s="164">
        <f>'実質公債費比率（分子）の構造'!M$52</f>
        <v>7312</v>
      </c>
      <c r="K42" s="164"/>
      <c r="L42" s="164"/>
      <c r="M42" s="164">
        <f>'実質公債費比率（分子）の構造'!N$52</f>
        <v>7450</v>
      </c>
      <c r="N42" s="164"/>
      <c r="O42" s="164"/>
      <c r="P42" s="164">
        <f>'実質公債費比率（分子）の構造'!O$52</f>
        <v>7172</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v>
      </c>
      <c r="C44" s="164"/>
      <c r="D44" s="164"/>
      <c r="E44" s="164">
        <f>'実質公債費比率（分子）の構造'!L$50</f>
        <v>8</v>
      </c>
      <c r="F44" s="164"/>
      <c r="G44" s="164"/>
      <c r="H44" s="164">
        <f>'実質公債費比率（分子）の構造'!M$50</f>
        <v>8</v>
      </c>
      <c r="I44" s="164"/>
      <c r="J44" s="164"/>
      <c r="K44" s="164">
        <f>'実質公債費比率（分子）の構造'!N$50</f>
        <v>8</v>
      </c>
      <c r="L44" s="164"/>
      <c r="M44" s="164"/>
      <c r="N44" s="164" t="str">
        <f>'実質公債費比率（分子）の構造'!O$50</f>
        <v>-</v>
      </c>
      <c r="O44" s="164"/>
      <c r="P44" s="164"/>
    </row>
    <row r="45" spans="1:16" x14ac:dyDescent="0.15">
      <c r="A45" s="164" t="s">
        <v>63</v>
      </c>
      <c r="B45" s="164">
        <f>'実質公債費比率（分子）の構造'!K$49</f>
        <v>955</v>
      </c>
      <c r="C45" s="164"/>
      <c r="D45" s="164"/>
      <c r="E45" s="164">
        <f>'実質公債費比率（分子）の構造'!L$49</f>
        <v>942</v>
      </c>
      <c r="F45" s="164"/>
      <c r="G45" s="164"/>
      <c r="H45" s="164">
        <f>'実質公債費比率（分子）の構造'!M$49</f>
        <v>963</v>
      </c>
      <c r="I45" s="164"/>
      <c r="J45" s="164"/>
      <c r="K45" s="164">
        <f>'実質公債費比率（分子）の構造'!N$49</f>
        <v>913</v>
      </c>
      <c r="L45" s="164"/>
      <c r="M45" s="164"/>
      <c r="N45" s="164">
        <f>'実質公債費比率（分子）の構造'!O$49</f>
        <v>851</v>
      </c>
      <c r="O45" s="164"/>
      <c r="P45" s="164"/>
    </row>
    <row r="46" spans="1:16" x14ac:dyDescent="0.15">
      <c r="A46" s="164" t="s">
        <v>64</v>
      </c>
      <c r="B46" s="164">
        <f>'実質公債費比率（分子）の構造'!K$48</f>
        <v>1519</v>
      </c>
      <c r="C46" s="164"/>
      <c r="D46" s="164"/>
      <c r="E46" s="164">
        <f>'実質公債費比率（分子）の構造'!L$48</f>
        <v>1584</v>
      </c>
      <c r="F46" s="164"/>
      <c r="G46" s="164"/>
      <c r="H46" s="164">
        <f>'実質公債費比率（分子）の構造'!M$48</f>
        <v>1516</v>
      </c>
      <c r="I46" s="164"/>
      <c r="J46" s="164"/>
      <c r="K46" s="164">
        <f>'実質公債費比率（分子）の構造'!N$48</f>
        <v>1389</v>
      </c>
      <c r="L46" s="164"/>
      <c r="M46" s="164"/>
      <c r="N46" s="164">
        <f>'実質公債費比率（分子）の構造'!O$48</f>
        <v>1402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7403</v>
      </c>
      <c r="C49" s="164"/>
      <c r="D49" s="164"/>
      <c r="E49" s="164">
        <f>'実質公債費比率（分子）の構造'!L$45</f>
        <v>8778</v>
      </c>
      <c r="F49" s="164"/>
      <c r="G49" s="164"/>
      <c r="H49" s="164">
        <f>'実質公債費比率（分子）の構造'!M$45</f>
        <v>7684</v>
      </c>
      <c r="I49" s="164"/>
      <c r="J49" s="164"/>
      <c r="K49" s="164">
        <f>'実質公債費比率（分子）の構造'!N$45</f>
        <v>7595</v>
      </c>
      <c r="L49" s="164"/>
      <c r="M49" s="164"/>
      <c r="N49" s="164">
        <f>'実質公債費比率（分子）の構造'!O$45</f>
        <v>7951</v>
      </c>
      <c r="O49" s="164"/>
      <c r="P49" s="164"/>
    </row>
    <row r="50" spans="1:16" x14ac:dyDescent="0.15">
      <c r="A50" s="164" t="s">
        <v>67</v>
      </c>
      <c r="B50" s="164" t="e">
        <f>NA()</f>
        <v>#N/A</v>
      </c>
      <c r="C50" s="164">
        <f>IF(ISNUMBER('実質公債費比率（分子）の構造'!K$53),'実質公債費比率（分子）の構造'!K$53,NA())</f>
        <v>2569</v>
      </c>
      <c r="D50" s="164" t="e">
        <f>NA()</f>
        <v>#N/A</v>
      </c>
      <c r="E50" s="164" t="e">
        <f>NA()</f>
        <v>#N/A</v>
      </c>
      <c r="F50" s="164">
        <f>IF(ISNUMBER('実質公債費比率（分子）の構造'!L$53),'実質公債費比率（分子）の構造'!L$53,NA())</f>
        <v>3218</v>
      </c>
      <c r="G50" s="164" t="e">
        <f>NA()</f>
        <v>#N/A</v>
      </c>
      <c r="H50" s="164" t="e">
        <f>NA()</f>
        <v>#N/A</v>
      </c>
      <c r="I50" s="164">
        <f>IF(ISNUMBER('実質公債費比率（分子）の構造'!M$53),'実質公債費比率（分子）の構造'!M$53,NA())</f>
        <v>2859</v>
      </c>
      <c r="J50" s="164" t="e">
        <f>NA()</f>
        <v>#N/A</v>
      </c>
      <c r="K50" s="164" t="e">
        <f>NA()</f>
        <v>#N/A</v>
      </c>
      <c r="L50" s="164">
        <f>IF(ISNUMBER('実質公債費比率（分子）の構造'!N$53),'実質公債費比率（分子）の構造'!N$53,NA())</f>
        <v>2455</v>
      </c>
      <c r="M50" s="164" t="e">
        <f>NA()</f>
        <v>#N/A</v>
      </c>
      <c r="N50" s="164" t="e">
        <f>NA()</f>
        <v>#N/A</v>
      </c>
      <c r="O50" s="164">
        <f>IF(ISNUMBER('実質公債費比率（分子）の構造'!O$53),'実質公債費比率（分子）の構造'!O$53,NA())</f>
        <v>3032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79904</v>
      </c>
      <c r="E56" s="163"/>
      <c r="F56" s="163"/>
      <c r="G56" s="163">
        <f>'将来負担比率（分子）の構造'!J$52</f>
        <v>77860</v>
      </c>
      <c r="H56" s="163"/>
      <c r="I56" s="163"/>
      <c r="J56" s="163">
        <f>'将来負担比率（分子）の構造'!K$52</f>
        <v>76821</v>
      </c>
      <c r="K56" s="163"/>
      <c r="L56" s="163"/>
      <c r="M56" s="163">
        <f>'将来負担比率（分子）の構造'!L$52</f>
        <v>73791</v>
      </c>
      <c r="N56" s="163"/>
      <c r="O56" s="163"/>
      <c r="P56" s="163">
        <f>'将来負担比率（分子）の構造'!M$52</f>
        <v>69422</v>
      </c>
    </row>
    <row r="57" spans="1:16" x14ac:dyDescent="0.15">
      <c r="A57" s="163" t="s">
        <v>42</v>
      </c>
      <c r="B57" s="163"/>
      <c r="C57" s="163"/>
      <c r="D57" s="163">
        <f>'将来負担比率（分子）の構造'!I$51</f>
        <v>9390</v>
      </c>
      <c r="E57" s="163"/>
      <c r="F57" s="163"/>
      <c r="G57" s="163">
        <f>'将来負担比率（分子）の構造'!J$51</f>
        <v>9630</v>
      </c>
      <c r="H57" s="163"/>
      <c r="I57" s="163"/>
      <c r="J57" s="163">
        <f>'将来負担比率（分子）の構造'!K$51</f>
        <v>9694</v>
      </c>
      <c r="K57" s="163"/>
      <c r="L57" s="163"/>
      <c r="M57" s="163">
        <f>'将来負担比率（分子）の構造'!L$51</f>
        <v>9469</v>
      </c>
      <c r="N57" s="163"/>
      <c r="O57" s="163"/>
      <c r="P57" s="163">
        <f>'将来負担比率（分子）の構造'!M$51</f>
        <v>8971</v>
      </c>
    </row>
    <row r="58" spans="1:16" x14ac:dyDescent="0.15">
      <c r="A58" s="163" t="s">
        <v>41</v>
      </c>
      <c r="B58" s="163"/>
      <c r="C58" s="163"/>
      <c r="D58" s="163">
        <f>'将来負担比率（分子）の構造'!I$50</f>
        <v>5500</v>
      </c>
      <c r="E58" s="163"/>
      <c r="F58" s="163"/>
      <c r="G58" s="163">
        <f>'将来負担比率（分子）の構造'!J$50</f>
        <v>7471</v>
      </c>
      <c r="H58" s="163"/>
      <c r="I58" s="163"/>
      <c r="J58" s="163">
        <f>'将来負担比率（分子）の構造'!K$50</f>
        <v>7522</v>
      </c>
      <c r="K58" s="163"/>
      <c r="L58" s="163"/>
      <c r="M58" s="163">
        <f>'将来負担比率（分子）の構造'!L$50</f>
        <v>7856</v>
      </c>
      <c r="N58" s="163"/>
      <c r="O58" s="163"/>
      <c r="P58" s="163">
        <f>'将来負担比率（分子）の構造'!M$50</f>
        <v>8644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615</v>
      </c>
      <c r="C61" s="163"/>
      <c r="D61" s="163"/>
      <c r="E61" s="163">
        <f>'将来負担比率（分子）の構造'!J$46</f>
        <v>1879</v>
      </c>
      <c r="F61" s="163"/>
      <c r="G61" s="163"/>
      <c r="H61" s="163">
        <f>'将来負担比率（分子）の構造'!K$46</f>
        <v>1743</v>
      </c>
      <c r="I61" s="163"/>
      <c r="J61" s="163"/>
      <c r="K61" s="163">
        <f>'将来負担比率（分子）の構造'!L$46</f>
        <v>1153</v>
      </c>
      <c r="L61" s="163"/>
      <c r="M61" s="163"/>
      <c r="N61" s="163">
        <f>'将来負担比率（分子）の構造'!M$46</f>
        <v>1085</v>
      </c>
      <c r="O61" s="163"/>
      <c r="P61" s="163"/>
    </row>
    <row r="62" spans="1:16" x14ac:dyDescent="0.15">
      <c r="A62" s="163" t="s">
        <v>35</v>
      </c>
      <c r="B62" s="163">
        <f>'将来負担比率（分子）の構造'!I$45</f>
        <v>6200</v>
      </c>
      <c r="C62" s="163"/>
      <c r="D62" s="163"/>
      <c r="E62" s="163">
        <f>'将来負担比率（分子）の構造'!J$45</f>
        <v>6082</v>
      </c>
      <c r="F62" s="163"/>
      <c r="G62" s="163"/>
      <c r="H62" s="163">
        <f>'将来負担比率（分子）の構造'!K$45</f>
        <v>5921</v>
      </c>
      <c r="I62" s="163"/>
      <c r="J62" s="163"/>
      <c r="K62" s="163">
        <f>'将来負担比率（分子）の構造'!L$45</f>
        <v>5642</v>
      </c>
      <c r="L62" s="163"/>
      <c r="M62" s="163"/>
      <c r="N62" s="163">
        <f>'将来負担比率（分子）の構造'!M$45</f>
        <v>5517</v>
      </c>
      <c r="O62" s="163"/>
      <c r="P62" s="163"/>
    </row>
    <row r="63" spans="1:16" x14ac:dyDescent="0.15">
      <c r="A63" s="163" t="s">
        <v>34</v>
      </c>
      <c r="B63" s="163">
        <f>'将来負担比率（分子）の構造'!I$44</f>
        <v>9275</v>
      </c>
      <c r="C63" s="163"/>
      <c r="D63" s="163"/>
      <c r="E63" s="163">
        <f>'将来負担比率（分子）の構造'!J$44</f>
        <v>8451</v>
      </c>
      <c r="F63" s="163"/>
      <c r="G63" s="163"/>
      <c r="H63" s="163">
        <f>'将来負担比率（分子）の構造'!K$44</f>
        <v>7982</v>
      </c>
      <c r="I63" s="163"/>
      <c r="J63" s="163"/>
      <c r="K63" s="163">
        <f>'将来負担比率（分子）の構造'!L$44</f>
        <v>8009</v>
      </c>
      <c r="L63" s="163"/>
      <c r="M63" s="163"/>
      <c r="N63" s="163">
        <f>'将来負担比率（分子）の構造'!M$44</f>
        <v>7927</v>
      </c>
      <c r="O63" s="163"/>
      <c r="P63" s="163"/>
    </row>
    <row r="64" spans="1:16" x14ac:dyDescent="0.15">
      <c r="A64" s="163" t="s">
        <v>33</v>
      </c>
      <c r="B64" s="163">
        <f>'将来負担比率（分子）の構造'!I$43</f>
        <v>22077</v>
      </c>
      <c r="C64" s="163"/>
      <c r="D64" s="163"/>
      <c r="E64" s="163">
        <f>'将来負担比率（分子）の構造'!J$43</f>
        <v>23665</v>
      </c>
      <c r="F64" s="163"/>
      <c r="G64" s="163"/>
      <c r="H64" s="163">
        <f>'将来負担比率（分子）の構造'!K$43</f>
        <v>23341</v>
      </c>
      <c r="I64" s="163"/>
      <c r="J64" s="163"/>
      <c r="K64" s="163">
        <f>'将来負担比率（分子）の構造'!L$43</f>
        <v>22379</v>
      </c>
      <c r="L64" s="163"/>
      <c r="M64" s="163"/>
      <c r="N64" s="163">
        <f>'将来負担比率（分子）の構造'!M$43</f>
        <v>23097</v>
      </c>
      <c r="O64" s="163"/>
      <c r="P64" s="163"/>
    </row>
    <row r="65" spans="1:16" x14ac:dyDescent="0.15">
      <c r="A65" s="163" t="s">
        <v>32</v>
      </c>
      <c r="B65" s="163">
        <f>'将来負担比率（分子）の構造'!I$42</f>
        <v>347</v>
      </c>
      <c r="C65" s="163"/>
      <c r="D65" s="163"/>
      <c r="E65" s="163">
        <f>'将来負担比率（分子）の構造'!J$42</f>
        <v>306</v>
      </c>
      <c r="F65" s="163"/>
      <c r="G65" s="163"/>
      <c r="H65" s="163">
        <f>'将来負担比率（分子）の構造'!K$42</f>
        <v>265</v>
      </c>
      <c r="I65" s="163"/>
      <c r="J65" s="163"/>
      <c r="K65" s="163">
        <f>'将来負担比率（分子）の構造'!L$42</f>
        <v>225</v>
      </c>
      <c r="L65" s="163"/>
      <c r="M65" s="163"/>
      <c r="N65" s="163">
        <f>'将来負担比率（分子）の構造'!M$42</f>
        <v>192</v>
      </c>
      <c r="O65" s="163"/>
      <c r="P65" s="163"/>
    </row>
    <row r="66" spans="1:16" x14ac:dyDescent="0.15">
      <c r="A66" s="163" t="s">
        <v>31</v>
      </c>
      <c r="B66" s="163">
        <f>'将来負担比率（分子）の構造'!I$41</f>
        <v>85010</v>
      </c>
      <c r="C66" s="163"/>
      <c r="D66" s="163"/>
      <c r="E66" s="163">
        <f>'将来負担比率（分子）の構造'!J$41</f>
        <v>84315</v>
      </c>
      <c r="F66" s="163"/>
      <c r="G66" s="163"/>
      <c r="H66" s="163">
        <f>'将来負担比率（分子）の構造'!K$41</f>
        <v>84246</v>
      </c>
      <c r="I66" s="163"/>
      <c r="J66" s="163"/>
      <c r="K66" s="163">
        <f>'将来負担比率（分子）の構造'!L$41</f>
        <v>85180</v>
      </c>
      <c r="L66" s="163"/>
      <c r="M66" s="163"/>
      <c r="N66" s="163">
        <f>'将来負担比率（分子）の構造'!M$41</f>
        <v>82173</v>
      </c>
      <c r="O66" s="163"/>
      <c r="P66" s="163"/>
    </row>
    <row r="67" spans="1:16" x14ac:dyDescent="0.15">
      <c r="A67" s="163" t="s">
        <v>71</v>
      </c>
      <c r="B67" s="163" t="e">
        <f>NA()</f>
        <v>#N/A</v>
      </c>
      <c r="C67" s="163">
        <f>IF(ISNUMBER('将来負担比率（分子）の構造'!I$53), IF('将来負担比率（分子）の構造'!I$53 &lt; 0, 0, '将来負担比率（分子）の構造'!I$53), NA())</f>
        <v>28729</v>
      </c>
      <c r="D67" s="163" t="e">
        <f>NA()</f>
        <v>#N/A</v>
      </c>
      <c r="E67" s="163" t="e">
        <f>NA()</f>
        <v>#N/A</v>
      </c>
      <c r="F67" s="163">
        <f>IF(ISNUMBER('将来負担比率（分子）の構造'!J$53), IF('将来負担比率（分子）の構造'!J$53 &lt; 0, 0, '将来負担比率（分子）の構造'!J$53), NA())</f>
        <v>29737</v>
      </c>
      <c r="G67" s="163" t="e">
        <f>NA()</f>
        <v>#N/A</v>
      </c>
      <c r="H67" s="163" t="e">
        <f>NA()</f>
        <v>#N/A</v>
      </c>
      <c r="I67" s="163">
        <f>IF(ISNUMBER('将来負担比率（分子）の構造'!K$53), IF('将来負担比率（分子）の構造'!K$53 &lt; 0, 0, '将来負担比率（分子）の構造'!K$53), NA())</f>
        <v>29462</v>
      </c>
      <c r="J67" s="163" t="e">
        <f>NA()</f>
        <v>#N/A</v>
      </c>
      <c r="K67" s="163" t="e">
        <f>NA()</f>
        <v>#N/A</v>
      </c>
      <c r="L67" s="163">
        <f>IF(ISNUMBER('将来負担比率（分子）の構造'!L$53), IF('将来負担比率（分子）の構造'!L$53 &lt; 0, 0, '将来負担比率（分子）の構造'!L$53), NA())</f>
        <v>31472</v>
      </c>
      <c r="M67" s="163" t="e">
        <f>NA()</f>
        <v>#N/A</v>
      </c>
      <c r="N67" s="163" t="e">
        <f>NA()</f>
        <v>#N/A</v>
      </c>
      <c r="O67" s="163">
        <f>IF(ISNUMBER('将来負担比率（分子）の構造'!M$53), IF('将来負担比率（分子）の構造'!M$53 &lt; 0, 0, '将来負担比率（分子）の構造'!M$53), NA())</f>
        <v>32955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2991</v>
      </c>
      <c r="C72" s="167">
        <f>基金残高に係る経年分析!G55</f>
        <v>2913</v>
      </c>
      <c r="D72" s="167">
        <f>基金残高に係る経年分析!H55</f>
        <v>3336</v>
      </c>
    </row>
    <row r="73" spans="1:16" x14ac:dyDescent="0.15">
      <c r="A73" s="166" t="s">
        <v>74</v>
      </c>
      <c r="B73" s="167">
        <f>基金残高に係る経年分析!F56</f>
        <v>739</v>
      </c>
      <c r="C73" s="167">
        <f>基金残高に係る経年分析!G56</f>
        <v>888</v>
      </c>
      <c r="D73" s="167">
        <f>基金残高に係る経年分析!H56</f>
        <v>1085</v>
      </c>
    </row>
    <row r="74" spans="1:16" x14ac:dyDescent="0.15">
      <c r="A74" s="166" t="s">
        <v>75</v>
      </c>
      <c r="B74" s="167">
        <f>基金残高に係る経年分析!F57</f>
        <v>4553</v>
      </c>
      <c r="C74" s="167">
        <f>基金残高に係る経年分析!G57</f>
        <v>4852</v>
      </c>
      <c r="D74" s="167">
        <f>基金残高に係る経年分析!H57</f>
        <v>4740</v>
      </c>
    </row>
  </sheetData>
  <sheetProtection algorithmName="SHA-512" hashValue="voCai9qdsomlqp92b14m7zAGK0PWWwuVGejX0y4rSlAJYWuKOLqPCOA8VMejXIshjSTVpfA3+6IRXCOblY9Q8w==" saltValue="6l071Ae1bfwOQSEoJUqY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18992021</v>
      </c>
      <c r="S5" s="674"/>
      <c r="T5" s="674"/>
      <c r="U5" s="674"/>
      <c r="V5" s="674"/>
      <c r="W5" s="674"/>
      <c r="X5" s="674"/>
      <c r="Y5" s="702"/>
      <c r="Z5" s="715">
        <v>29.8</v>
      </c>
      <c r="AA5" s="715"/>
      <c r="AB5" s="715"/>
      <c r="AC5" s="715"/>
      <c r="AD5" s="716">
        <v>18092928</v>
      </c>
      <c r="AE5" s="716"/>
      <c r="AF5" s="716"/>
      <c r="AG5" s="716"/>
      <c r="AH5" s="716"/>
      <c r="AI5" s="716"/>
      <c r="AJ5" s="716"/>
      <c r="AK5" s="716"/>
      <c r="AL5" s="703">
        <v>52.8</v>
      </c>
      <c r="AM5" s="685"/>
      <c r="AN5" s="685"/>
      <c r="AO5" s="704"/>
      <c r="AP5" s="676" t="s">
        <v>216</v>
      </c>
      <c r="AQ5" s="677"/>
      <c r="AR5" s="677"/>
      <c r="AS5" s="677"/>
      <c r="AT5" s="677"/>
      <c r="AU5" s="677"/>
      <c r="AV5" s="677"/>
      <c r="AW5" s="677"/>
      <c r="AX5" s="677"/>
      <c r="AY5" s="677"/>
      <c r="AZ5" s="677"/>
      <c r="BA5" s="677"/>
      <c r="BB5" s="677"/>
      <c r="BC5" s="677"/>
      <c r="BD5" s="677"/>
      <c r="BE5" s="677"/>
      <c r="BF5" s="678"/>
      <c r="BG5" s="621">
        <v>18091591</v>
      </c>
      <c r="BH5" s="622"/>
      <c r="BI5" s="622"/>
      <c r="BJ5" s="622"/>
      <c r="BK5" s="622"/>
      <c r="BL5" s="622"/>
      <c r="BM5" s="622"/>
      <c r="BN5" s="623"/>
      <c r="BO5" s="659">
        <v>95.3</v>
      </c>
      <c r="BP5" s="659"/>
      <c r="BQ5" s="659"/>
      <c r="BR5" s="659"/>
      <c r="BS5" s="660">
        <v>398090</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435539</v>
      </c>
      <c r="S6" s="622"/>
      <c r="T6" s="622"/>
      <c r="U6" s="622"/>
      <c r="V6" s="622"/>
      <c r="W6" s="622"/>
      <c r="X6" s="622"/>
      <c r="Y6" s="623"/>
      <c r="Z6" s="659">
        <v>0.7</v>
      </c>
      <c r="AA6" s="659"/>
      <c r="AB6" s="659"/>
      <c r="AC6" s="659"/>
      <c r="AD6" s="660">
        <v>435539</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18091591</v>
      </c>
      <c r="BH6" s="622"/>
      <c r="BI6" s="622"/>
      <c r="BJ6" s="622"/>
      <c r="BK6" s="622"/>
      <c r="BL6" s="622"/>
      <c r="BM6" s="622"/>
      <c r="BN6" s="623"/>
      <c r="BO6" s="659">
        <v>95.3</v>
      </c>
      <c r="BP6" s="659"/>
      <c r="BQ6" s="659"/>
      <c r="BR6" s="659"/>
      <c r="BS6" s="660">
        <v>398090</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305527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305042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7791</v>
      </c>
      <c r="S7" s="622"/>
      <c r="T7" s="622"/>
      <c r="U7" s="622"/>
      <c r="V7" s="622"/>
      <c r="W7" s="622"/>
      <c r="X7" s="622"/>
      <c r="Y7" s="623"/>
      <c r="Z7" s="659">
        <v>0</v>
      </c>
      <c r="AA7" s="659"/>
      <c r="AB7" s="659"/>
      <c r="AC7" s="659"/>
      <c r="AD7" s="660">
        <v>7791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7395600</v>
      </c>
      <c r="BH7" s="622"/>
      <c r="BI7" s="622"/>
      <c r="BJ7" s="622"/>
      <c r="BK7" s="622"/>
      <c r="BL7" s="622"/>
      <c r="BM7" s="622"/>
      <c r="BN7" s="623"/>
      <c r="BO7" s="659">
        <v>38.9</v>
      </c>
      <c r="BP7" s="659"/>
      <c r="BQ7" s="659"/>
      <c r="BR7" s="659"/>
      <c r="BS7" s="660">
        <v>398090</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8490586</v>
      </c>
      <c r="CS7" s="622"/>
      <c r="CT7" s="622"/>
      <c r="CU7" s="622"/>
      <c r="CV7" s="622"/>
      <c r="CW7" s="622"/>
      <c r="CX7" s="622"/>
      <c r="CY7" s="623"/>
      <c r="CZ7" s="659">
        <v>13.7</v>
      </c>
      <c r="DA7" s="659"/>
      <c r="DB7" s="659"/>
      <c r="DC7" s="659"/>
      <c r="DD7" s="627">
        <v>1295614</v>
      </c>
      <c r="DE7" s="622"/>
      <c r="DF7" s="622"/>
      <c r="DG7" s="622"/>
      <c r="DH7" s="622"/>
      <c r="DI7" s="622"/>
      <c r="DJ7" s="622"/>
      <c r="DK7" s="622"/>
      <c r="DL7" s="622"/>
      <c r="DM7" s="622"/>
      <c r="DN7" s="622"/>
      <c r="DO7" s="622"/>
      <c r="DP7" s="623"/>
      <c r="DQ7" s="627">
        <v>5088793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109207</v>
      </c>
      <c r="S8" s="622"/>
      <c r="T8" s="622"/>
      <c r="U8" s="622"/>
      <c r="V8" s="622"/>
      <c r="W8" s="622"/>
      <c r="X8" s="622"/>
      <c r="Y8" s="623"/>
      <c r="Z8" s="659">
        <v>0.2</v>
      </c>
      <c r="AA8" s="659"/>
      <c r="AB8" s="659"/>
      <c r="AC8" s="659"/>
      <c r="AD8" s="660">
        <v>109207</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188773</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21751255</v>
      </c>
      <c r="CS8" s="622"/>
      <c r="CT8" s="622"/>
      <c r="CU8" s="622"/>
      <c r="CV8" s="622"/>
      <c r="CW8" s="622"/>
      <c r="CX8" s="622"/>
      <c r="CY8" s="623"/>
      <c r="CZ8" s="659">
        <v>35.200000000000003</v>
      </c>
      <c r="DA8" s="659"/>
      <c r="DB8" s="659"/>
      <c r="DC8" s="659"/>
      <c r="DD8" s="627">
        <v>1496657</v>
      </c>
      <c r="DE8" s="622"/>
      <c r="DF8" s="622"/>
      <c r="DG8" s="622"/>
      <c r="DH8" s="622"/>
      <c r="DI8" s="622"/>
      <c r="DJ8" s="622"/>
      <c r="DK8" s="622"/>
      <c r="DL8" s="622"/>
      <c r="DM8" s="622"/>
      <c r="DN8" s="622"/>
      <c r="DO8" s="622"/>
      <c r="DP8" s="623"/>
      <c r="DQ8" s="627">
        <v>10796720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166293</v>
      </c>
      <c r="S9" s="622"/>
      <c r="T9" s="622"/>
      <c r="U9" s="622"/>
      <c r="V9" s="622"/>
      <c r="W9" s="622"/>
      <c r="X9" s="622"/>
      <c r="Y9" s="623"/>
      <c r="Z9" s="659">
        <v>0.3</v>
      </c>
      <c r="AA9" s="659"/>
      <c r="AB9" s="659"/>
      <c r="AC9" s="659"/>
      <c r="AD9" s="660">
        <v>166293</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5425686</v>
      </c>
      <c r="BH9" s="622"/>
      <c r="BI9" s="622"/>
      <c r="BJ9" s="622"/>
      <c r="BK9" s="622"/>
      <c r="BL9" s="622"/>
      <c r="BM9" s="622"/>
      <c r="BN9" s="623"/>
      <c r="BO9" s="659">
        <v>28.6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3849438</v>
      </c>
      <c r="CS9" s="622"/>
      <c r="CT9" s="622"/>
      <c r="CU9" s="622"/>
      <c r="CV9" s="622"/>
      <c r="CW9" s="622"/>
      <c r="CX9" s="622"/>
      <c r="CY9" s="623"/>
      <c r="CZ9" s="659">
        <v>6.2</v>
      </c>
      <c r="DA9" s="659"/>
      <c r="DB9" s="659"/>
      <c r="DC9" s="659"/>
      <c r="DD9" s="627">
        <v>226697</v>
      </c>
      <c r="DE9" s="622"/>
      <c r="DF9" s="622"/>
      <c r="DG9" s="622"/>
      <c r="DH9" s="622"/>
      <c r="DI9" s="622"/>
      <c r="DJ9" s="622"/>
      <c r="DK9" s="622"/>
      <c r="DL9" s="622"/>
      <c r="DM9" s="622"/>
      <c r="DN9" s="622"/>
      <c r="DO9" s="622"/>
      <c r="DP9" s="623"/>
      <c r="DQ9" s="627">
        <v>3195488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388451</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18002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10139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3031746</v>
      </c>
      <c r="S11" s="622"/>
      <c r="T11" s="622"/>
      <c r="U11" s="622"/>
      <c r="V11" s="622"/>
      <c r="W11" s="622"/>
      <c r="X11" s="622"/>
      <c r="Y11" s="623"/>
      <c r="Z11" s="624">
        <v>4.8</v>
      </c>
      <c r="AA11" s="625"/>
      <c r="AB11" s="625"/>
      <c r="AC11" s="626"/>
      <c r="AD11" s="627">
        <v>3031746</v>
      </c>
      <c r="AE11" s="622"/>
      <c r="AF11" s="622"/>
      <c r="AG11" s="622"/>
      <c r="AH11" s="622"/>
      <c r="AI11" s="622"/>
      <c r="AJ11" s="622"/>
      <c r="AK11" s="623"/>
      <c r="AL11" s="624">
        <v>8.9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1392690</v>
      </c>
      <c r="BH11" s="622"/>
      <c r="BI11" s="622"/>
      <c r="BJ11" s="622"/>
      <c r="BK11" s="622"/>
      <c r="BL11" s="622"/>
      <c r="BM11" s="622"/>
      <c r="BN11" s="623"/>
      <c r="BO11" s="659">
        <v>7.3</v>
      </c>
      <c r="BP11" s="659"/>
      <c r="BQ11" s="659"/>
      <c r="BR11" s="659"/>
      <c r="BS11" s="660">
        <v>398090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1285402</v>
      </c>
      <c r="CS11" s="622"/>
      <c r="CT11" s="622"/>
      <c r="CU11" s="622"/>
      <c r="CV11" s="622"/>
      <c r="CW11" s="622"/>
      <c r="CX11" s="622"/>
      <c r="CY11" s="623"/>
      <c r="CZ11" s="659">
        <v>2.1</v>
      </c>
      <c r="DA11" s="659"/>
      <c r="DB11" s="659"/>
      <c r="DC11" s="659"/>
      <c r="DD11" s="627">
        <v>586131</v>
      </c>
      <c r="DE11" s="622"/>
      <c r="DF11" s="622"/>
      <c r="DG11" s="622"/>
      <c r="DH11" s="622"/>
      <c r="DI11" s="622"/>
      <c r="DJ11" s="622"/>
      <c r="DK11" s="622"/>
      <c r="DL11" s="622"/>
      <c r="DM11" s="622"/>
      <c r="DN11" s="622"/>
      <c r="DO11" s="622"/>
      <c r="DP11" s="623"/>
      <c r="DQ11" s="627">
        <v>626405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9531908</v>
      </c>
      <c r="BH12" s="622"/>
      <c r="BI12" s="622"/>
      <c r="BJ12" s="622"/>
      <c r="BK12" s="622"/>
      <c r="BL12" s="622"/>
      <c r="BM12" s="622"/>
      <c r="BN12" s="623"/>
      <c r="BO12" s="659">
        <v>50.2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1755240</v>
      </c>
      <c r="CS12" s="622"/>
      <c r="CT12" s="622"/>
      <c r="CU12" s="622"/>
      <c r="CV12" s="622"/>
      <c r="CW12" s="622"/>
      <c r="CX12" s="622"/>
      <c r="CY12" s="623"/>
      <c r="CZ12" s="659">
        <v>2.8</v>
      </c>
      <c r="DA12" s="659"/>
      <c r="DB12" s="659"/>
      <c r="DC12" s="659"/>
      <c r="DD12" s="627">
        <v>208277</v>
      </c>
      <c r="DE12" s="622"/>
      <c r="DF12" s="622"/>
      <c r="DG12" s="622"/>
      <c r="DH12" s="622"/>
      <c r="DI12" s="622"/>
      <c r="DJ12" s="622"/>
      <c r="DK12" s="622"/>
      <c r="DL12" s="622"/>
      <c r="DM12" s="622"/>
      <c r="DN12" s="622"/>
      <c r="DO12" s="622"/>
      <c r="DP12" s="623"/>
      <c r="DQ12" s="627">
        <v>1307931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9490845</v>
      </c>
      <c r="BH13" s="622"/>
      <c r="BI13" s="622"/>
      <c r="BJ13" s="622"/>
      <c r="BK13" s="622"/>
      <c r="BL13" s="622"/>
      <c r="BM13" s="622"/>
      <c r="BN13" s="623"/>
      <c r="BO13" s="659">
        <v>50</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7264236</v>
      </c>
      <c r="CS13" s="622"/>
      <c r="CT13" s="622"/>
      <c r="CU13" s="622"/>
      <c r="CV13" s="622"/>
      <c r="CW13" s="622"/>
      <c r="CX13" s="622"/>
      <c r="CY13" s="623"/>
      <c r="CZ13" s="659">
        <v>11.8</v>
      </c>
      <c r="DA13" s="659"/>
      <c r="DB13" s="659"/>
      <c r="DC13" s="659"/>
      <c r="DD13" s="627">
        <v>3127362</v>
      </c>
      <c r="DE13" s="622"/>
      <c r="DF13" s="622"/>
      <c r="DG13" s="622"/>
      <c r="DH13" s="622"/>
      <c r="DI13" s="622"/>
      <c r="DJ13" s="622"/>
      <c r="DK13" s="622"/>
      <c r="DL13" s="622"/>
      <c r="DM13" s="622"/>
      <c r="DN13" s="622"/>
      <c r="DO13" s="622"/>
      <c r="DP13" s="623"/>
      <c r="DQ13" s="627">
        <v>3871618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400866</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1723052</v>
      </c>
      <c r="CS14" s="622"/>
      <c r="CT14" s="622"/>
      <c r="CU14" s="622"/>
      <c r="CV14" s="622"/>
      <c r="CW14" s="622"/>
      <c r="CX14" s="622"/>
      <c r="CY14" s="623"/>
      <c r="CZ14" s="659">
        <v>2.8</v>
      </c>
      <c r="DA14" s="659"/>
      <c r="DB14" s="659"/>
      <c r="DC14" s="659"/>
      <c r="DD14" s="627">
        <v>41197</v>
      </c>
      <c r="DE14" s="622"/>
      <c r="DF14" s="622"/>
      <c r="DG14" s="622"/>
      <c r="DH14" s="622"/>
      <c r="DI14" s="622"/>
      <c r="DJ14" s="622"/>
      <c r="DK14" s="622"/>
      <c r="DL14" s="622"/>
      <c r="DM14" s="622"/>
      <c r="DN14" s="622"/>
      <c r="DO14" s="622"/>
      <c r="DP14" s="623"/>
      <c r="DQ14" s="627">
        <v>1678482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63913</v>
      </c>
      <c r="S15" s="622"/>
      <c r="T15" s="622"/>
      <c r="U15" s="622"/>
      <c r="V15" s="622"/>
      <c r="W15" s="622"/>
      <c r="X15" s="622"/>
      <c r="Y15" s="623"/>
      <c r="Z15" s="659">
        <v>0.1</v>
      </c>
      <c r="AA15" s="659"/>
      <c r="AB15" s="659"/>
      <c r="AC15" s="659"/>
      <c r="AD15" s="660">
        <v>63913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763210</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6581241</v>
      </c>
      <c r="CS15" s="622"/>
      <c r="CT15" s="622"/>
      <c r="CU15" s="622"/>
      <c r="CV15" s="622"/>
      <c r="CW15" s="622"/>
      <c r="CX15" s="622"/>
      <c r="CY15" s="623"/>
      <c r="CZ15" s="659">
        <v>10.7</v>
      </c>
      <c r="DA15" s="659"/>
      <c r="DB15" s="659"/>
      <c r="DC15" s="659"/>
      <c r="DD15" s="627">
        <v>1389146</v>
      </c>
      <c r="DE15" s="622"/>
      <c r="DF15" s="622"/>
      <c r="DG15" s="622"/>
      <c r="DH15" s="622"/>
      <c r="DI15" s="622"/>
      <c r="DJ15" s="622"/>
      <c r="DK15" s="622"/>
      <c r="DL15" s="622"/>
      <c r="DM15" s="622"/>
      <c r="DN15" s="622"/>
      <c r="DO15" s="622"/>
      <c r="DP15" s="623"/>
      <c r="DQ15" s="627">
        <v>4782488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371239</v>
      </c>
      <c r="S16" s="622"/>
      <c r="T16" s="622"/>
      <c r="U16" s="622"/>
      <c r="V16" s="622"/>
      <c r="W16" s="622"/>
      <c r="X16" s="622"/>
      <c r="Y16" s="623"/>
      <c r="Z16" s="659">
        <v>0.6</v>
      </c>
      <c r="AA16" s="659"/>
      <c r="AB16" s="659"/>
      <c r="AC16" s="659"/>
      <c r="AD16" s="660">
        <v>371239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7</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802620</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238938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780167</v>
      </c>
      <c r="S17" s="622"/>
      <c r="T17" s="622"/>
      <c r="U17" s="622"/>
      <c r="V17" s="622"/>
      <c r="W17" s="622"/>
      <c r="X17" s="622"/>
      <c r="Y17" s="623"/>
      <c r="Z17" s="659">
        <v>1.2</v>
      </c>
      <c r="AA17" s="659"/>
      <c r="AB17" s="659"/>
      <c r="AC17" s="659"/>
      <c r="AD17" s="660">
        <v>780167</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7950676</v>
      </c>
      <c r="CS17" s="622"/>
      <c r="CT17" s="622"/>
      <c r="CU17" s="622"/>
      <c r="CV17" s="622"/>
      <c r="CW17" s="622"/>
      <c r="CX17" s="622"/>
      <c r="CY17" s="623"/>
      <c r="CZ17" s="659">
        <v>12.9</v>
      </c>
      <c r="DA17" s="659"/>
      <c r="DB17" s="659"/>
      <c r="DC17" s="659"/>
      <c r="DD17" s="627" t="s">
        <v>122</v>
      </c>
      <c r="DE17" s="622"/>
      <c r="DF17" s="622"/>
      <c r="DG17" s="622"/>
      <c r="DH17" s="622"/>
      <c r="DI17" s="622"/>
      <c r="DJ17" s="622"/>
      <c r="DK17" s="622"/>
      <c r="DL17" s="622"/>
      <c r="DM17" s="622"/>
      <c r="DN17" s="622"/>
      <c r="DO17" s="622"/>
      <c r="DP17" s="623"/>
      <c r="DQ17" s="627">
        <v>7707852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180063</v>
      </c>
      <c r="S18" s="622"/>
      <c r="T18" s="622"/>
      <c r="U18" s="622"/>
      <c r="V18" s="622"/>
      <c r="W18" s="622"/>
      <c r="X18" s="622"/>
      <c r="Y18" s="623"/>
      <c r="Z18" s="659">
        <v>0.3</v>
      </c>
      <c r="AA18" s="659"/>
      <c r="AB18" s="659"/>
      <c r="AC18" s="659"/>
      <c r="AD18" s="660">
        <v>180063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530932</v>
      </c>
      <c r="S19" s="622"/>
      <c r="T19" s="622"/>
      <c r="U19" s="622"/>
      <c r="V19" s="622"/>
      <c r="W19" s="622"/>
      <c r="X19" s="622"/>
      <c r="Y19" s="623"/>
      <c r="Z19" s="659">
        <v>0.8</v>
      </c>
      <c r="AA19" s="659"/>
      <c r="AB19" s="659"/>
      <c r="AC19" s="659"/>
      <c r="AD19" s="660">
        <v>530932</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900430</v>
      </c>
      <c r="BH19" s="622"/>
      <c r="BI19" s="622"/>
      <c r="BJ19" s="622"/>
      <c r="BK19" s="622"/>
      <c r="BL19" s="622"/>
      <c r="BM19" s="622"/>
      <c r="BN19" s="623"/>
      <c r="BO19" s="659">
        <v>4.7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69172</v>
      </c>
      <c r="S20" s="622"/>
      <c r="T20" s="622"/>
      <c r="U20" s="622"/>
      <c r="V20" s="622"/>
      <c r="W20" s="622"/>
      <c r="X20" s="622"/>
      <c r="Y20" s="623"/>
      <c r="Z20" s="659">
        <v>0.1</v>
      </c>
      <c r="AA20" s="659"/>
      <c r="AB20" s="659"/>
      <c r="AC20" s="659"/>
      <c r="AD20" s="660">
        <v>69172</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900430</v>
      </c>
      <c r="BH20" s="622"/>
      <c r="BI20" s="622"/>
      <c r="BJ20" s="622"/>
      <c r="BK20" s="622"/>
      <c r="BL20" s="622"/>
      <c r="BM20" s="622"/>
      <c r="BN20" s="623"/>
      <c r="BO20" s="659">
        <v>4.7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61777275</v>
      </c>
      <c r="CS20" s="622"/>
      <c r="CT20" s="622"/>
      <c r="CU20" s="622"/>
      <c r="CV20" s="622"/>
      <c r="CW20" s="622"/>
      <c r="CX20" s="622"/>
      <c r="CY20" s="623"/>
      <c r="CZ20" s="659">
        <v>100</v>
      </c>
      <c r="DA20" s="659"/>
      <c r="DB20" s="659"/>
      <c r="DC20" s="659"/>
      <c r="DD20" s="627">
        <v>8371081</v>
      </c>
      <c r="DE20" s="622"/>
      <c r="DF20" s="622"/>
      <c r="DG20" s="622"/>
      <c r="DH20" s="622"/>
      <c r="DI20" s="622"/>
      <c r="DJ20" s="622"/>
      <c r="DK20" s="622"/>
      <c r="DL20" s="622"/>
      <c r="DM20" s="622"/>
      <c r="DN20" s="622"/>
      <c r="DO20" s="622"/>
      <c r="DP20" s="623"/>
      <c r="DQ20" s="627">
        <v>39609896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12827147</v>
      </c>
      <c r="S21" s="622"/>
      <c r="T21" s="622"/>
      <c r="U21" s="622"/>
      <c r="V21" s="622"/>
      <c r="W21" s="622"/>
      <c r="X21" s="622"/>
      <c r="Y21" s="623"/>
      <c r="Z21" s="659">
        <v>20.100000000000001</v>
      </c>
      <c r="AA21" s="659"/>
      <c r="AB21" s="659"/>
      <c r="AC21" s="659"/>
      <c r="AD21" s="660">
        <v>11165169</v>
      </c>
      <c r="AE21" s="660"/>
      <c r="AF21" s="660"/>
      <c r="AG21" s="660"/>
      <c r="AH21" s="660"/>
      <c r="AI21" s="660"/>
      <c r="AJ21" s="660"/>
      <c r="AK21" s="660"/>
      <c r="AL21" s="624">
        <v>32.6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1337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11165169</v>
      </c>
      <c r="S22" s="622"/>
      <c r="T22" s="622"/>
      <c r="U22" s="622"/>
      <c r="V22" s="622"/>
      <c r="W22" s="622"/>
      <c r="X22" s="622"/>
      <c r="Y22" s="623"/>
      <c r="Z22" s="659">
        <v>17.5</v>
      </c>
      <c r="AA22" s="659"/>
      <c r="AB22" s="659"/>
      <c r="AC22" s="659"/>
      <c r="AD22" s="660">
        <v>11165169</v>
      </c>
      <c r="AE22" s="660"/>
      <c r="AF22" s="660"/>
      <c r="AG22" s="660"/>
      <c r="AH22" s="660"/>
      <c r="AI22" s="660"/>
      <c r="AJ22" s="660"/>
      <c r="AK22" s="660"/>
      <c r="AL22" s="624">
        <v>32.6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1661978</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899093</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29732276</v>
      </c>
      <c r="CS24" s="674"/>
      <c r="CT24" s="674"/>
      <c r="CU24" s="674"/>
      <c r="CV24" s="674"/>
      <c r="CW24" s="674"/>
      <c r="CX24" s="674"/>
      <c r="CY24" s="702"/>
      <c r="CZ24" s="703">
        <v>48.1</v>
      </c>
      <c r="DA24" s="685"/>
      <c r="DB24" s="685"/>
      <c r="DC24" s="705"/>
      <c r="DD24" s="701">
        <v>20225038</v>
      </c>
      <c r="DE24" s="674"/>
      <c r="DF24" s="674"/>
      <c r="DG24" s="674"/>
      <c r="DH24" s="674"/>
      <c r="DI24" s="674"/>
      <c r="DJ24" s="674"/>
      <c r="DK24" s="702"/>
      <c r="DL24" s="701">
        <v>18857942</v>
      </c>
      <c r="DM24" s="674"/>
      <c r="DN24" s="674"/>
      <c r="DO24" s="674"/>
      <c r="DP24" s="674"/>
      <c r="DQ24" s="674"/>
      <c r="DR24" s="674"/>
      <c r="DS24" s="674"/>
      <c r="DT24" s="674"/>
      <c r="DU24" s="674"/>
      <c r="DV24" s="702"/>
      <c r="DW24" s="703">
        <v>54.8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36785063</v>
      </c>
      <c r="S25" s="622"/>
      <c r="T25" s="622"/>
      <c r="U25" s="622"/>
      <c r="V25" s="622"/>
      <c r="W25" s="622"/>
      <c r="X25" s="622"/>
      <c r="Y25" s="623"/>
      <c r="Z25" s="659">
        <v>57.7</v>
      </c>
      <c r="AA25" s="659"/>
      <c r="AB25" s="659"/>
      <c r="AC25" s="659"/>
      <c r="AD25" s="660">
        <v>34223992</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7373641</v>
      </c>
      <c r="CS25" s="634"/>
      <c r="CT25" s="634"/>
      <c r="CU25" s="634"/>
      <c r="CV25" s="634"/>
      <c r="CW25" s="634"/>
      <c r="CX25" s="634"/>
      <c r="CY25" s="635"/>
      <c r="CZ25" s="624">
        <v>11.9</v>
      </c>
      <c r="DA25" s="636"/>
      <c r="DB25" s="636"/>
      <c r="DC25" s="637"/>
      <c r="DD25" s="627">
        <v>6897913</v>
      </c>
      <c r="DE25" s="634"/>
      <c r="DF25" s="634"/>
      <c r="DG25" s="634"/>
      <c r="DH25" s="634"/>
      <c r="DI25" s="634"/>
      <c r="DJ25" s="634"/>
      <c r="DK25" s="635"/>
      <c r="DL25" s="627">
        <v>6854312</v>
      </c>
      <c r="DM25" s="634"/>
      <c r="DN25" s="634"/>
      <c r="DO25" s="634"/>
      <c r="DP25" s="634"/>
      <c r="DQ25" s="634"/>
      <c r="DR25" s="634"/>
      <c r="DS25" s="634"/>
      <c r="DT25" s="634"/>
      <c r="DU25" s="634"/>
      <c r="DV25" s="635"/>
      <c r="DW25" s="624">
        <v>19.899999999999999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11006</v>
      </c>
      <c r="S26" s="622"/>
      <c r="T26" s="622"/>
      <c r="U26" s="622"/>
      <c r="V26" s="622"/>
      <c r="W26" s="622"/>
      <c r="X26" s="622"/>
      <c r="Y26" s="623"/>
      <c r="Z26" s="659">
        <v>0</v>
      </c>
      <c r="AA26" s="659"/>
      <c r="AB26" s="659"/>
      <c r="AC26" s="659"/>
      <c r="AD26" s="660">
        <v>11006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4208754</v>
      </c>
      <c r="CS26" s="622"/>
      <c r="CT26" s="622"/>
      <c r="CU26" s="622"/>
      <c r="CV26" s="622"/>
      <c r="CW26" s="622"/>
      <c r="CX26" s="622"/>
      <c r="CY26" s="623"/>
      <c r="CZ26" s="624">
        <v>6.8</v>
      </c>
      <c r="DA26" s="636"/>
      <c r="DB26" s="636"/>
      <c r="DC26" s="637"/>
      <c r="DD26" s="627">
        <v>3733026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121169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18992021</v>
      </c>
      <c r="BH27" s="622"/>
      <c r="BI27" s="622"/>
      <c r="BJ27" s="622"/>
      <c r="BK27" s="622"/>
      <c r="BL27" s="622"/>
      <c r="BM27" s="622"/>
      <c r="BN27" s="623"/>
      <c r="BO27" s="659">
        <v>100</v>
      </c>
      <c r="BP27" s="659"/>
      <c r="BQ27" s="659"/>
      <c r="BR27" s="659"/>
      <c r="BS27" s="660">
        <v>398090</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14407959</v>
      </c>
      <c r="CS27" s="634"/>
      <c r="CT27" s="634"/>
      <c r="CU27" s="634"/>
      <c r="CV27" s="634"/>
      <c r="CW27" s="634"/>
      <c r="CX27" s="634"/>
      <c r="CY27" s="635"/>
      <c r="CZ27" s="624">
        <v>23.3</v>
      </c>
      <c r="DA27" s="636"/>
      <c r="DB27" s="636"/>
      <c r="DC27" s="637"/>
      <c r="DD27" s="627">
        <v>5619273</v>
      </c>
      <c r="DE27" s="634"/>
      <c r="DF27" s="634"/>
      <c r="DG27" s="634"/>
      <c r="DH27" s="634"/>
      <c r="DI27" s="634"/>
      <c r="DJ27" s="634"/>
      <c r="DK27" s="635"/>
      <c r="DL27" s="627">
        <v>4295778</v>
      </c>
      <c r="DM27" s="634"/>
      <c r="DN27" s="634"/>
      <c r="DO27" s="634"/>
      <c r="DP27" s="634"/>
      <c r="DQ27" s="634"/>
      <c r="DR27" s="634"/>
      <c r="DS27" s="634"/>
      <c r="DT27" s="634"/>
      <c r="DU27" s="634"/>
      <c r="DV27" s="635"/>
      <c r="DW27" s="624">
        <v>12.5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426901</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7950676</v>
      </c>
      <c r="CS28" s="622"/>
      <c r="CT28" s="622"/>
      <c r="CU28" s="622"/>
      <c r="CV28" s="622"/>
      <c r="CW28" s="622"/>
      <c r="CX28" s="622"/>
      <c r="CY28" s="623"/>
      <c r="CZ28" s="624">
        <v>12.9</v>
      </c>
      <c r="DA28" s="636"/>
      <c r="DB28" s="636"/>
      <c r="DC28" s="637"/>
      <c r="DD28" s="627">
        <v>7707852</v>
      </c>
      <c r="DE28" s="622"/>
      <c r="DF28" s="622"/>
      <c r="DG28" s="622"/>
      <c r="DH28" s="622"/>
      <c r="DI28" s="622"/>
      <c r="DJ28" s="622"/>
      <c r="DK28" s="623"/>
      <c r="DL28" s="627">
        <v>7707852</v>
      </c>
      <c r="DM28" s="622"/>
      <c r="DN28" s="622"/>
      <c r="DO28" s="622"/>
      <c r="DP28" s="622"/>
      <c r="DQ28" s="622"/>
      <c r="DR28" s="622"/>
      <c r="DS28" s="622"/>
      <c r="DT28" s="622"/>
      <c r="DU28" s="622"/>
      <c r="DV28" s="623"/>
      <c r="DW28" s="624">
        <v>22.4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51031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7950676</v>
      </c>
      <c r="CS29" s="634"/>
      <c r="CT29" s="634"/>
      <c r="CU29" s="634"/>
      <c r="CV29" s="634"/>
      <c r="CW29" s="634"/>
      <c r="CX29" s="634"/>
      <c r="CY29" s="635"/>
      <c r="CZ29" s="624">
        <v>12.9</v>
      </c>
      <c r="DA29" s="636"/>
      <c r="DB29" s="636"/>
      <c r="DC29" s="637"/>
      <c r="DD29" s="627">
        <v>7707852</v>
      </c>
      <c r="DE29" s="634"/>
      <c r="DF29" s="634"/>
      <c r="DG29" s="634"/>
      <c r="DH29" s="634"/>
      <c r="DI29" s="634"/>
      <c r="DJ29" s="634"/>
      <c r="DK29" s="635"/>
      <c r="DL29" s="627">
        <v>7707852</v>
      </c>
      <c r="DM29" s="634"/>
      <c r="DN29" s="634"/>
      <c r="DO29" s="634"/>
      <c r="DP29" s="634"/>
      <c r="DQ29" s="634"/>
      <c r="DR29" s="634"/>
      <c r="DS29" s="634"/>
      <c r="DT29" s="634"/>
      <c r="DU29" s="634"/>
      <c r="DV29" s="635"/>
      <c r="DW29" s="624">
        <v>22.4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10765701</v>
      </c>
      <c r="S30" s="622"/>
      <c r="T30" s="622"/>
      <c r="U30" s="622"/>
      <c r="V30" s="622"/>
      <c r="W30" s="622"/>
      <c r="X30" s="622"/>
      <c r="Y30" s="623"/>
      <c r="Z30" s="659">
        <v>16.899999999999999</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7597151</v>
      </c>
      <c r="CS30" s="622"/>
      <c r="CT30" s="622"/>
      <c r="CU30" s="622"/>
      <c r="CV30" s="622"/>
      <c r="CW30" s="622"/>
      <c r="CX30" s="622"/>
      <c r="CY30" s="623"/>
      <c r="CZ30" s="624">
        <v>12.3</v>
      </c>
      <c r="DA30" s="636"/>
      <c r="DB30" s="636"/>
      <c r="DC30" s="637"/>
      <c r="DD30" s="627">
        <v>7359711</v>
      </c>
      <c r="DE30" s="622"/>
      <c r="DF30" s="622"/>
      <c r="DG30" s="622"/>
      <c r="DH30" s="622"/>
      <c r="DI30" s="622"/>
      <c r="DJ30" s="622"/>
      <c r="DK30" s="623"/>
      <c r="DL30" s="627">
        <v>7359711</v>
      </c>
      <c r="DM30" s="622"/>
      <c r="DN30" s="622"/>
      <c r="DO30" s="622"/>
      <c r="DP30" s="622"/>
      <c r="DQ30" s="622"/>
      <c r="DR30" s="622"/>
      <c r="DS30" s="622"/>
      <c r="DT30" s="622"/>
      <c r="DU30" s="622"/>
      <c r="DV30" s="623"/>
      <c r="DW30" s="624">
        <v>21.4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98.9</v>
      </c>
      <c r="BN31" s="684"/>
      <c r="BO31" s="684"/>
      <c r="BP31" s="684"/>
      <c r="BQ31" s="686"/>
      <c r="BR31" s="683">
        <v>99.4</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353525</v>
      </c>
      <c r="CS31" s="634"/>
      <c r="CT31" s="634"/>
      <c r="CU31" s="634"/>
      <c r="CV31" s="634"/>
      <c r="CW31" s="634"/>
      <c r="CX31" s="634"/>
      <c r="CY31" s="635"/>
      <c r="CZ31" s="624">
        <v>0.6</v>
      </c>
      <c r="DA31" s="636"/>
      <c r="DB31" s="636"/>
      <c r="DC31" s="637"/>
      <c r="DD31" s="627">
        <v>348141</v>
      </c>
      <c r="DE31" s="634"/>
      <c r="DF31" s="634"/>
      <c r="DG31" s="634"/>
      <c r="DH31" s="634"/>
      <c r="DI31" s="634"/>
      <c r="DJ31" s="634"/>
      <c r="DK31" s="635"/>
      <c r="DL31" s="627">
        <v>348141</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4838870</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98.8</v>
      </c>
      <c r="BN32" s="634"/>
      <c r="BO32" s="634"/>
      <c r="BP32" s="634"/>
      <c r="BQ32" s="657"/>
      <c r="BR32" s="692">
        <v>99.3</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111149</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99</v>
      </c>
      <c r="BN33" s="606"/>
      <c r="BO33" s="606"/>
      <c r="BP33" s="606"/>
      <c r="BQ33" s="669"/>
      <c r="BR33" s="682">
        <v>99.5</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22871298</v>
      </c>
      <c r="CS33" s="634"/>
      <c r="CT33" s="634"/>
      <c r="CU33" s="634"/>
      <c r="CV33" s="634"/>
      <c r="CW33" s="634"/>
      <c r="CX33" s="634"/>
      <c r="CY33" s="635"/>
      <c r="CZ33" s="624">
        <v>37</v>
      </c>
      <c r="DA33" s="636"/>
      <c r="DB33" s="636"/>
      <c r="DC33" s="637"/>
      <c r="DD33" s="627">
        <v>17620110</v>
      </c>
      <c r="DE33" s="634"/>
      <c r="DF33" s="634"/>
      <c r="DG33" s="634"/>
      <c r="DH33" s="634"/>
      <c r="DI33" s="634"/>
      <c r="DJ33" s="634"/>
      <c r="DK33" s="635"/>
      <c r="DL33" s="627">
        <v>13730189</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546622</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8535377</v>
      </c>
      <c r="CS34" s="622"/>
      <c r="CT34" s="622"/>
      <c r="CU34" s="622"/>
      <c r="CV34" s="622"/>
      <c r="CW34" s="622"/>
      <c r="CX34" s="622"/>
      <c r="CY34" s="623"/>
      <c r="CZ34" s="624">
        <v>13.8</v>
      </c>
      <c r="DA34" s="636"/>
      <c r="DB34" s="636"/>
      <c r="DC34" s="637"/>
      <c r="DD34" s="627">
        <v>6371189</v>
      </c>
      <c r="DE34" s="622"/>
      <c r="DF34" s="622"/>
      <c r="DG34" s="622"/>
      <c r="DH34" s="622"/>
      <c r="DI34" s="622"/>
      <c r="DJ34" s="622"/>
      <c r="DK34" s="623"/>
      <c r="DL34" s="627">
        <v>4962940</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1762027</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195821</v>
      </c>
      <c r="CS35" s="634"/>
      <c r="CT35" s="634"/>
      <c r="CU35" s="634"/>
      <c r="CV35" s="634"/>
      <c r="CW35" s="634"/>
      <c r="CX35" s="634"/>
      <c r="CY35" s="635"/>
      <c r="CZ35" s="624">
        <v>0.3</v>
      </c>
      <c r="DA35" s="636"/>
      <c r="DB35" s="636"/>
      <c r="DC35" s="637"/>
      <c r="DD35" s="627">
        <v>182583</v>
      </c>
      <c r="DE35" s="634"/>
      <c r="DF35" s="634"/>
      <c r="DG35" s="634"/>
      <c r="DH35" s="634"/>
      <c r="DI35" s="634"/>
      <c r="DJ35" s="634"/>
      <c r="DK35" s="635"/>
      <c r="DL35" s="627">
        <v>177585</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1530942</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6571446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21442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7964811</v>
      </c>
      <c r="CS36" s="622"/>
      <c r="CT36" s="622"/>
      <c r="CU36" s="622"/>
      <c r="CV36" s="622"/>
      <c r="CW36" s="622"/>
      <c r="CX36" s="622"/>
      <c r="CY36" s="623"/>
      <c r="CZ36" s="624">
        <v>12.9</v>
      </c>
      <c r="DA36" s="636"/>
      <c r="DB36" s="636"/>
      <c r="DC36" s="637"/>
      <c r="DD36" s="627">
        <v>7178371</v>
      </c>
      <c r="DE36" s="622"/>
      <c r="DF36" s="622"/>
      <c r="DG36" s="622"/>
      <c r="DH36" s="622"/>
      <c r="DI36" s="622"/>
      <c r="DJ36" s="622"/>
      <c r="DK36" s="623"/>
      <c r="DL36" s="627">
        <v>5517541</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2174829</v>
      </c>
      <c r="S37" s="622"/>
      <c r="T37" s="622"/>
      <c r="U37" s="622"/>
      <c r="V37" s="622"/>
      <c r="W37" s="622"/>
      <c r="X37" s="622"/>
      <c r="Y37" s="623"/>
      <c r="Z37" s="659">
        <v>3.4</v>
      </c>
      <c r="AA37" s="659"/>
      <c r="AB37" s="659"/>
      <c r="AC37" s="659"/>
      <c r="AD37" s="660">
        <v>9137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1784719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22018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2052272</v>
      </c>
      <c r="CS37" s="634"/>
      <c r="CT37" s="634"/>
      <c r="CU37" s="634"/>
      <c r="CV37" s="634"/>
      <c r="CW37" s="634"/>
      <c r="CX37" s="634"/>
      <c r="CY37" s="635"/>
      <c r="CZ37" s="624">
        <v>3.3</v>
      </c>
      <c r="DA37" s="636"/>
      <c r="DB37" s="636"/>
      <c r="DC37" s="637"/>
      <c r="DD37" s="627">
        <v>2052272</v>
      </c>
      <c r="DE37" s="634"/>
      <c r="DF37" s="634"/>
      <c r="DG37" s="634"/>
      <c r="DH37" s="634"/>
      <c r="DI37" s="634"/>
      <c r="DJ37" s="634"/>
      <c r="DK37" s="635"/>
      <c r="DL37" s="627">
        <v>1949457</v>
      </c>
      <c r="DM37" s="634"/>
      <c r="DN37" s="634"/>
      <c r="DO37" s="634"/>
      <c r="DP37" s="634"/>
      <c r="DQ37" s="634"/>
      <c r="DR37" s="634"/>
      <c r="DS37" s="634"/>
      <c r="DT37" s="634"/>
      <c r="DU37" s="634"/>
      <c r="DV37" s="635"/>
      <c r="DW37" s="624">
        <v>5.7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4591000</v>
      </c>
      <c r="S38" s="622"/>
      <c r="T38" s="622"/>
      <c r="U38" s="622"/>
      <c r="V38" s="622"/>
      <c r="W38" s="622"/>
      <c r="X38" s="622"/>
      <c r="Y38" s="623"/>
      <c r="Z38" s="659">
        <v>7.2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840209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11469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3791245</v>
      </c>
      <c r="CS38" s="622"/>
      <c r="CT38" s="622"/>
      <c r="CU38" s="622"/>
      <c r="CV38" s="622"/>
      <c r="CW38" s="622"/>
      <c r="CX38" s="622"/>
      <c r="CY38" s="623"/>
      <c r="CZ38" s="624">
        <v>6.1</v>
      </c>
      <c r="DA38" s="636"/>
      <c r="DB38" s="636"/>
      <c r="DC38" s="637"/>
      <c r="DD38" s="627">
        <v>3120825</v>
      </c>
      <c r="DE38" s="622"/>
      <c r="DF38" s="622"/>
      <c r="DG38" s="622"/>
      <c r="DH38" s="622"/>
      <c r="DI38" s="622"/>
      <c r="DJ38" s="622"/>
      <c r="DK38" s="623"/>
      <c r="DL38" s="627">
        <v>3072123</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155273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16677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2270734</v>
      </c>
      <c r="CS39" s="634"/>
      <c r="CT39" s="634"/>
      <c r="CU39" s="634"/>
      <c r="CV39" s="634"/>
      <c r="CW39" s="634"/>
      <c r="CX39" s="634"/>
      <c r="CY39" s="635"/>
      <c r="CZ39" s="624">
        <v>3.7</v>
      </c>
      <c r="DA39" s="636"/>
      <c r="DB39" s="636"/>
      <c r="DC39" s="637"/>
      <c r="DD39" s="627">
        <v>767142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143700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2420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113310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63716310</v>
      </c>
      <c r="S41" s="646"/>
      <c r="T41" s="646"/>
      <c r="U41" s="646"/>
      <c r="V41" s="646"/>
      <c r="W41" s="646"/>
      <c r="X41" s="646"/>
      <c r="Y41" s="649"/>
      <c r="Z41" s="650">
        <v>100</v>
      </c>
      <c r="AA41" s="650"/>
      <c r="AB41" s="650"/>
      <c r="AC41" s="650"/>
      <c r="AD41" s="651">
        <v>34244135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661821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3127004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9173701</v>
      </c>
      <c r="CS42" s="634"/>
      <c r="CT42" s="634"/>
      <c r="CU42" s="634"/>
      <c r="CV42" s="634"/>
      <c r="CW42" s="634"/>
      <c r="CX42" s="634"/>
      <c r="CY42" s="635"/>
      <c r="CZ42" s="624">
        <v>14.8</v>
      </c>
      <c r="DA42" s="636"/>
      <c r="DB42" s="636"/>
      <c r="DC42" s="637"/>
      <c r="DD42" s="627">
        <v>1764748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245500</v>
      </c>
      <c r="CS43" s="634"/>
      <c r="CT43" s="634"/>
      <c r="CU43" s="634"/>
      <c r="CV43" s="634"/>
      <c r="CW43" s="634"/>
      <c r="CX43" s="634"/>
      <c r="CY43" s="635"/>
      <c r="CZ43" s="624">
        <v>0.4</v>
      </c>
      <c r="DA43" s="636"/>
      <c r="DB43" s="636"/>
      <c r="DC43" s="637"/>
      <c r="DD43" s="627">
        <v>245500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8371081</v>
      </c>
      <c r="CS44" s="622"/>
      <c r="CT44" s="622"/>
      <c r="CU44" s="622"/>
      <c r="CV44" s="622"/>
      <c r="CW44" s="622"/>
      <c r="CX44" s="622"/>
      <c r="CY44" s="623"/>
      <c r="CZ44" s="624">
        <v>13.6</v>
      </c>
      <c r="DA44" s="625"/>
      <c r="DB44" s="625"/>
      <c r="DC44" s="626"/>
      <c r="DD44" s="627">
        <v>1525810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3663235</v>
      </c>
      <c r="CS45" s="634"/>
      <c r="CT45" s="634"/>
      <c r="CU45" s="634"/>
      <c r="CV45" s="634"/>
      <c r="CW45" s="634"/>
      <c r="CX45" s="634"/>
      <c r="CY45" s="635"/>
      <c r="CZ45" s="624">
        <v>5.9</v>
      </c>
      <c r="DA45" s="636"/>
      <c r="DB45" s="636"/>
      <c r="DC45" s="637"/>
      <c r="DD45" s="627">
        <v>196788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4256175</v>
      </c>
      <c r="CS46" s="622"/>
      <c r="CT46" s="622"/>
      <c r="CU46" s="622"/>
      <c r="CV46" s="622"/>
      <c r="CW46" s="622"/>
      <c r="CX46" s="622"/>
      <c r="CY46" s="623"/>
      <c r="CZ46" s="624">
        <v>6.9</v>
      </c>
      <c r="DA46" s="625"/>
      <c r="DB46" s="625"/>
      <c r="DC46" s="626"/>
      <c r="DD46" s="627">
        <v>1221358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802620</v>
      </c>
      <c r="CS47" s="634"/>
      <c r="CT47" s="634"/>
      <c r="CU47" s="634"/>
      <c r="CV47" s="634"/>
      <c r="CW47" s="634"/>
      <c r="CX47" s="634"/>
      <c r="CY47" s="635"/>
      <c r="CZ47" s="624">
        <v>1.3</v>
      </c>
      <c r="DA47" s="636"/>
      <c r="DB47" s="636"/>
      <c r="DC47" s="637"/>
      <c r="DD47" s="627">
        <v>238938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61777275</v>
      </c>
      <c r="CS49" s="606"/>
      <c r="CT49" s="606"/>
      <c r="CU49" s="606"/>
      <c r="CV49" s="606"/>
      <c r="CW49" s="606"/>
      <c r="CX49" s="606"/>
      <c r="CY49" s="607"/>
      <c r="CZ49" s="608">
        <v>100</v>
      </c>
      <c r="DA49" s="609"/>
      <c r="DB49" s="609"/>
      <c r="DC49" s="610"/>
      <c r="DD49" s="611">
        <v>39609896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VP5/A4n4gN7V7Ng5gFX7TpQkF1DomIVOsbrExWU5LqJnzw/9tRbr6tRD5Hd6gIuGm+yJiINDUBTqw6oFWA2AA==" saltValue="lyKfISOwaV+3kc5gMjaR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63671</v>
      </c>
      <c r="R7" s="1103"/>
      <c r="S7" s="1103"/>
      <c r="T7" s="1103"/>
      <c r="U7" s="1103"/>
      <c r="V7" s="1103">
        <v>61732</v>
      </c>
      <c r="W7" s="1103"/>
      <c r="X7" s="1103"/>
      <c r="Y7" s="1103"/>
      <c r="Z7" s="1103"/>
      <c r="AA7" s="1103">
        <f>Q7-V7</f>
        <v>1939</v>
      </c>
      <c r="AB7" s="1103"/>
      <c r="AC7" s="1103"/>
      <c r="AD7" s="1103"/>
      <c r="AE7" s="1104"/>
      <c r="AF7" s="1105">
        <v>1682</v>
      </c>
      <c r="AG7" s="1106"/>
      <c r="AH7" s="1106"/>
      <c r="AI7" s="1106"/>
      <c r="AJ7" s="1107"/>
      <c r="AK7" s="1108">
        <v>1762</v>
      </c>
      <c r="AL7" s="1109"/>
      <c r="AM7" s="1109"/>
      <c r="AN7" s="1109"/>
      <c r="AO7" s="1109"/>
      <c r="AP7" s="1109">
        <v>82091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1</v>
      </c>
      <c r="CI7" s="1097"/>
      <c r="CJ7" s="1097"/>
      <c r="CK7" s="1097"/>
      <c r="CL7" s="1098"/>
      <c r="CM7" s="1096">
        <v>133</v>
      </c>
      <c r="CN7" s="1097"/>
      <c r="CO7" s="1097"/>
      <c r="CP7" s="1097"/>
      <c r="CQ7" s="1098"/>
      <c r="CR7" s="1096">
        <v>10</v>
      </c>
      <c r="CS7" s="1097"/>
      <c r="CT7" s="1097"/>
      <c r="CU7" s="1097"/>
      <c r="CV7" s="1098"/>
      <c r="CW7" s="1096">
        <v>10</v>
      </c>
      <c r="CX7" s="1097"/>
      <c r="CY7" s="1097"/>
      <c r="CZ7" s="1097"/>
      <c r="DA7" s="1098"/>
      <c r="DB7" s="1096" t="s">
        <v>552</v>
      </c>
      <c r="DC7" s="1097"/>
      <c r="DD7" s="1097"/>
      <c r="DE7" s="1097"/>
      <c r="DF7" s="1098"/>
      <c r="DG7" s="1096">
        <v>1546</v>
      </c>
      <c r="DH7" s="1097"/>
      <c r="DI7" s="1097"/>
      <c r="DJ7" s="1097"/>
      <c r="DK7" s="1098"/>
      <c r="DL7" s="1096" t="s">
        <v>552</v>
      </c>
      <c r="DM7" s="1097"/>
      <c r="DN7" s="1097"/>
      <c r="DO7" s="1097"/>
      <c r="DP7" s="1098"/>
      <c r="DQ7" s="1096">
        <v>1085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26</v>
      </c>
      <c r="R8" s="1039"/>
      <c r="S8" s="1039"/>
      <c r="T8" s="1039"/>
      <c r="U8" s="1039"/>
      <c r="V8" s="1039">
        <v>26</v>
      </c>
      <c r="W8" s="1039"/>
      <c r="X8" s="1039"/>
      <c r="Y8" s="1039"/>
      <c r="Z8" s="1039"/>
      <c r="AA8" s="1039">
        <f>Q8-V8</f>
        <v>0</v>
      </c>
      <c r="AB8" s="1039"/>
      <c r="AC8" s="1039"/>
      <c r="AD8" s="1039"/>
      <c r="AE8" s="1040"/>
      <c r="AF8" s="1035" t="s">
        <v>122</v>
      </c>
      <c r="AG8" s="1036"/>
      <c r="AH8" s="1036"/>
      <c r="AI8" s="1036"/>
      <c r="AJ8" s="1037"/>
      <c r="AK8" s="1080" t="s">
        <v>552</v>
      </c>
      <c r="AL8" s="1081"/>
      <c r="AM8" s="1081"/>
      <c r="AN8" s="1081"/>
      <c r="AO8" s="1081"/>
      <c r="AP8" s="1081">
        <v>82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564</v>
      </c>
      <c r="BT8" s="993"/>
      <c r="BU8" s="993"/>
      <c r="BV8" s="993"/>
      <c r="BW8" s="993"/>
      <c r="BX8" s="993"/>
      <c r="BY8" s="993"/>
      <c r="BZ8" s="993"/>
      <c r="CA8" s="993"/>
      <c r="CB8" s="993"/>
      <c r="CC8" s="993"/>
      <c r="CD8" s="993"/>
      <c r="CE8" s="993"/>
      <c r="CF8" s="993"/>
      <c r="CG8" s="1014"/>
      <c r="CH8" s="989">
        <v>1</v>
      </c>
      <c r="CI8" s="990"/>
      <c r="CJ8" s="990"/>
      <c r="CK8" s="990"/>
      <c r="CL8" s="991"/>
      <c r="CM8" s="989">
        <v>55</v>
      </c>
      <c r="CN8" s="990"/>
      <c r="CO8" s="990"/>
      <c r="CP8" s="990"/>
      <c r="CQ8" s="991"/>
      <c r="CR8" s="989">
        <v>30</v>
      </c>
      <c r="CS8" s="990"/>
      <c r="CT8" s="990"/>
      <c r="CU8" s="990"/>
      <c r="CV8" s="991"/>
      <c r="CW8" s="989" t="s">
        <v>492</v>
      </c>
      <c r="CX8" s="990"/>
      <c r="CY8" s="990"/>
      <c r="CZ8" s="990"/>
      <c r="DA8" s="991"/>
      <c r="DB8" s="989" t="s">
        <v>492</v>
      </c>
      <c r="DC8" s="990"/>
      <c r="DD8" s="990"/>
      <c r="DE8" s="990"/>
      <c r="DF8" s="991"/>
      <c r="DG8" s="989" t="s">
        <v>492</v>
      </c>
      <c r="DH8" s="990"/>
      <c r="DI8" s="990"/>
      <c r="DJ8" s="990"/>
      <c r="DK8" s="991"/>
      <c r="DL8" s="989" t="s">
        <v>492</v>
      </c>
      <c r="DM8" s="990"/>
      <c r="DN8" s="990"/>
      <c r="DO8" s="990"/>
      <c r="DP8" s="991"/>
      <c r="DQ8" s="989" t="s">
        <v>492</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7</v>
      </c>
      <c r="R9" s="1039"/>
      <c r="S9" s="1039"/>
      <c r="T9" s="1039"/>
      <c r="U9" s="1039"/>
      <c r="V9" s="1039">
        <v>7</v>
      </c>
      <c r="W9" s="1039"/>
      <c r="X9" s="1039"/>
      <c r="Y9" s="1039"/>
      <c r="Z9" s="1039"/>
      <c r="AA9" s="1039">
        <f>Q9-V9</f>
        <v>0</v>
      </c>
      <c r="AB9" s="1039"/>
      <c r="AC9" s="1039"/>
      <c r="AD9" s="1039"/>
      <c r="AE9" s="1040"/>
      <c r="AF9" s="1035" t="s">
        <v>122</v>
      </c>
      <c r="AG9" s="1036"/>
      <c r="AH9" s="1036"/>
      <c r="AI9" s="1036"/>
      <c r="AJ9" s="1037"/>
      <c r="AK9" s="1080" t="s">
        <v>552</v>
      </c>
      <c r="AL9" s="1081"/>
      <c r="AM9" s="1081"/>
      <c r="AN9" s="1081"/>
      <c r="AO9" s="1081"/>
      <c r="AP9" s="1081" t="s">
        <v>552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90</v>
      </c>
      <c r="CI9" s="990"/>
      <c r="CJ9" s="990"/>
      <c r="CK9" s="990"/>
      <c r="CL9" s="991"/>
      <c r="CM9" s="989">
        <v>851</v>
      </c>
      <c r="CN9" s="990"/>
      <c r="CO9" s="990"/>
      <c r="CP9" s="990"/>
      <c r="CQ9" s="991"/>
      <c r="CR9" s="989">
        <v>150</v>
      </c>
      <c r="CS9" s="990"/>
      <c r="CT9" s="990"/>
      <c r="CU9" s="990"/>
      <c r="CV9" s="991"/>
      <c r="CW9" s="989" t="s">
        <v>492</v>
      </c>
      <c r="CX9" s="990"/>
      <c r="CY9" s="990"/>
      <c r="CZ9" s="990"/>
      <c r="DA9" s="991"/>
      <c r="DB9" s="989" t="s">
        <v>492</v>
      </c>
      <c r="DC9" s="990"/>
      <c r="DD9" s="990"/>
      <c r="DE9" s="990"/>
      <c r="DF9" s="991"/>
      <c r="DG9" s="989" t="s">
        <v>492</v>
      </c>
      <c r="DH9" s="990"/>
      <c r="DI9" s="990"/>
      <c r="DJ9" s="990"/>
      <c r="DK9" s="991"/>
      <c r="DL9" s="989" t="s">
        <v>492</v>
      </c>
      <c r="DM9" s="990"/>
      <c r="DN9" s="990"/>
      <c r="DO9" s="990"/>
      <c r="DP9" s="991"/>
      <c r="DQ9" s="989" t="s">
        <v>492</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566</v>
      </c>
      <c r="BT10" s="993"/>
      <c r="BU10" s="993"/>
      <c r="BV10" s="993"/>
      <c r="BW10" s="993"/>
      <c r="BX10" s="993"/>
      <c r="BY10" s="993"/>
      <c r="BZ10" s="993"/>
      <c r="CA10" s="993"/>
      <c r="CB10" s="993"/>
      <c r="CC10" s="993"/>
      <c r="CD10" s="993"/>
      <c r="CE10" s="993"/>
      <c r="CF10" s="993"/>
      <c r="CG10" s="1014"/>
      <c r="CH10" s="989">
        <v>1</v>
      </c>
      <c r="CI10" s="990"/>
      <c r="CJ10" s="990"/>
      <c r="CK10" s="990"/>
      <c r="CL10" s="991"/>
      <c r="CM10" s="989">
        <v>271</v>
      </c>
      <c r="CN10" s="990"/>
      <c r="CO10" s="990"/>
      <c r="CP10" s="990"/>
      <c r="CQ10" s="991"/>
      <c r="CR10" s="989">
        <v>15</v>
      </c>
      <c r="CS10" s="990"/>
      <c r="CT10" s="990"/>
      <c r="CU10" s="990"/>
      <c r="CV10" s="991"/>
      <c r="CW10" s="989" t="s">
        <v>492</v>
      </c>
      <c r="CX10" s="990"/>
      <c r="CY10" s="990"/>
      <c r="CZ10" s="990"/>
      <c r="DA10" s="991"/>
      <c r="DB10" s="989" t="s">
        <v>492</v>
      </c>
      <c r="DC10" s="990"/>
      <c r="DD10" s="990"/>
      <c r="DE10" s="990"/>
      <c r="DF10" s="991"/>
      <c r="DG10" s="989" t="s">
        <v>492</v>
      </c>
      <c r="DH10" s="990"/>
      <c r="DI10" s="990"/>
      <c r="DJ10" s="990"/>
      <c r="DK10" s="991"/>
      <c r="DL10" s="989" t="s">
        <v>492</v>
      </c>
      <c r="DM10" s="990"/>
      <c r="DN10" s="990"/>
      <c r="DO10" s="990"/>
      <c r="DP10" s="991"/>
      <c r="DQ10" s="989" t="s">
        <v>492</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567</v>
      </c>
      <c r="BT11" s="993"/>
      <c r="BU11" s="993"/>
      <c r="BV11" s="993"/>
      <c r="BW11" s="993"/>
      <c r="BX11" s="993"/>
      <c r="BY11" s="993"/>
      <c r="BZ11" s="993"/>
      <c r="CA11" s="993"/>
      <c r="CB11" s="993"/>
      <c r="CC11" s="993"/>
      <c r="CD11" s="993"/>
      <c r="CE11" s="993"/>
      <c r="CF11" s="993"/>
      <c r="CG11" s="1014"/>
      <c r="CH11" s="989">
        <v>1</v>
      </c>
      <c r="CI11" s="990"/>
      <c r="CJ11" s="990"/>
      <c r="CK11" s="990"/>
      <c r="CL11" s="991"/>
      <c r="CM11" s="989">
        <v>342</v>
      </c>
      <c r="CN11" s="990"/>
      <c r="CO11" s="990"/>
      <c r="CP11" s="990"/>
      <c r="CQ11" s="991"/>
      <c r="CR11" s="989">
        <v>47</v>
      </c>
      <c r="CS11" s="990"/>
      <c r="CT11" s="990"/>
      <c r="CU11" s="990"/>
      <c r="CV11" s="991"/>
      <c r="CW11" s="989">
        <v>3</v>
      </c>
      <c r="CX11" s="990"/>
      <c r="CY11" s="990"/>
      <c r="CZ11" s="990"/>
      <c r="DA11" s="991"/>
      <c r="DB11" s="989" t="s">
        <v>492</v>
      </c>
      <c r="DC11" s="990"/>
      <c r="DD11" s="990"/>
      <c r="DE11" s="990"/>
      <c r="DF11" s="991"/>
      <c r="DG11" s="989" t="s">
        <v>492</v>
      </c>
      <c r="DH11" s="990"/>
      <c r="DI11" s="990"/>
      <c r="DJ11" s="990"/>
      <c r="DK11" s="991"/>
      <c r="DL11" s="989" t="s">
        <v>492</v>
      </c>
      <c r="DM11" s="990"/>
      <c r="DN11" s="990"/>
      <c r="DO11" s="990"/>
      <c r="DP11" s="991"/>
      <c r="DQ11" s="989" t="s">
        <v>492</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568</v>
      </c>
      <c r="BT12" s="993"/>
      <c r="BU12" s="993"/>
      <c r="BV12" s="993"/>
      <c r="BW12" s="993"/>
      <c r="BX12" s="993"/>
      <c r="BY12" s="993"/>
      <c r="BZ12" s="993"/>
      <c r="CA12" s="993"/>
      <c r="CB12" s="993"/>
      <c r="CC12" s="993"/>
      <c r="CD12" s="993"/>
      <c r="CE12" s="993"/>
      <c r="CF12" s="993"/>
      <c r="CG12" s="1014"/>
      <c r="CH12" s="989">
        <v>21</v>
      </c>
      <c r="CI12" s="990"/>
      <c r="CJ12" s="990"/>
      <c r="CK12" s="990"/>
      <c r="CL12" s="991"/>
      <c r="CM12" s="989">
        <v>1007</v>
      </c>
      <c r="CN12" s="990"/>
      <c r="CO12" s="990"/>
      <c r="CP12" s="990"/>
      <c r="CQ12" s="991"/>
      <c r="CR12" s="989">
        <v>10</v>
      </c>
      <c r="CS12" s="990"/>
      <c r="CT12" s="990"/>
      <c r="CU12" s="990"/>
      <c r="CV12" s="991"/>
      <c r="CW12" s="989" t="s">
        <v>492</v>
      </c>
      <c r="CX12" s="990"/>
      <c r="CY12" s="990"/>
      <c r="CZ12" s="990"/>
      <c r="DA12" s="991"/>
      <c r="DB12" s="989" t="s">
        <v>492</v>
      </c>
      <c r="DC12" s="990"/>
      <c r="DD12" s="990"/>
      <c r="DE12" s="990"/>
      <c r="DF12" s="991"/>
      <c r="DG12" s="989" t="s">
        <v>492</v>
      </c>
      <c r="DH12" s="990"/>
      <c r="DI12" s="990"/>
      <c r="DJ12" s="990"/>
      <c r="DK12" s="991"/>
      <c r="DL12" s="989" t="s">
        <v>492</v>
      </c>
      <c r="DM12" s="990"/>
      <c r="DN12" s="990"/>
      <c r="DO12" s="990"/>
      <c r="DP12" s="991"/>
      <c r="DQ12" s="989" t="s">
        <v>492</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569</v>
      </c>
      <c r="BT13" s="993"/>
      <c r="BU13" s="993"/>
      <c r="BV13" s="993"/>
      <c r="BW13" s="993"/>
      <c r="BX13" s="993"/>
      <c r="BY13" s="993"/>
      <c r="BZ13" s="993"/>
      <c r="CA13" s="993"/>
      <c r="CB13" s="993"/>
      <c r="CC13" s="993"/>
      <c r="CD13" s="993"/>
      <c r="CE13" s="993"/>
      <c r="CF13" s="993"/>
      <c r="CG13" s="1014"/>
      <c r="CH13" s="989">
        <v>-6</v>
      </c>
      <c r="CI13" s="990"/>
      <c r="CJ13" s="990"/>
      <c r="CK13" s="990"/>
      <c r="CL13" s="991"/>
      <c r="CM13" s="989">
        <v>986</v>
      </c>
      <c r="CN13" s="990"/>
      <c r="CO13" s="990"/>
      <c r="CP13" s="990"/>
      <c r="CQ13" s="991"/>
      <c r="CR13" s="989">
        <v>1</v>
      </c>
      <c r="CS13" s="990"/>
      <c r="CT13" s="990"/>
      <c r="CU13" s="990"/>
      <c r="CV13" s="991"/>
      <c r="CW13" s="989" t="s">
        <v>492</v>
      </c>
      <c r="CX13" s="990"/>
      <c r="CY13" s="990"/>
      <c r="CZ13" s="990"/>
      <c r="DA13" s="991"/>
      <c r="DB13" s="989" t="s">
        <v>492</v>
      </c>
      <c r="DC13" s="990"/>
      <c r="DD13" s="990"/>
      <c r="DE13" s="990"/>
      <c r="DF13" s="991"/>
      <c r="DG13" s="989" t="s">
        <v>492</v>
      </c>
      <c r="DH13" s="990"/>
      <c r="DI13" s="990"/>
      <c r="DJ13" s="990"/>
      <c r="DK13" s="991"/>
      <c r="DL13" s="989" t="s">
        <v>492</v>
      </c>
      <c r="DM13" s="990"/>
      <c r="DN13" s="990"/>
      <c r="DO13" s="990"/>
      <c r="DP13" s="991"/>
      <c r="DQ13" s="989" t="s">
        <v>492</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570</v>
      </c>
      <c r="BT14" s="993"/>
      <c r="BU14" s="993"/>
      <c r="BV14" s="993"/>
      <c r="BW14" s="993"/>
      <c r="BX14" s="993"/>
      <c r="BY14" s="993"/>
      <c r="BZ14" s="993"/>
      <c r="CA14" s="993"/>
      <c r="CB14" s="993"/>
      <c r="CC14" s="993"/>
      <c r="CD14" s="993"/>
      <c r="CE14" s="993"/>
      <c r="CF14" s="993"/>
      <c r="CG14" s="1014"/>
      <c r="CH14" s="989">
        <v>2</v>
      </c>
      <c r="CI14" s="990"/>
      <c r="CJ14" s="990"/>
      <c r="CK14" s="990"/>
      <c r="CL14" s="991"/>
      <c r="CM14" s="989">
        <v>51</v>
      </c>
      <c r="CN14" s="990"/>
      <c r="CO14" s="990"/>
      <c r="CP14" s="990"/>
      <c r="CQ14" s="991"/>
      <c r="CR14" s="989">
        <v>13</v>
      </c>
      <c r="CS14" s="990"/>
      <c r="CT14" s="990"/>
      <c r="CU14" s="990"/>
      <c r="CV14" s="991"/>
      <c r="CW14" s="989" t="s">
        <v>492</v>
      </c>
      <c r="CX14" s="990"/>
      <c r="CY14" s="990"/>
      <c r="CZ14" s="990"/>
      <c r="DA14" s="991"/>
      <c r="DB14" s="989" t="s">
        <v>492</v>
      </c>
      <c r="DC14" s="990"/>
      <c r="DD14" s="990"/>
      <c r="DE14" s="990"/>
      <c r="DF14" s="991"/>
      <c r="DG14" s="989" t="s">
        <v>492</v>
      </c>
      <c r="DH14" s="990"/>
      <c r="DI14" s="990"/>
      <c r="DJ14" s="990"/>
      <c r="DK14" s="991"/>
      <c r="DL14" s="989" t="s">
        <v>492</v>
      </c>
      <c r="DM14" s="990"/>
      <c r="DN14" s="990"/>
      <c r="DO14" s="990"/>
      <c r="DP14" s="991"/>
      <c r="DQ14" s="989" t="s">
        <v>492</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1682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t="s">
        <v>576</v>
      </c>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9974</v>
      </c>
      <c r="R28" s="1051"/>
      <c r="S28" s="1051"/>
      <c r="T28" s="1051"/>
      <c r="U28" s="1051"/>
      <c r="V28" s="1051">
        <v>9953</v>
      </c>
      <c r="W28" s="1051"/>
      <c r="X28" s="1051"/>
      <c r="Y28" s="1051"/>
      <c r="Z28" s="1051"/>
      <c r="AA28" s="1051">
        <f t="shared" ref="AA28:AA35" si="0">Q28-V28</f>
        <v>21</v>
      </c>
      <c r="AB28" s="1051"/>
      <c r="AC28" s="1051"/>
      <c r="AD28" s="1051"/>
      <c r="AE28" s="1052"/>
      <c r="AF28" s="1053">
        <v>21</v>
      </c>
      <c r="AG28" s="1051"/>
      <c r="AH28" s="1051"/>
      <c r="AI28" s="1051"/>
      <c r="AJ28" s="1054"/>
      <c r="AK28" s="1042">
        <v>803</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10069</v>
      </c>
      <c r="R29" s="1039"/>
      <c r="S29" s="1039"/>
      <c r="T29" s="1039"/>
      <c r="U29" s="1039"/>
      <c r="V29" s="1039">
        <v>9780</v>
      </c>
      <c r="W29" s="1039"/>
      <c r="X29" s="1039"/>
      <c r="Y29" s="1039"/>
      <c r="Z29" s="1039"/>
      <c r="AA29" s="1039">
        <f t="shared" si="0"/>
        <v>289</v>
      </c>
      <c r="AB29" s="1039"/>
      <c r="AC29" s="1039"/>
      <c r="AD29" s="1039"/>
      <c r="AE29" s="1040"/>
      <c r="AF29" s="1035">
        <v>289</v>
      </c>
      <c r="AG29" s="1036"/>
      <c r="AH29" s="1036"/>
      <c r="AI29" s="1036"/>
      <c r="AJ29" s="1037"/>
      <c r="AK29" s="980">
        <v>1414</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1894</v>
      </c>
      <c r="R30" s="1039"/>
      <c r="S30" s="1039"/>
      <c r="T30" s="1039"/>
      <c r="U30" s="1039"/>
      <c r="V30" s="1039">
        <v>1890</v>
      </c>
      <c r="W30" s="1039"/>
      <c r="X30" s="1039"/>
      <c r="Y30" s="1039"/>
      <c r="Z30" s="1039"/>
      <c r="AA30" s="1039">
        <f t="shared" si="0"/>
        <v>4</v>
      </c>
      <c r="AB30" s="1039"/>
      <c r="AC30" s="1039"/>
      <c r="AD30" s="1039"/>
      <c r="AE30" s="1040"/>
      <c r="AF30" s="1035">
        <v>4</v>
      </c>
      <c r="AG30" s="1036"/>
      <c r="AH30" s="1036"/>
      <c r="AI30" s="1036"/>
      <c r="AJ30" s="1037"/>
      <c r="AK30" s="980">
        <v>414</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1656</v>
      </c>
      <c r="R31" s="1039"/>
      <c r="S31" s="1039"/>
      <c r="T31" s="1039"/>
      <c r="U31" s="1039"/>
      <c r="V31" s="1039">
        <v>1598</v>
      </c>
      <c r="W31" s="1039"/>
      <c r="X31" s="1039"/>
      <c r="Y31" s="1039"/>
      <c r="Z31" s="1039"/>
      <c r="AA31" s="1039">
        <f t="shared" si="0"/>
        <v>58</v>
      </c>
      <c r="AB31" s="1039"/>
      <c r="AC31" s="1039"/>
      <c r="AD31" s="1039"/>
      <c r="AE31" s="1040"/>
      <c r="AF31" s="1035">
        <v>1764</v>
      </c>
      <c r="AG31" s="1036"/>
      <c r="AH31" s="1036"/>
      <c r="AI31" s="1036"/>
      <c r="AJ31" s="1037"/>
      <c r="AK31" s="980">
        <v>155</v>
      </c>
      <c r="AL31" s="971"/>
      <c r="AM31" s="971"/>
      <c r="AN31" s="971"/>
      <c r="AO31" s="971"/>
      <c r="AP31" s="971">
        <v>8456</v>
      </c>
      <c r="AQ31" s="971"/>
      <c r="AR31" s="971"/>
      <c r="AS31" s="971"/>
      <c r="AT31" s="971"/>
      <c r="AU31" s="971">
        <v>2571</v>
      </c>
      <c r="AV31" s="971"/>
      <c r="AW31" s="971"/>
      <c r="AX31" s="971"/>
      <c r="AY31" s="971"/>
      <c r="AZ31" s="1041" t="s">
        <v>552</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157</v>
      </c>
      <c r="R32" s="1039"/>
      <c r="S32" s="1039"/>
      <c r="T32" s="1039"/>
      <c r="U32" s="1039"/>
      <c r="V32" s="1039">
        <v>139</v>
      </c>
      <c r="W32" s="1039"/>
      <c r="X32" s="1039"/>
      <c r="Y32" s="1039"/>
      <c r="Z32" s="1039"/>
      <c r="AA32" s="1039">
        <f t="shared" si="0"/>
        <v>18</v>
      </c>
      <c r="AB32" s="1039"/>
      <c r="AC32" s="1039"/>
      <c r="AD32" s="1039"/>
      <c r="AE32" s="1040"/>
      <c r="AF32" s="1035">
        <v>486</v>
      </c>
      <c r="AG32" s="1036"/>
      <c r="AH32" s="1036"/>
      <c r="AI32" s="1036"/>
      <c r="AJ32" s="1037"/>
      <c r="AK32" s="980" t="s">
        <v>552</v>
      </c>
      <c r="AL32" s="971"/>
      <c r="AM32" s="971"/>
      <c r="AN32" s="971"/>
      <c r="AO32" s="971"/>
      <c r="AP32" s="971">
        <v>1408</v>
      </c>
      <c r="AQ32" s="971"/>
      <c r="AR32" s="971"/>
      <c r="AS32" s="971"/>
      <c r="AT32" s="971"/>
      <c r="AU32" s="971" t="s">
        <v>552</v>
      </c>
      <c r="AV32" s="971"/>
      <c r="AW32" s="971"/>
      <c r="AX32" s="971"/>
      <c r="AY32" s="971"/>
      <c r="AZ32" s="1041" t="s">
        <v>552</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3965</v>
      </c>
      <c r="R33" s="1039"/>
      <c r="S33" s="1039"/>
      <c r="T33" s="1039"/>
      <c r="U33" s="1039"/>
      <c r="V33" s="1039">
        <v>4113</v>
      </c>
      <c r="W33" s="1039"/>
      <c r="X33" s="1039"/>
      <c r="Y33" s="1039"/>
      <c r="Z33" s="1039"/>
      <c r="AA33" s="1039">
        <f t="shared" si="0"/>
        <v>-148</v>
      </c>
      <c r="AB33" s="1039"/>
      <c r="AC33" s="1039"/>
      <c r="AD33" s="1039"/>
      <c r="AE33" s="1040"/>
      <c r="AF33" s="1035">
        <v>1555</v>
      </c>
      <c r="AG33" s="1036"/>
      <c r="AH33" s="1036"/>
      <c r="AI33" s="1036"/>
      <c r="AJ33" s="1037"/>
      <c r="AK33" s="980">
        <v>1785</v>
      </c>
      <c r="AL33" s="971"/>
      <c r="AM33" s="971"/>
      <c r="AN33" s="971"/>
      <c r="AO33" s="971"/>
      <c r="AP33" s="971">
        <v>33608</v>
      </c>
      <c r="AQ33" s="971"/>
      <c r="AR33" s="971"/>
      <c r="AS33" s="971"/>
      <c r="AT33" s="971"/>
      <c r="AU33" s="971">
        <v>19056</v>
      </c>
      <c r="AV33" s="971"/>
      <c r="AW33" s="971"/>
      <c r="AX33" s="971"/>
      <c r="AY33" s="971"/>
      <c r="AZ33" s="1041" t="s">
        <v>552</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7</v>
      </c>
      <c r="R34" s="1039"/>
      <c r="S34" s="1039"/>
      <c r="T34" s="1039"/>
      <c r="U34" s="1039"/>
      <c r="V34" s="1039">
        <v>7</v>
      </c>
      <c r="W34" s="1039"/>
      <c r="X34" s="1039"/>
      <c r="Y34" s="1039"/>
      <c r="Z34" s="1039"/>
      <c r="AA34" s="1039">
        <f t="shared" si="0"/>
        <v>0</v>
      </c>
      <c r="AB34" s="1039"/>
      <c r="AC34" s="1039"/>
      <c r="AD34" s="1039"/>
      <c r="AE34" s="1040"/>
      <c r="AF34" s="1035" t="s">
        <v>122</v>
      </c>
      <c r="AG34" s="1036"/>
      <c r="AH34" s="1036"/>
      <c r="AI34" s="1036"/>
      <c r="AJ34" s="1037"/>
      <c r="AK34" s="980">
        <v>2</v>
      </c>
      <c r="AL34" s="971"/>
      <c r="AM34" s="971"/>
      <c r="AN34" s="971"/>
      <c r="AO34" s="971"/>
      <c r="AP34" s="971" t="s">
        <v>552</v>
      </c>
      <c r="AQ34" s="971"/>
      <c r="AR34" s="971"/>
      <c r="AS34" s="971"/>
      <c r="AT34" s="971"/>
      <c r="AU34" s="971" t="s">
        <v>552</v>
      </c>
      <c r="AV34" s="971"/>
      <c r="AW34" s="971"/>
      <c r="AX34" s="971"/>
      <c r="AY34" s="971"/>
      <c r="AZ34" s="1041" t="s">
        <v>552</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351</v>
      </c>
      <c r="R35" s="1039"/>
      <c r="S35" s="1039"/>
      <c r="T35" s="1039"/>
      <c r="U35" s="1039"/>
      <c r="V35" s="1039">
        <v>351</v>
      </c>
      <c r="W35" s="1039"/>
      <c r="X35" s="1039"/>
      <c r="Y35" s="1039"/>
      <c r="Z35" s="1039"/>
      <c r="AA35" s="1039">
        <f t="shared" si="0"/>
        <v>0</v>
      </c>
      <c r="AB35" s="1039"/>
      <c r="AC35" s="1039"/>
      <c r="AD35" s="1039"/>
      <c r="AE35" s="1040"/>
      <c r="AF35" s="1035" t="s">
        <v>122</v>
      </c>
      <c r="AG35" s="1036"/>
      <c r="AH35" s="1036"/>
      <c r="AI35" s="1036"/>
      <c r="AJ35" s="1037"/>
      <c r="AK35" s="980">
        <v>335</v>
      </c>
      <c r="AL35" s="971"/>
      <c r="AM35" s="971"/>
      <c r="AN35" s="971"/>
      <c r="AO35" s="971"/>
      <c r="AP35" s="971">
        <v>2048</v>
      </c>
      <c r="AQ35" s="971"/>
      <c r="AR35" s="971"/>
      <c r="AS35" s="971"/>
      <c r="AT35" s="971"/>
      <c r="AU35" s="971">
        <v>1471</v>
      </c>
      <c r="AV35" s="971"/>
      <c r="AW35" s="971"/>
      <c r="AX35" s="971"/>
      <c r="AY35" s="971"/>
      <c r="AZ35" s="1041" t="s">
        <v>552</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4120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114</v>
      </c>
      <c r="R68" s="982"/>
      <c r="S68" s="982"/>
      <c r="T68" s="982"/>
      <c r="U68" s="982"/>
      <c r="V68" s="982">
        <v>104</v>
      </c>
      <c r="W68" s="982"/>
      <c r="X68" s="982"/>
      <c r="Y68" s="982"/>
      <c r="Z68" s="982"/>
      <c r="AA68" s="982">
        <f t="shared" ref="AA68:AA77" si="1">Q68-V68</f>
        <v>10</v>
      </c>
      <c r="AB68" s="982"/>
      <c r="AC68" s="982"/>
      <c r="AD68" s="982"/>
      <c r="AE68" s="982"/>
      <c r="AF68" s="982">
        <v>10</v>
      </c>
      <c r="AG68" s="982"/>
      <c r="AH68" s="982"/>
      <c r="AI68" s="982"/>
      <c r="AJ68" s="982"/>
      <c r="AK68" s="982" t="s">
        <v>492</v>
      </c>
      <c r="AL68" s="982"/>
      <c r="AM68" s="982"/>
      <c r="AN68" s="982"/>
      <c r="AO68" s="982"/>
      <c r="AP68" s="982" t="s">
        <v>492</v>
      </c>
      <c r="AQ68" s="982"/>
      <c r="AR68" s="982"/>
      <c r="AS68" s="982"/>
      <c r="AT68" s="982"/>
      <c r="AU68" s="982" t="s">
        <v>492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4074</v>
      </c>
      <c r="R69" s="971"/>
      <c r="S69" s="971"/>
      <c r="T69" s="971"/>
      <c r="U69" s="971"/>
      <c r="V69" s="971">
        <v>3848</v>
      </c>
      <c r="W69" s="971"/>
      <c r="X69" s="971"/>
      <c r="Y69" s="971"/>
      <c r="Z69" s="971"/>
      <c r="AA69" s="971">
        <f t="shared" si="1"/>
        <v>226</v>
      </c>
      <c r="AB69" s="971"/>
      <c r="AC69" s="971"/>
      <c r="AD69" s="971"/>
      <c r="AE69" s="971"/>
      <c r="AF69" s="971">
        <v>226</v>
      </c>
      <c r="AG69" s="971"/>
      <c r="AH69" s="971"/>
      <c r="AI69" s="971"/>
      <c r="AJ69" s="971"/>
      <c r="AK69" s="971" t="s">
        <v>552</v>
      </c>
      <c r="AL69" s="971"/>
      <c r="AM69" s="971"/>
      <c r="AN69" s="971"/>
      <c r="AO69" s="971"/>
      <c r="AP69" s="971">
        <v>4716</v>
      </c>
      <c r="AQ69" s="971"/>
      <c r="AR69" s="971"/>
      <c r="AS69" s="971"/>
      <c r="AT69" s="971"/>
      <c r="AU69" s="971">
        <v>3902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11725</v>
      </c>
      <c r="R70" s="971"/>
      <c r="S70" s="971"/>
      <c r="T70" s="971"/>
      <c r="U70" s="971"/>
      <c r="V70" s="971">
        <v>12116</v>
      </c>
      <c r="W70" s="971"/>
      <c r="X70" s="971"/>
      <c r="Y70" s="971"/>
      <c r="Z70" s="971"/>
      <c r="AA70" s="971">
        <f t="shared" si="1"/>
        <v>-391</v>
      </c>
      <c r="AB70" s="971"/>
      <c r="AC70" s="971"/>
      <c r="AD70" s="971"/>
      <c r="AE70" s="971"/>
      <c r="AF70" s="971">
        <v>3254</v>
      </c>
      <c r="AG70" s="971"/>
      <c r="AH70" s="971"/>
      <c r="AI70" s="971"/>
      <c r="AJ70" s="971"/>
      <c r="AK70" s="971" t="s">
        <v>552</v>
      </c>
      <c r="AL70" s="971"/>
      <c r="AM70" s="971"/>
      <c r="AN70" s="971"/>
      <c r="AO70" s="971"/>
      <c r="AP70" s="971">
        <v>10468</v>
      </c>
      <c r="AQ70" s="971"/>
      <c r="AR70" s="971"/>
      <c r="AS70" s="971"/>
      <c r="AT70" s="971"/>
      <c r="AU70" s="971">
        <v>1032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3138</v>
      </c>
      <c r="R71" s="971"/>
      <c r="S71" s="971"/>
      <c r="T71" s="971"/>
      <c r="U71" s="971"/>
      <c r="V71" s="971">
        <v>3427</v>
      </c>
      <c r="W71" s="971"/>
      <c r="X71" s="971"/>
      <c r="Y71" s="971"/>
      <c r="Z71" s="971"/>
      <c r="AA71" s="971">
        <f t="shared" si="1"/>
        <v>-289</v>
      </c>
      <c r="AB71" s="971"/>
      <c r="AC71" s="971"/>
      <c r="AD71" s="971"/>
      <c r="AE71" s="971"/>
      <c r="AF71" s="971">
        <v>-273</v>
      </c>
      <c r="AG71" s="971"/>
      <c r="AH71" s="971"/>
      <c r="AI71" s="971"/>
      <c r="AJ71" s="971"/>
      <c r="AK71" s="971" t="s">
        <v>552</v>
      </c>
      <c r="AL71" s="971"/>
      <c r="AM71" s="971"/>
      <c r="AN71" s="971"/>
      <c r="AO71" s="971"/>
      <c r="AP71" s="971">
        <v>3056</v>
      </c>
      <c r="AQ71" s="971"/>
      <c r="AR71" s="971"/>
      <c r="AS71" s="971"/>
      <c r="AT71" s="971"/>
      <c r="AU71" s="971">
        <v>2994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8</v>
      </c>
      <c r="R72" s="971"/>
      <c r="S72" s="971"/>
      <c r="T72" s="971"/>
      <c r="U72" s="971"/>
      <c r="V72" s="971">
        <v>7</v>
      </c>
      <c r="W72" s="971"/>
      <c r="X72" s="971"/>
      <c r="Y72" s="971"/>
      <c r="Z72" s="971"/>
      <c r="AA72" s="971">
        <f t="shared" si="1"/>
        <v>1</v>
      </c>
      <c r="AB72" s="971"/>
      <c r="AC72" s="971"/>
      <c r="AD72" s="971"/>
      <c r="AE72" s="971"/>
      <c r="AF72" s="971">
        <v>1</v>
      </c>
      <c r="AG72" s="971"/>
      <c r="AH72" s="971"/>
      <c r="AI72" s="971"/>
      <c r="AJ72" s="971"/>
      <c r="AK72" s="971" t="s">
        <v>492</v>
      </c>
      <c r="AL72" s="971"/>
      <c r="AM72" s="971"/>
      <c r="AN72" s="971"/>
      <c r="AO72" s="971"/>
      <c r="AP72" s="971" t="s">
        <v>492</v>
      </c>
      <c r="AQ72" s="971"/>
      <c r="AR72" s="971"/>
      <c r="AS72" s="971"/>
      <c r="AT72" s="971"/>
      <c r="AU72" s="971" t="s">
        <v>492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881</v>
      </c>
      <c r="R73" s="971"/>
      <c r="S73" s="971"/>
      <c r="T73" s="971"/>
      <c r="U73" s="971"/>
      <c r="V73" s="971">
        <v>857</v>
      </c>
      <c r="W73" s="971"/>
      <c r="X73" s="971"/>
      <c r="Y73" s="971"/>
      <c r="Z73" s="971"/>
      <c r="AA73" s="971">
        <f t="shared" si="1"/>
        <v>24</v>
      </c>
      <c r="AB73" s="971"/>
      <c r="AC73" s="971"/>
      <c r="AD73" s="971"/>
      <c r="AE73" s="971"/>
      <c r="AF73" s="971">
        <v>24</v>
      </c>
      <c r="AG73" s="971"/>
      <c r="AH73" s="971"/>
      <c r="AI73" s="971"/>
      <c r="AJ73" s="971"/>
      <c r="AK73" s="971" t="s">
        <v>492</v>
      </c>
      <c r="AL73" s="971"/>
      <c r="AM73" s="971"/>
      <c r="AN73" s="971"/>
      <c r="AO73" s="971"/>
      <c r="AP73" s="971" t="s">
        <v>492</v>
      </c>
      <c r="AQ73" s="971"/>
      <c r="AR73" s="971"/>
      <c r="AS73" s="971"/>
      <c r="AT73" s="971"/>
      <c r="AU73" s="971" t="s">
        <v>492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184908</v>
      </c>
      <c r="R74" s="971"/>
      <c r="S74" s="971"/>
      <c r="T74" s="971"/>
      <c r="U74" s="971"/>
      <c r="V74" s="971">
        <v>182658</v>
      </c>
      <c r="W74" s="971"/>
      <c r="X74" s="971"/>
      <c r="Y74" s="971"/>
      <c r="Z74" s="971"/>
      <c r="AA74" s="971">
        <f t="shared" si="1"/>
        <v>2250</v>
      </c>
      <c r="AB74" s="971"/>
      <c r="AC74" s="971"/>
      <c r="AD74" s="971"/>
      <c r="AE74" s="971"/>
      <c r="AF74" s="971">
        <v>2250</v>
      </c>
      <c r="AG74" s="971"/>
      <c r="AH74" s="971"/>
      <c r="AI74" s="971"/>
      <c r="AJ74" s="971"/>
      <c r="AK74" s="971" t="s">
        <v>552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3353</v>
      </c>
      <c r="R75" s="979"/>
      <c r="S75" s="979"/>
      <c r="T75" s="979"/>
      <c r="U75" s="980"/>
      <c r="V75" s="981">
        <v>2783</v>
      </c>
      <c r="W75" s="979"/>
      <c r="X75" s="979"/>
      <c r="Y75" s="979"/>
      <c r="Z75" s="980"/>
      <c r="AA75" s="981">
        <f t="shared" si="1"/>
        <v>570</v>
      </c>
      <c r="AB75" s="979"/>
      <c r="AC75" s="979"/>
      <c r="AD75" s="979"/>
      <c r="AE75" s="980"/>
      <c r="AF75" s="981">
        <v>570</v>
      </c>
      <c r="AG75" s="979"/>
      <c r="AH75" s="979"/>
      <c r="AI75" s="979"/>
      <c r="AJ75" s="980"/>
      <c r="AK75" s="981" t="s">
        <v>492</v>
      </c>
      <c r="AL75" s="979"/>
      <c r="AM75" s="979"/>
      <c r="AN75" s="979"/>
      <c r="AO75" s="980"/>
      <c r="AP75" s="981" t="s">
        <v>492</v>
      </c>
      <c r="AQ75" s="979"/>
      <c r="AR75" s="979"/>
      <c r="AS75" s="979"/>
      <c r="AT75" s="980"/>
      <c r="AU75" s="981" t="s">
        <v>492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3</v>
      </c>
      <c r="R76" s="979"/>
      <c r="S76" s="979"/>
      <c r="T76" s="979"/>
      <c r="U76" s="980"/>
      <c r="V76" s="981">
        <v>1</v>
      </c>
      <c r="W76" s="979"/>
      <c r="X76" s="979"/>
      <c r="Y76" s="979"/>
      <c r="Z76" s="980"/>
      <c r="AA76" s="981">
        <f t="shared" si="1"/>
        <v>2</v>
      </c>
      <c r="AB76" s="979"/>
      <c r="AC76" s="979"/>
      <c r="AD76" s="979"/>
      <c r="AE76" s="980"/>
      <c r="AF76" s="981">
        <v>2</v>
      </c>
      <c r="AG76" s="979"/>
      <c r="AH76" s="979"/>
      <c r="AI76" s="979"/>
      <c r="AJ76" s="980"/>
      <c r="AK76" s="981" t="s">
        <v>492</v>
      </c>
      <c r="AL76" s="979"/>
      <c r="AM76" s="979"/>
      <c r="AN76" s="979"/>
      <c r="AO76" s="980"/>
      <c r="AP76" s="981" t="s">
        <v>492</v>
      </c>
      <c r="AQ76" s="979"/>
      <c r="AR76" s="979"/>
      <c r="AS76" s="979"/>
      <c r="AT76" s="980"/>
      <c r="AU76" s="981" t="s">
        <v>492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78">
        <v>173</v>
      </c>
      <c r="R77" s="979"/>
      <c r="S77" s="979"/>
      <c r="T77" s="979"/>
      <c r="U77" s="980"/>
      <c r="V77" s="981">
        <v>168</v>
      </c>
      <c r="W77" s="979"/>
      <c r="X77" s="979"/>
      <c r="Y77" s="979"/>
      <c r="Z77" s="980"/>
      <c r="AA77" s="981">
        <f t="shared" si="1"/>
        <v>5</v>
      </c>
      <c r="AB77" s="979"/>
      <c r="AC77" s="979"/>
      <c r="AD77" s="979"/>
      <c r="AE77" s="980"/>
      <c r="AF77" s="981">
        <v>5</v>
      </c>
      <c r="AG77" s="979"/>
      <c r="AH77" s="979"/>
      <c r="AI77" s="979"/>
      <c r="AJ77" s="980"/>
      <c r="AK77" s="981" t="s">
        <v>492</v>
      </c>
      <c r="AL77" s="979"/>
      <c r="AM77" s="979"/>
      <c r="AN77" s="979"/>
      <c r="AO77" s="980"/>
      <c r="AP77" s="981">
        <f>-AP81</f>
        <v>0</v>
      </c>
      <c r="AQ77" s="979"/>
      <c r="AR77" s="979"/>
      <c r="AS77" s="979"/>
      <c r="AT77" s="980"/>
      <c r="AU77" s="981" t="s">
        <v>492</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6069</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7684354</v>
      </c>
      <c r="AB110" s="889"/>
      <c r="AC110" s="889"/>
      <c r="AD110" s="889"/>
      <c r="AE110" s="890"/>
      <c r="AF110" s="891">
        <v>7594562</v>
      </c>
      <c r="AG110" s="889"/>
      <c r="AH110" s="889"/>
      <c r="AI110" s="889"/>
      <c r="AJ110" s="890"/>
      <c r="AK110" s="891">
        <v>7950676</v>
      </c>
      <c r="AL110" s="889"/>
      <c r="AM110" s="889"/>
      <c r="AN110" s="889"/>
      <c r="AO110" s="890"/>
      <c r="AP110" s="892">
        <v>29.5</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84245999</v>
      </c>
      <c r="BR110" s="842"/>
      <c r="BS110" s="842"/>
      <c r="BT110" s="842"/>
      <c r="BU110" s="842"/>
      <c r="BV110" s="842">
        <v>85179518</v>
      </c>
      <c r="BW110" s="842"/>
      <c r="BX110" s="842"/>
      <c r="BY110" s="842"/>
      <c r="BZ110" s="842"/>
      <c r="CA110" s="842">
        <v>82173367</v>
      </c>
      <c r="CB110" s="842"/>
      <c r="CC110" s="842"/>
      <c r="CD110" s="842"/>
      <c r="CE110" s="842"/>
      <c r="CF110" s="866">
        <v>305</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265316</v>
      </c>
      <c r="BR111" s="817"/>
      <c r="BS111" s="817"/>
      <c r="BT111" s="817"/>
      <c r="BU111" s="817"/>
      <c r="BV111" s="817">
        <v>224516</v>
      </c>
      <c r="BW111" s="817"/>
      <c r="BX111" s="817"/>
      <c r="BY111" s="817"/>
      <c r="BZ111" s="817"/>
      <c r="CA111" s="817">
        <v>191978</v>
      </c>
      <c r="CB111" s="817"/>
      <c r="CC111" s="817"/>
      <c r="CD111" s="817"/>
      <c r="CE111" s="817"/>
      <c r="CF111" s="875">
        <v>0.7</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23341093</v>
      </c>
      <c r="BR112" s="817"/>
      <c r="BS112" s="817"/>
      <c r="BT112" s="817"/>
      <c r="BU112" s="817"/>
      <c r="BV112" s="817">
        <v>22379364</v>
      </c>
      <c r="BW112" s="817"/>
      <c r="BX112" s="817"/>
      <c r="BY112" s="817"/>
      <c r="BZ112" s="817"/>
      <c r="CA112" s="817">
        <v>23097026</v>
      </c>
      <c r="CB112" s="817"/>
      <c r="CC112" s="817"/>
      <c r="CD112" s="817"/>
      <c r="CE112" s="817"/>
      <c r="CF112" s="875">
        <v>85.7</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1515553</v>
      </c>
      <c r="AB113" s="919"/>
      <c r="AC113" s="919"/>
      <c r="AD113" s="919"/>
      <c r="AE113" s="920"/>
      <c r="AF113" s="921">
        <v>1388851</v>
      </c>
      <c r="AG113" s="919"/>
      <c r="AH113" s="919"/>
      <c r="AI113" s="919"/>
      <c r="AJ113" s="920"/>
      <c r="AK113" s="921">
        <v>1401778</v>
      </c>
      <c r="AL113" s="919"/>
      <c r="AM113" s="919"/>
      <c r="AN113" s="919"/>
      <c r="AO113" s="920"/>
      <c r="AP113" s="922">
        <v>5.2</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7981994</v>
      </c>
      <c r="BR113" s="817"/>
      <c r="BS113" s="817"/>
      <c r="BT113" s="817"/>
      <c r="BU113" s="817"/>
      <c r="BV113" s="817">
        <v>8009467</v>
      </c>
      <c r="BW113" s="817"/>
      <c r="BX113" s="817"/>
      <c r="BY113" s="817"/>
      <c r="BZ113" s="817"/>
      <c r="CA113" s="817">
        <v>7927162</v>
      </c>
      <c r="CB113" s="817"/>
      <c r="CC113" s="817"/>
      <c r="CD113" s="817"/>
      <c r="CE113" s="817"/>
      <c r="CF113" s="875">
        <v>29.4</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962689</v>
      </c>
      <c r="AB114" s="780"/>
      <c r="AC114" s="780"/>
      <c r="AD114" s="780"/>
      <c r="AE114" s="781"/>
      <c r="AF114" s="782">
        <v>912567</v>
      </c>
      <c r="AG114" s="780"/>
      <c r="AH114" s="780"/>
      <c r="AI114" s="780"/>
      <c r="AJ114" s="781"/>
      <c r="AK114" s="782">
        <v>851136</v>
      </c>
      <c r="AL114" s="780"/>
      <c r="AM114" s="780"/>
      <c r="AN114" s="780"/>
      <c r="AO114" s="781"/>
      <c r="AP114" s="824">
        <v>3.2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5920997</v>
      </c>
      <c r="BR114" s="817"/>
      <c r="BS114" s="817"/>
      <c r="BT114" s="817"/>
      <c r="BU114" s="817"/>
      <c r="BV114" s="817">
        <v>5641739</v>
      </c>
      <c r="BW114" s="817"/>
      <c r="BX114" s="817"/>
      <c r="BY114" s="817"/>
      <c r="BZ114" s="817"/>
      <c r="CA114" s="817">
        <v>5516627</v>
      </c>
      <c r="CB114" s="817"/>
      <c r="CC114" s="817"/>
      <c r="CD114" s="817"/>
      <c r="CE114" s="817"/>
      <c r="CF114" s="875">
        <v>20.5</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8262</v>
      </c>
      <c r="AB115" s="919"/>
      <c r="AC115" s="919"/>
      <c r="AD115" s="919"/>
      <c r="AE115" s="920"/>
      <c r="AF115" s="921">
        <v>8262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1742993</v>
      </c>
      <c r="BR115" s="817"/>
      <c r="BS115" s="817"/>
      <c r="BT115" s="817"/>
      <c r="BU115" s="817"/>
      <c r="BV115" s="817">
        <v>1153461</v>
      </c>
      <c r="BW115" s="817"/>
      <c r="BX115" s="817"/>
      <c r="BY115" s="817"/>
      <c r="BZ115" s="817"/>
      <c r="CA115" s="817">
        <v>1084805</v>
      </c>
      <c r="CB115" s="817"/>
      <c r="CC115" s="817"/>
      <c r="CD115" s="817"/>
      <c r="CE115" s="817"/>
      <c r="CF115" s="875">
        <v>4</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10170858</v>
      </c>
      <c r="AB117" s="903"/>
      <c r="AC117" s="903"/>
      <c r="AD117" s="903"/>
      <c r="AE117" s="904"/>
      <c r="AF117" s="905">
        <v>9904242</v>
      </c>
      <c r="AG117" s="903"/>
      <c r="AH117" s="903"/>
      <c r="AI117" s="903"/>
      <c r="AJ117" s="904"/>
      <c r="AK117" s="905">
        <v>10203590</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123498392</v>
      </c>
      <c r="BR119" s="845"/>
      <c r="BS119" s="845"/>
      <c r="BT119" s="845"/>
      <c r="BU119" s="845"/>
      <c r="BV119" s="845">
        <v>122588065</v>
      </c>
      <c r="BW119" s="845"/>
      <c r="BX119" s="845"/>
      <c r="BY119" s="845"/>
      <c r="BZ119" s="845"/>
      <c r="CA119" s="845">
        <v>119990965</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265316</v>
      </c>
      <c r="DH119" s="764"/>
      <c r="DI119" s="764"/>
      <c r="DJ119" s="764"/>
      <c r="DK119" s="765"/>
      <c r="DL119" s="766">
        <v>224516</v>
      </c>
      <c r="DM119" s="764"/>
      <c r="DN119" s="764"/>
      <c r="DO119" s="764"/>
      <c r="DP119" s="765"/>
      <c r="DQ119" s="766">
        <v>191978</v>
      </c>
      <c r="DR119" s="764"/>
      <c r="DS119" s="764"/>
      <c r="DT119" s="764"/>
      <c r="DU119" s="765"/>
      <c r="DV119" s="848">
        <v>0.7</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7521954</v>
      </c>
      <c r="BR120" s="842"/>
      <c r="BS120" s="842"/>
      <c r="BT120" s="842"/>
      <c r="BU120" s="842"/>
      <c r="BV120" s="842">
        <v>7856164</v>
      </c>
      <c r="BW120" s="842"/>
      <c r="BX120" s="842"/>
      <c r="BY120" s="842"/>
      <c r="BZ120" s="842"/>
      <c r="CA120" s="842">
        <v>8643834</v>
      </c>
      <c r="CB120" s="842"/>
      <c r="CC120" s="842"/>
      <c r="CD120" s="842"/>
      <c r="CE120" s="842"/>
      <c r="CF120" s="866">
        <v>32.1</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19701563</v>
      </c>
      <c r="DH120" s="842"/>
      <c r="DI120" s="842"/>
      <c r="DJ120" s="842"/>
      <c r="DK120" s="842"/>
      <c r="DL120" s="842">
        <v>18480385</v>
      </c>
      <c r="DM120" s="842"/>
      <c r="DN120" s="842"/>
      <c r="DO120" s="842"/>
      <c r="DP120" s="842"/>
      <c r="DQ120" s="842">
        <v>19055539</v>
      </c>
      <c r="DR120" s="842"/>
      <c r="DS120" s="842"/>
      <c r="DT120" s="842"/>
      <c r="DU120" s="842"/>
      <c r="DV120" s="843">
        <v>70.7</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9693709</v>
      </c>
      <c r="BR121" s="817"/>
      <c r="BS121" s="817"/>
      <c r="BT121" s="817"/>
      <c r="BU121" s="817"/>
      <c r="BV121" s="817">
        <v>9468740</v>
      </c>
      <c r="BW121" s="817"/>
      <c r="BX121" s="817"/>
      <c r="BY121" s="817"/>
      <c r="BZ121" s="817"/>
      <c r="CA121" s="817">
        <v>8970684</v>
      </c>
      <c r="CB121" s="817"/>
      <c r="CC121" s="817"/>
      <c r="CD121" s="817"/>
      <c r="CE121" s="817"/>
      <c r="CF121" s="875">
        <v>33.299999999999997</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2119320</v>
      </c>
      <c r="DH121" s="817"/>
      <c r="DI121" s="817"/>
      <c r="DJ121" s="817"/>
      <c r="DK121" s="817"/>
      <c r="DL121" s="817">
        <v>2387365</v>
      </c>
      <c r="DM121" s="817"/>
      <c r="DN121" s="817"/>
      <c r="DO121" s="817"/>
      <c r="DP121" s="817"/>
      <c r="DQ121" s="817">
        <v>2570599</v>
      </c>
      <c r="DR121" s="817"/>
      <c r="DS121" s="817"/>
      <c r="DT121" s="817"/>
      <c r="DU121" s="817"/>
      <c r="DV121" s="794">
        <v>9.5</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76820653</v>
      </c>
      <c r="BR122" s="845"/>
      <c r="BS122" s="845"/>
      <c r="BT122" s="845"/>
      <c r="BU122" s="845"/>
      <c r="BV122" s="845">
        <v>73790874</v>
      </c>
      <c r="BW122" s="845"/>
      <c r="BX122" s="845"/>
      <c r="BY122" s="845"/>
      <c r="BZ122" s="845"/>
      <c r="CA122" s="845">
        <v>69421601</v>
      </c>
      <c r="CB122" s="845"/>
      <c r="CC122" s="845"/>
      <c r="CD122" s="845"/>
      <c r="CE122" s="845"/>
      <c r="CF122" s="846">
        <v>257.7</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1520210</v>
      </c>
      <c r="DH122" s="817"/>
      <c r="DI122" s="817"/>
      <c r="DJ122" s="817"/>
      <c r="DK122" s="817"/>
      <c r="DL122" s="817">
        <v>1511614</v>
      </c>
      <c r="DM122" s="817"/>
      <c r="DN122" s="817"/>
      <c r="DO122" s="817"/>
      <c r="DP122" s="817"/>
      <c r="DQ122" s="817">
        <v>1470888</v>
      </c>
      <c r="DR122" s="817"/>
      <c r="DS122" s="817"/>
      <c r="DT122" s="817"/>
      <c r="DU122" s="817"/>
      <c r="DV122" s="794">
        <v>5.5</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94036316</v>
      </c>
      <c r="BR123" s="833"/>
      <c r="BS123" s="833"/>
      <c r="BT123" s="833"/>
      <c r="BU123" s="833"/>
      <c r="BV123" s="833">
        <v>91115778</v>
      </c>
      <c r="BW123" s="833"/>
      <c r="BX123" s="833"/>
      <c r="BY123" s="833"/>
      <c r="BZ123" s="833"/>
      <c r="CA123" s="833">
        <v>87036119</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115.6</v>
      </c>
      <c r="BR124" s="831"/>
      <c r="BS124" s="831"/>
      <c r="BT124" s="831"/>
      <c r="BU124" s="831"/>
      <c r="BV124" s="831">
        <v>120.3</v>
      </c>
      <c r="BW124" s="831"/>
      <c r="BX124" s="831"/>
      <c r="BY124" s="831"/>
      <c r="BZ124" s="831"/>
      <c r="CA124" s="831">
        <v>122.3</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8262</v>
      </c>
      <c r="AB126" s="780"/>
      <c r="AC126" s="780"/>
      <c r="AD126" s="780"/>
      <c r="AE126" s="781"/>
      <c r="AF126" s="782">
        <v>8262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v>1742993</v>
      </c>
      <c r="DH126" s="817"/>
      <c r="DI126" s="817"/>
      <c r="DJ126" s="817"/>
      <c r="DK126" s="817"/>
      <c r="DL126" s="817">
        <v>1153461</v>
      </c>
      <c r="DM126" s="817"/>
      <c r="DN126" s="817"/>
      <c r="DO126" s="817"/>
      <c r="DP126" s="817"/>
      <c r="DQ126" s="817">
        <v>1084805</v>
      </c>
      <c r="DR126" s="817"/>
      <c r="DS126" s="817"/>
      <c r="DT126" s="817"/>
      <c r="DU126" s="817"/>
      <c r="DV126" s="794">
        <v>4</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686182</v>
      </c>
      <c r="AB128" s="801"/>
      <c r="AC128" s="801"/>
      <c r="AD128" s="801"/>
      <c r="AE128" s="802"/>
      <c r="AF128" s="803">
        <v>735825</v>
      </c>
      <c r="AG128" s="801"/>
      <c r="AH128" s="801"/>
      <c r="AI128" s="801"/>
      <c r="AJ128" s="802"/>
      <c r="AK128" s="803">
        <v>788914</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11.67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32109084</v>
      </c>
      <c r="AB129" s="780"/>
      <c r="AC129" s="780"/>
      <c r="AD129" s="780"/>
      <c r="AE129" s="781"/>
      <c r="AF129" s="782">
        <v>32875155</v>
      </c>
      <c r="AG129" s="780"/>
      <c r="AH129" s="780"/>
      <c r="AI129" s="780"/>
      <c r="AJ129" s="781"/>
      <c r="AK129" s="782">
        <v>33325881</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16.670000000000002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6626744</v>
      </c>
      <c r="AB130" s="780"/>
      <c r="AC130" s="780"/>
      <c r="AD130" s="780"/>
      <c r="AE130" s="781"/>
      <c r="AF130" s="782">
        <v>6714447</v>
      </c>
      <c r="AG130" s="780"/>
      <c r="AH130" s="780"/>
      <c r="AI130" s="780"/>
      <c r="AJ130" s="781"/>
      <c r="AK130" s="782">
        <v>6383027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25482340</v>
      </c>
      <c r="AB131" s="764"/>
      <c r="AC131" s="764"/>
      <c r="AD131" s="764"/>
      <c r="AE131" s="765"/>
      <c r="AF131" s="766">
        <v>26160708</v>
      </c>
      <c r="AG131" s="764"/>
      <c r="AH131" s="764"/>
      <c r="AI131" s="764"/>
      <c r="AJ131" s="765"/>
      <c r="AK131" s="766">
        <v>26942854</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122.3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11.215342</v>
      </c>
      <c r="AB132" s="745"/>
      <c r="AC132" s="745"/>
      <c r="AD132" s="745"/>
      <c r="AE132" s="746"/>
      <c r="AF132" s="747">
        <v>9.3803640860000002</v>
      </c>
      <c r="AG132" s="745"/>
      <c r="AH132" s="745"/>
      <c r="AI132" s="745"/>
      <c r="AJ132" s="746"/>
      <c r="AK132" s="747">
        <v>11.25214667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11.3</v>
      </c>
      <c r="AB133" s="724"/>
      <c r="AC133" s="724"/>
      <c r="AD133" s="724"/>
      <c r="AE133" s="725"/>
      <c r="AF133" s="723">
        <v>11</v>
      </c>
      <c r="AG133" s="724"/>
      <c r="AH133" s="724"/>
      <c r="AI133" s="724"/>
      <c r="AJ133" s="725"/>
      <c r="AK133" s="723">
        <v>10.6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wt0JohHJhCLdezVfNTSgk/7c6OwodKqJlE1pjx1gkA6I/qJv690BjErN1HuKG055gQoEQ77Uh7IyNy24q0FJg==" saltValue="UgddBNyd5O2aZOd6yY91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eFQQshBo8B7gz9m+wYuirnNzYKkzsR8uf7wDVlmQJ+j68l61b34/0y9v2WxRG/smeZXAGmC7qKd9H2UXJYjBg==" saltValue="kUgM79RGKPIh7dmbn5Nfi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vnJeUc/wGBI1W0gVdnf4c0npMnSUU2cRrYkayqM34avoqUtvGFwdANVQVCYwFq9ds+DVammIxrW/xnqsjnzqQ==" saltValue="LVj2FaLPIvEVukfcxMmU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7373641</v>
      </c>
      <c r="AP9" s="269">
        <v>65529</v>
      </c>
      <c r="AQ9" s="270">
        <v>74190</v>
      </c>
      <c r="AR9" s="271">
        <v>-11.7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1195289</v>
      </c>
      <c r="AP10" s="272">
        <v>10623</v>
      </c>
      <c r="AQ10" s="273">
        <v>4494</v>
      </c>
      <c r="AR10" s="274">
        <v>136.4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173644</v>
      </c>
      <c r="AP11" s="272">
        <v>1543</v>
      </c>
      <c r="AQ11" s="273">
        <v>2274</v>
      </c>
      <c r="AR11" s="274">
        <v>-32.1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23</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182767</v>
      </c>
      <c r="AP13" s="272">
        <v>1624</v>
      </c>
      <c r="AQ13" s="273">
        <v>2538</v>
      </c>
      <c r="AR13" s="274">
        <v>-36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245500</v>
      </c>
      <c r="AP14" s="272">
        <v>2182</v>
      </c>
      <c r="AQ14" s="273">
        <v>2009</v>
      </c>
      <c r="AR14" s="274">
        <v>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-566800</v>
      </c>
      <c r="AP15" s="272">
        <v>-5037</v>
      </c>
      <c r="AQ15" s="273">
        <v>-4396</v>
      </c>
      <c r="AR15" s="274">
        <v>14.6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8604041</v>
      </c>
      <c r="AP16" s="272">
        <v>76464</v>
      </c>
      <c r="AQ16" s="273">
        <v>81133</v>
      </c>
      <c r="AR16" s="274">
        <v>-5.8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6.02</v>
      </c>
      <c r="AP21" s="286">
        <v>7.09</v>
      </c>
      <c r="AQ21" s="287">
        <v>-1.07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98.3</v>
      </c>
      <c r="AP22" s="291">
        <v>99.1</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7950676</v>
      </c>
      <c r="AP32" s="300">
        <v>70658</v>
      </c>
      <c r="AQ32" s="301">
        <v>38069</v>
      </c>
      <c r="AR32" s="302">
        <v>85.6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1401778</v>
      </c>
      <c r="AP35" s="300">
        <v>12458</v>
      </c>
      <c r="AQ35" s="301">
        <v>11274</v>
      </c>
      <c r="AR35" s="302">
        <v>10.5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851136</v>
      </c>
      <c r="AP36" s="300">
        <v>7564</v>
      </c>
      <c r="AQ36" s="301">
        <v>1710</v>
      </c>
      <c r="AR36" s="302">
        <v>342.3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731</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1</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-788914</v>
      </c>
      <c r="AP39" s="300">
        <v>-7011</v>
      </c>
      <c r="AQ39" s="301">
        <v>-7408</v>
      </c>
      <c r="AR39" s="302">
        <v>-5.4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-6383027</v>
      </c>
      <c r="AP40" s="300">
        <v>-56726</v>
      </c>
      <c r="AQ40" s="301">
        <v>-32910</v>
      </c>
      <c r="AR40" s="302">
        <v>72.400000000000006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3031649</v>
      </c>
      <c r="AP41" s="300">
        <v>26942</v>
      </c>
      <c r="AQ41" s="301">
        <v>11466</v>
      </c>
      <c r="AR41" s="302">
        <v>135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10230616</v>
      </c>
      <c r="AN51" s="322">
        <v>90141</v>
      </c>
      <c r="AO51" s="323">
        <v>30.9</v>
      </c>
      <c r="AP51" s="324">
        <v>56416</v>
      </c>
      <c r="AQ51" s="325">
        <v>-15</v>
      </c>
      <c r="AR51" s="326">
        <v>45.9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6466592</v>
      </c>
      <c r="AN52" s="330">
        <v>56976</v>
      </c>
      <c r="AO52" s="331">
        <v>36.299999999999997</v>
      </c>
      <c r="AP52" s="332">
        <v>32623</v>
      </c>
      <c r="AQ52" s="333">
        <v>-5.5</v>
      </c>
      <c r="AR52" s="334">
        <v>41.8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9950483</v>
      </c>
      <c r="AN53" s="322">
        <v>87952</v>
      </c>
      <c r="AO53" s="323">
        <v>-2.4</v>
      </c>
      <c r="AP53" s="324">
        <v>49217</v>
      </c>
      <c r="AQ53" s="325">
        <v>-12.8</v>
      </c>
      <c r="AR53" s="326">
        <v>10.4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5089991</v>
      </c>
      <c r="AN54" s="330">
        <v>44990</v>
      </c>
      <c r="AO54" s="331">
        <v>-21</v>
      </c>
      <c r="AP54" s="332">
        <v>27232</v>
      </c>
      <c r="AQ54" s="333">
        <v>-16.5</v>
      </c>
      <c r="AR54" s="334">
        <v>-4.5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11133367</v>
      </c>
      <c r="AN55" s="322">
        <v>98599</v>
      </c>
      <c r="AO55" s="323">
        <v>12.1</v>
      </c>
      <c r="AP55" s="324">
        <v>49211</v>
      </c>
      <c r="AQ55" s="325">
        <v>0</v>
      </c>
      <c r="AR55" s="326">
        <v>12.1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5530114</v>
      </c>
      <c r="AN56" s="330">
        <v>48975</v>
      </c>
      <c r="AO56" s="331">
        <v>8.9</v>
      </c>
      <c r="AP56" s="332">
        <v>28367</v>
      </c>
      <c r="AQ56" s="333">
        <v>4.2</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13169123</v>
      </c>
      <c r="AN57" s="322">
        <v>116901</v>
      </c>
      <c r="AO57" s="323">
        <v>18.600000000000001</v>
      </c>
      <c r="AP57" s="324">
        <v>51738</v>
      </c>
      <c r="AQ57" s="325">
        <v>5.0999999999999996</v>
      </c>
      <c r="AR57" s="326">
        <v>13.5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6677004</v>
      </c>
      <c r="AN58" s="330">
        <v>59271</v>
      </c>
      <c r="AO58" s="331">
        <v>21</v>
      </c>
      <c r="AP58" s="332">
        <v>30360</v>
      </c>
      <c r="AQ58" s="333">
        <v>7</v>
      </c>
      <c r="AR58" s="334">
        <v>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8371081</v>
      </c>
      <c r="AN59" s="322">
        <v>74394</v>
      </c>
      <c r="AO59" s="323">
        <v>-36.4</v>
      </c>
      <c r="AP59" s="324">
        <v>67158</v>
      </c>
      <c r="AQ59" s="325">
        <v>29.8</v>
      </c>
      <c r="AR59" s="326">
        <v>-66.2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4256175</v>
      </c>
      <c r="AN60" s="330">
        <v>37825</v>
      </c>
      <c r="AO60" s="331">
        <v>-36.200000000000003</v>
      </c>
      <c r="AP60" s="332">
        <v>42077</v>
      </c>
      <c r="AQ60" s="333">
        <v>38.6</v>
      </c>
      <c r="AR60" s="334">
        <v>-74.8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10570934</v>
      </c>
      <c r="AN61" s="337">
        <v>93597</v>
      </c>
      <c r="AO61" s="338">
        <v>4.5999999999999996</v>
      </c>
      <c r="AP61" s="339">
        <v>54748</v>
      </c>
      <c r="AQ61" s="340">
        <v>1.4</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5603975</v>
      </c>
      <c r="AN62" s="330">
        <v>49607</v>
      </c>
      <c r="AO62" s="331">
        <v>1.8</v>
      </c>
      <c r="AP62" s="332">
        <v>32132</v>
      </c>
      <c r="AQ62" s="333">
        <v>5.6</v>
      </c>
      <c r="AR62" s="334">
        <v>-3.8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Z0P51UdJ3HEnTGM0GPE2Cfgff8SleN+eZB5aOaciWB1r+5QXvYH6om6U3qwkxlL8Ljaag9bJoSRdpiAim6nkQ==" saltValue="CA29L+hcardNm4X28eb1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UgwjW8ULtEXNLjgi318BO9zK8xFj1zG8eLIvdpQbojEHr0zX/CsId2ZJv9bmIKBg9okBnt3huQ5u6jvQoKgw==" saltValue="h0l90kXr5JkDnGod5YOHc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QI4TTmzb4ufMAIJhtkVzBRXcyu6e7JmGS3lyK8YZpJgIdL/MTE/IfwRmwsIvkyzQOFOre26i9UcGIEg0DtCeUQ==" saltValue="6TPJ5xgYOQo8q2QnuZCHS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7.14</v>
      </c>
      <c r="G47" s="12">
        <v>9.17</v>
      </c>
      <c r="H47" s="12">
        <v>9.31</v>
      </c>
      <c r="I47" s="12">
        <v>8.86</v>
      </c>
      <c r="J47" s="13">
        <v>10.01</v>
      </c>
    </row>
    <row r="48" spans="2:10" ht="57.75" customHeight="1" x14ac:dyDescent="0.15">
      <c r="B48" s="14"/>
      <c r="C48" s="1141" t="s">
        <v>4</v>
      </c>
      <c r="D48" s="1141"/>
      <c r="E48" s="1142"/>
      <c r="F48" s="15">
        <v>4.84</v>
      </c>
      <c r="G48" s="16">
        <v>6.21</v>
      </c>
      <c r="H48" s="16">
        <v>3.76</v>
      </c>
      <c r="I48" s="16">
        <v>3.11</v>
      </c>
      <c r="J48" s="17">
        <v>5.05</v>
      </c>
    </row>
    <row r="49" spans="2:10" ht="57.75" customHeight="1" thickBot="1" x14ac:dyDescent="0.2">
      <c r="B49" s="18"/>
      <c r="C49" s="1143" t="s">
        <v>5</v>
      </c>
      <c r="D49" s="1143"/>
      <c r="E49" s="1144"/>
      <c r="F49" s="19">
        <v>1.06</v>
      </c>
      <c r="G49" s="20">
        <v>3.89</v>
      </c>
      <c r="H49" s="20" t="s">
        <v>535</v>
      </c>
      <c r="I49" s="20" t="s">
        <v>536</v>
      </c>
      <c r="J49" s="21">
        <v>3.25</v>
      </c>
    </row>
    <row r="50" spans="2:10" x14ac:dyDescent="0.15"/>
  </sheetData>
  <sheetProtection algorithmName="SHA-512" hashValue="bJKneuDVA2KUBM+GxkBARXBpXFO37YDZWDRJ1fdHy8b01weuv0gBsNQ8yWOY7vXXpAoV2iFZWz6vcI1QRL+asw==" saltValue="7yTV73c7MES0azdv+00R3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2026-03-04T04:47:17Z</cp:lastPrinted>
  <dcterms:created xsi:type="dcterms:W3CDTF">2026-02-23T06:18:56Z</dcterms:created>
  <dcterms:modified xsi:type="dcterms:W3CDTF">2026-03-17T08:12:44Z</dcterms:modified>
  <cp:category/>
</cp:coreProperties>
</file>