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BG37" i="9" l="1"/>
  <c r="BG36" i="9"/>
  <c r="BG35" i="9"/>
  <c r="BG34" i="9"/>
  <c r="AO36"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BE40" i="9"/>
  <c r="AM40" i="9"/>
  <c r="U40" i="9"/>
  <c r="C40" i="9"/>
  <c r="BE39" i="9"/>
  <c r="AM39" i="9"/>
  <c r="U39" i="9"/>
  <c r="C39" i="9"/>
  <c r="BE38" i="9"/>
  <c r="AM38" i="9"/>
  <c r="U38" i="9"/>
  <c r="C38" i="9"/>
  <c r="AM37" i="9"/>
  <c r="U37" i="9"/>
  <c r="C37" i="9"/>
  <c r="CO34" i="9"/>
  <c r="CO35" i="9" s="1"/>
  <c r="CO36" i="9" s="1"/>
  <c r="CO37" i="9" s="1"/>
  <c r="CO38" i="9" s="1"/>
  <c r="CO39" i="9" s="1"/>
  <c r="CO40" i="9" s="1"/>
  <c r="BW34" i="9"/>
  <c r="BW35" i="9" s="1"/>
  <c r="BW36" i="9" s="1"/>
  <c r="BW37" i="9" s="1"/>
  <c r="BW38" i="9" s="1"/>
  <c r="BW39" i="9" s="1"/>
  <c r="BW40" i="9" s="1"/>
  <c r="BW41" i="9" s="1"/>
  <c r="BW42" i="9" s="1"/>
  <c r="BW43" i="9" s="1"/>
  <c r="C34" i="9"/>
  <c r="C35" i="9" s="1"/>
  <c r="C36" i="9" l="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AM36" i="9" s="1"/>
  <c r="BE34" i="9"/>
  <c r="BE35" i="9" s="1"/>
  <c r="BE36" i="9" s="1"/>
  <c r="BE37" i="9" s="1"/>
</calcChain>
</file>

<file path=xl/sharedStrings.xml><?xml version="1.0" encoding="utf-8"?>
<sst xmlns="http://schemas.openxmlformats.org/spreadsheetml/2006/main" count="1057" uniqueCount="565">
  <si>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</si>
  <si>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</si>
  <si>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</si>
  <si>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</si>
  <si>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</si>
  <si>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</si>
  <si>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</si>
  <si>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</si>
  <si>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</si>
  <si>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</si>
  <si>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</si>
  <si>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</si>
  <si>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</si>
  <si>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</si>
  <si>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</si>
  <si>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</si>
  <si>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</si>
  <si>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</si>
  <si>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</si>
  <si>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</si>
  <si>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</si>
  <si>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</si>
  <si>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</si>
  <si>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</si>
  <si>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</si>
  <si>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</si>
  <si>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</si>
  <si>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</si>
  <si>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</si>
  <si>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</si>
  <si>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</si>
  <si>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</si>
  <si>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</si>
  <si>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</si>
  <si>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</si>
  <si>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</si>
  <si>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</si>
  <si>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</si>
  <si>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</si>
  <si>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</si>
  <si>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</si>
  <si>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</si>
  <si>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</si>
  <si>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</si>
  <si>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</si>
  <si>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</si>
  <si>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</si>
  <si>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</si>
  <si>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</si>
  <si>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</si>
  <si>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</si>
  <si>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</si>
  <si>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</si>
  <si>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</si>
  <si>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</si>
  <si>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</si>
  <si>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</si>
  <si>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</si>
  <si>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</si>
  <si>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</si>
  <si>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</si>
  <si>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</si>
  <si>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</si>
  <si>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</si>
  <si>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</si>
  <si>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</si>
  <si>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</si>
  <si>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石川県</t>
    <phoneticPr fontId="5"/>
  </si>
  <si>
    <t>市町村類型</t>
    <phoneticPr fontId="5"/>
  </si>
  <si>
    <t>Ⅲ－２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</si>
  <si>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</si>
  <si>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</si>
  <si>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</si>
  <si>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</si>
  <si>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</si>
  <si>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</si>
  <si>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</si>
  <si>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</si>
  <si>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</si>
  <si>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</si>
  <si>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</si>
  <si>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</si>
  <si>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白山市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</si>
  <si>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</si>
  <si>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</si>
  <si>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</si>
  <si>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</si>
  <si>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</si>
  <si>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</si>
  <si>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</si>
  <si>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</si>
  <si>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</si>
  <si>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</si>
  <si>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</si>
  <si>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</si>
  <si>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</si>
  <si>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</si>
  <si>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</si>
  <si>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</si>
  <si>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</si>
  <si>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</si>
  <si>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</si>
  <si>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</si>
  <si>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</si>
  <si>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</si>
  <si>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</si>
  <si>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</si>
  <si>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</si>
  <si>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</si>
  <si>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</si>
  <si>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</si>
  <si>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</si>
  <si>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</si>
  <si>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</si>
  <si>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</si>
  <si>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</si>
  <si>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</si>
  <si>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</si>
  <si>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</si>
  <si>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</si>
  <si>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</si>
  <si>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</si>
  <si>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</si>
  <si>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</si>
  <si>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</si>
  <si>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</si>
  <si>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</si>
  <si>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</si>
  <si>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</si>
  <si>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</si>
  <si>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</si>
  <si>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</si>
  <si>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</si>
  <si>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</si>
  <si>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</si>
  <si>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</si>
  <si>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</si>
  <si>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</si>
  <si>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</si>
  <si>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</si>
  <si>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</si>
  <si>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</si>
  <si>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</si>
  <si>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</si>
  <si>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</si>
  <si>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</si>
  <si>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</si>
  <si>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</si>
  <si>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</si>
  <si>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</si>
  <si>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</si>
  <si>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</si>
  <si>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</si>
  <si>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</si>
  <si>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</si>
  <si>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</si>
  <si>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</si>
  <si>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</si>
  <si>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</si>
  <si>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</si>
  <si>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</si>
  <si>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</si>
  <si>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</si>
  <si>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</si>
  <si>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</si>
  <si>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</si>
  <si>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</si>
  <si>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</si>
  <si>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</si>
  <si>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</si>
  <si>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</si>
  <si>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</si>
  <si>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</si>
  <si>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</si>
  <si>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</si>
  <si>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</si>
  <si>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</si>
  <si>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</si>
  <si>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</si>
  <si>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</si>
  <si>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</si>
  <si>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</si>
  <si>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</si>
  <si>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</si>
  <si>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</si>
  <si>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</si>
  <si>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</si>
  <si>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</si>
  <si>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</si>
  <si>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</si>
  <si>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</si>
  <si>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</si>
  <si>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</si>
  <si>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石川県白山市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</si>
  <si>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</si>
  <si>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</si>
  <si>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</si>
  <si>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</si>
  <si>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</si>
  <si>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</si>
  <si>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</si>
  <si>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</si>
  <si>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</si>
  <si>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</si>
  <si>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</si>
  <si>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</si>
  <si>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</si>
  <si>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</si>
  <si>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</si>
  <si>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</si>
  <si>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</si>
  <si>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</si>
  <si>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</si>
  <si>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</si>
  <si>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</si>
  <si>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</si>
  <si>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</si>
  <si>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</si>
  <si>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</si>
  <si>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</si>
  <si>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</si>
  <si>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</si>
  <si>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</si>
  <si>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</si>
  <si>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</si>
  <si>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</si>
  <si>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</si>
  <si>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</si>
  <si>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</si>
  <si>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</si>
  <si>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</si>
  <si>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</si>
  <si>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</si>
  <si>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</si>
  <si>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</si>
  <si>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</si>
  <si>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</si>
  <si>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</si>
  <si>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</si>
  <si>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</si>
  <si>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</si>
  <si>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</si>
  <si>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</si>
  <si>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</si>
  <si>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</si>
  <si>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</si>
  <si>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</si>
  <si>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</si>
  <si>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</si>
  <si>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</si>
  <si>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</si>
  <si>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</si>
  <si>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</si>
  <si>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</si>
  <si>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</si>
  <si>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</si>
  <si>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</si>
  <si>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</si>
  <si>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</si>
  <si>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</si>
  <si>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</si>
  <si>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</si>
  <si>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</si>
  <si>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</si>
  <si>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</si>
  <si>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</si>
  <si>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</si>
  <si>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</si>
  <si>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</si>
  <si>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</si>
  <si>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</si>
  <si>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</si>
  <si>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</si>
  <si>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</si>
  <si>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</si>
  <si>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</si>
  <si>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</si>
  <si>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</si>
  <si>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</si>
  <si>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</si>
  <si>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</si>
  <si>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</si>
  <si>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</si>
  <si>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</si>
  <si>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</si>
  <si>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</si>
  <si>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</si>
  <si>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</si>
  <si>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</si>
  <si>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</si>
  <si>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</si>
  <si>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</si>
  <si>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</si>
  <si>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</si>
  <si>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</si>
  <si>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</si>
  <si>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</si>
  <si>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</si>
  <si>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</si>
  <si>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</si>
  <si>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</si>
  <si>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</si>
  <si>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</si>
  <si>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</si>
  <si>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</si>
  <si>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</si>
  <si>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</si>
  <si>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</si>
  <si>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</si>
  <si>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</si>
  <si>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</si>
  <si>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</si>
  <si>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</si>
  <si>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</si>
  <si>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</si>
  <si>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簡易水道</t>
    <phoneticPr fontId="5"/>
  </si>
  <si>
    <t>被保険者数(人)</t>
  </si>
  <si>
    <t>　繰出金</t>
    <phoneticPr fontId="5"/>
  </si>
  <si>
    <t>観光施設</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</si>
  <si>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</si>
  <si>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</si>
  <si>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</si>
  <si>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</si>
  <si>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</si>
  <si>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</si>
  <si>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</si>
  <si>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</si>
  <si>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</si>
  <si>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</si>
  <si>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</si>
  <si>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</si>
  <si>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</si>
  <si>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</si>
  <si>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</si>
  <si>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</si>
  <si>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</si>
  <si>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</si>
  <si>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</si>
  <si>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</si>
  <si>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</si>
  <si>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</si>
  <si>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石川県白山市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</si>
  <si>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</si>
  <si>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</si>
  <si>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</si>
  <si>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</si>
  <si>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</si>
  <si>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</si>
  <si>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</si>
  <si>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</si>
  <si>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</si>
  <si>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</si>
  <si>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</si>
  <si>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</si>
  <si>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</si>
  <si>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</si>
  <si>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</si>
  <si>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</si>
  <si>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</si>
  <si>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</si>
  <si>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</si>
  <si>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</si>
  <si>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白山市墓地公苑特別会計</t>
    <phoneticPr fontId="5"/>
  </si>
  <si>
    <t>白山市下水道事業会計（地域下水道事業分）</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</si>
  <si>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</si>
  <si>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</si>
  <si>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</si>
  <si>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</si>
  <si>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</si>
  <si>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</si>
  <si>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</si>
  <si>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</si>
  <si>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</si>
  <si>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</si>
  <si>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</si>
  <si>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</si>
  <si>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</si>
  <si>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白山市国民健康保険特別会計</t>
    <phoneticPr fontId="5"/>
  </si>
  <si>
    <t>白山市介護保険特別会計</t>
    <phoneticPr fontId="5"/>
  </si>
  <si>
    <t>白山市後期高齢者医療特別会計</t>
    <phoneticPr fontId="5"/>
  </si>
  <si>
    <t>白山市水道事業会計</t>
    <phoneticPr fontId="5"/>
  </si>
  <si>
    <t>法適用企業</t>
    <phoneticPr fontId="5"/>
  </si>
  <si>
    <t>白山市工業用水道事業会計</t>
    <phoneticPr fontId="5"/>
  </si>
  <si>
    <t>白山市下水道事業会計</t>
    <phoneticPr fontId="5"/>
  </si>
  <si>
    <t>白山市簡易水道事業特別会計</t>
    <phoneticPr fontId="5"/>
  </si>
  <si>
    <t>法非適用企業</t>
    <phoneticPr fontId="5"/>
  </si>
  <si>
    <t>白山市温泉事業特別会計</t>
    <phoneticPr fontId="5"/>
  </si>
  <si>
    <t>白山市宅地造成事業特別会計</t>
    <phoneticPr fontId="5"/>
  </si>
  <si>
    <t>白山市工業団地造成事業特別会計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</si>
  <si>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</si>
  <si>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</si>
  <si>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</si>
  <si>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</si>
  <si>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</si>
  <si>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</si>
  <si>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</si>
  <si>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</si>
  <si>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</si>
  <si>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</si>
  <si>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</si>
  <si>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</si>
  <si>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</si>
  <si>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</si>
  <si>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</si>
  <si>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</si>
  <si>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</si>
  <si>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</si>
  <si>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</si>
  <si>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</si>
  <si>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</si>
  <si>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</si>
  <si>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</si>
  <si>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</si>
  <si>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</si>
  <si>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</si>
  <si>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</si>
  <si>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</si>
  <si>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</si>
  <si>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</si>
  <si>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</si>
  <si>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</si>
  <si>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</si>
  <si>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</si>
  <si>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</si>
  <si>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</si>
  <si>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</si>
  <si>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</si>
  <si>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</si>
  <si>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</si>
  <si>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</si>
  <si>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</si>
  <si>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</si>
  <si>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</si>
  <si>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</si>
  <si>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</si>
  <si>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</si>
  <si>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</si>
  <si>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</si>
  <si>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</si>
  <si>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</si>
  <si>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</si>
  <si>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</si>
  <si>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</si>
  <si>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</si>
  <si>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</si>
  <si>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</si>
  <si>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</si>
  <si>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</si>
  <si>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</si>
  <si>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</si>
  <si>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</si>
  <si>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</si>
  <si>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</si>
  <si>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</si>
  <si>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</si>
  <si>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</si>
  <si>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</si>
  <si>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</si>
  <si>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</si>
  <si>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</si>
  <si>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</si>
  <si>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</si>
  <si>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</si>
  <si>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</si>
  <si>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</si>
  <si>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</si>
  <si>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</si>
  <si>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</si>
  <si>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</si>
  <si>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</si>
  <si>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</si>
  <si>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</si>
  <si>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</si>
  <si>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</si>
  <si>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</si>
  <si>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</si>
  <si>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</si>
  <si>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</si>
  <si>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</si>
  <si>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</si>
  <si>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</si>
  <si>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</si>
  <si>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</si>
  <si>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</si>
  <si>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</si>
  <si>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</si>
  <si>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</si>
  <si>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</si>
  <si>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</si>
  <si>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</si>
  <si>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</si>
  <si>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</si>
  <si>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</si>
  <si>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</si>
  <si>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</si>
  <si>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</si>
  <si>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</si>
  <si>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</si>
  <si>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</si>
  <si>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</si>
  <si>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</si>
  <si>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</si>
  <si>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</si>
  <si>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</si>
  <si>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</si>
  <si>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</si>
  <si>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</si>
  <si>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</si>
  <si>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</si>
  <si>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</si>
  <si>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</si>
  <si>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</si>
  <si>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</si>
  <si>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</si>
  <si>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</si>
  <si>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</si>
  <si>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</si>
  <si>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</si>
  <si>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</si>
  <si>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</si>
  <si>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</si>
  <si>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</si>
  <si>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</si>
  <si>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白山市水道事業会計</t>
  </si>
  <si>
    <t>白山市下水道事業会計</t>
  </si>
  <si>
    <t>一般会計</t>
  </si>
  <si>
    <t>白山市介護保険特別会計</t>
  </si>
  <si>
    <t>白山市国民健康保険特別会計</t>
  </si>
  <si>
    <t>白山市工業団地造成事業特別会計</t>
  </si>
  <si>
    <t>白山市工業用水道事業会計</t>
  </si>
  <si>
    <t>白山市宅地造成事業特別会計</t>
  </si>
  <si>
    <t>その他会計（赤字）</t>
  </si>
  <si>
    <t>▲ 0.28</t>
  </si>
  <si>
    <t>その他会計（黒字）</t>
  </si>
  <si>
    <t>手取郷広域事務組合</t>
    <rPh sb="0" eb="2">
      <t>テド</t>
    </rPh>
    <rPh sb="2" eb="3">
      <t>ゴウ</t>
    </rPh>
    <rPh sb="3" eb="5">
      <t>コウイキ</t>
    </rPh>
    <rPh sb="5" eb="7">
      <t>ジム</t>
    </rPh>
    <rPh sb="7" eb="9">
      <t>クミアイ</t>
    </rPh>
    <phoneticPr fontId="5"/>
  </si>
  <si>
    <t>白山野々市広域事務組合</t>
    <rPh sb="0" eb="2">
      <t>ハクサン</t>
    </rPh>
    <rPh sb="2" eb="5">
      <t>ノノイチ</t>
    </rPh>
    <rPh sb="5" eb="7">
      <t>コウイキ</t>
    </rPh>
    <rPh sb="7" eb="9">
      <t>ジム</t>
    </rPh>
    <rPh sb="9" eb="11">
      <t>クミアイ</t>
    </rPh>
    <phoneticPr fontId="5"/>
  </si>
  <si>
    <t>白山石川医療企業団（松任石川中央病院）</t>
    <rPh sb="0" eb="2">
      <t>ハクサン</t>
    </rPh>
    <rPh sb="2" eb="4">
      <t>イシカワ</t>
    </rPh>
    <rPh sb="4" eb="6">
      <t>イリョウ</t>
    </rPh>
    <rPh sb="6" eb="8">
      <t>キギョウ</t>
    </rPh>
    <rPh sb="8" eb="9">
      <t>ダン</t>
    </rPh>
    <rPh sb="10" eb="12">
      <t>マットウ</t>
    </rPh>
    <rPh sb="12" eb="14">
      <t>イシカワ</t>
    </rPh>
    <rPh sb="14" eb="16">
      <t>チュウオウ</t>
    </rPh>
    <rPh sb="16" eb="18">
      <t>ビョウイン</t>
    </rPh>
    <phoneticPr fontId="5"/>
  </si>
  <si>
    <t>白山石川医療企業団（つるぎ病院）</t>
    <rPh sb="0" eb="2">
      <t>ハクサン</t>
    </rPh>
    <rPh sb="2" eb="4">
      <t>イシカワ</t>
    </rPh>
    <rPh sb="4" eb="6">
      <t>イリョウ</t>
    </rPh>
    <rPh sb="6" eb="8">
      <t>キギョウ</t>
    </rPh>
    <rPh sb="8" eb="9">
      <t>ダン</t>
    </rPh>
    <rPh sb="13" eb="15">
      <t>ビョウイン</t>
    </rPh>
    <phoneticPr fontId="5"/>
  </si>
  <si>
    <t>手取川流域環境衛生事業組合</t>
    <rPh sb="0" eb="3">
      <t>テドリガワ</t>
    </rPh>
    <rPh sb="3" eb="5">
      <t>リュウイキ</t>
    </rPh>
    <rPh sb="5" eb="7">
      <t>カンキョウ</t>
    </rPh>
    <rPh sb="7" eb="9">
      <t>エイセイ</t>
    </rPh>
    <rPh sb="9" eb="11">
      <t>ジギョウ</t>
    </rPh>
    <rPh sb="11" eb="13">
      <t>クミアイ</t>
    </rPh>
    <phoneticPr fontId="5"/>
  </si>
  <si>
    <t>石川県市町村消防消じゅつ金組合</t>
    <rPh sb="0" eb="3">
      <t>イシカワケン</t>
    </rPh>
    <rPh sb="3" eb="6">
      <t>シチョウソン</t>
    </rPh>
    <rPh sb="6" eb="8">
      <t>ショウボウ</t>
    </rPh>
    <rPh sb="8" eb="9">
      <t>ショウ</t>
    </rPh>
    <rPh sb="12" eb="13">
      <t>キン</t>
    </rPh>
    <rPh sb="13" eb="15">
      <t>クミアイ</t>
    </rPh>
    <phoneticPr fontId="5"/>
  </si>
  <si>
    <t>石川県後期高齢者医療広域連合（一般会計）</t>
    <rPh sb="0" eb="3">
      <t>イシカワケン</t>
    </rPh>
    <rPh sb="3" eb="5">
      <t>コウキ</t>
    </rPh>
    <rPh sb="5" eb="8">
      <t>コウレイシャ</t>
    </rPh>
    <rPh sb="8" eb="10">
      <t>イリョウ</t>
    </rPh>
    <rPh sb="10" eb="12">
      <t>コウイキ</t>
    </rPh>
    <rPh sb="12" eb="14">
      <t>レンゴウ</t>
    </rPh>
    <rPh sb="15" eb="17">
      <t>イッパン</t>
    </rPh>
    <rPh sb="17" eb="19">
      <t>カイケイ</t>
    </rPh>
    <phoneticPr fontId="5"/>
  </si>
  <si>
    <t>石川県後期高齢者医療広域連合（後期高齢者医療特別会計）</t>
    <rPh sb="0" eb="3">
      <t>イシカワケン</t>
    </rPh>
    <rPh sb="3" eb="14">
      <t>コウキコウレイシャイリョウコウイキレンゴウ</t>
    </rPh>
    <rPh sb="15" eb="17">
      <t>コウキ</t>
    </rPh>
    <rPh sb="17" eb="20">
      <t>コウレイシャ</t>
    </rPh>
    <rPh sb="20" eb="22">
      <t>イリョウ</t>
    </rPh>
    <rPh sb="22" eb="24">
      <t>トクベツ</t>
    </rPh>
    <rPh sb="24" eb="26">
      <t>カイケイ</t>
    </rPh>
    <phoneticPr fontId="5"/>
  </si>
  <si>
    <t>石川県市町村職員退職手当組合</t>
    <rPh sb="0" eb="3">
      <t>イシカワケン</t>
    </rPh>
    <rPh sb="3" eb="6">
      <t>シチョウソン</t>
    </rPh>
    <rPh sb="6" eb="8">
      <t>ショクイン</t>
    </rPh>
    <rPh sb="8" eb="10">
      <t>タイショク</t>
    </rPh>
    <rPh sb="10" eb="12">
      <t>テアテ</t>
    </rPh>
    <rPh sb="12" eb="14">
      <t>クミアイ</t>
    </rPh>
    <phoneticPr fontId="5"/>
  </si>
  <si>
    <t>手取川水防事務組合</t>
    <rPh sb="0" eb="3">
      <t>テドリガワ</t>
    </rPh>
    <rPh sb="3" eb="5">
      <t>スイボウ</t>
    </rPh>
    <rPh sb="5" eb="7">
      <t>ジム</t>
    </rPh>
    <rPh sb="7" eb="9">
      <t>クミアイ</t>
    </rPh>
    <phoneticPr fontId="5"/>
  </si>
  <si>
    <t>石川県市町村消防団員等公務災害補償組合</t>
    <rPh sb="0" eb="3">
      <t>イシカワケン</t>
    </rPh>
    <rPh sb="3" eb="6">
      <t>シチョウソン</t>
    </rPh>
    <rPh sb="6" eb="9">
      <t>ショウボウダン</t>
    </rPh>
    <rPh sb="9" eb="10">
      <t>イン</t>
    </rPh>
    <rPh sb="10" eb="11">
      <t>トウ</t>
    </rPh>
    <rPh sb="11" eb="13">
      <t>コウム</t>
    </rPh>
    <rPh sb="13" eb="15">
      <t>サイガイ</t>
    </rPh>
    <rPh sb="15" eb="17">
      <t>ホショウ</t>
    </rPh>
    <rPh sb="17" eb="19">
      <t>クミアイ</t>
    </rPh>
    <phoneticPr fontId="5"/>
  </si>
  <si>
    <t>白山市土地開発公社</t>
    <rPh sb="0" eb="3">
      <t>ハクサンシ</t>
    </rPh>
    <rPh sb="3" eb="5">
      <t>トチ</t>
    </rPh>
    <rPh sb="5" eb="7">
      <t>カイハツ</t>
    </rPh>
    <rPh sb="7" eb="9">
      <t>コウシャ</t>
    </rPh>
    <phoneticPr fontId="5"/>
  </si>
  <si>
    <t>白山市地域振興公社</t>
    <rPh sb="0" eb="3">
      <t>ハクサンシ</t>
    </rPh>
    <rPh sb="3" eb="5">
      <t>チイキ</t>
    </rPh>
    <rPh sb="5" eb="7">
      <t>シンコウ</t>
    </rPh>
    <rPh sb="7" eb="9">
      <t>コウシャ</t>
    </rPh>
    <phoneticPr fontId="5"/>
  </si>
  <si>
    <t>あさがおテレビ</t>
  </si>
  <si>
    <t>フードサービス松任</t>
    <rPh sb="7" eb="9">
      <t>マットウ</t>
    </rPh>
    <phoneticPr fontId="5"/>
  </si>
  <si>
    <t>つるぎ街づくり</t>
    <rPh sb="3" eb="4">
      <t>マチ</t>
    </rPh>
    <phoneticPr fontId="5"/>
  </si>
  <si>
    <t>富樫福祉会</t>
    <rPh sb="0" eb="2">
      <t>トガシ</t>
    </rPh>
    <rPh sb="2" eb="4">
      <t>フクシ</t>
    </rPh>
    <rPh sb="4" eb="5">
      <t>カイ</t>
    </rPh>
    <phoneticPr fontId="5"/>
  </si>
  <si>
    <t>手取会</t>
    <rPh sb="0" eb="2">
      <t>テドリ</t>
    </rPh>
    <rPh sb="2" eb="3">
      <t>カイ</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</si>
  <si>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</si>
  <si>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</si>
  <si>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</si>
  <si>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</si>
  <si>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</si>
  <si>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</si>
  <si>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</si>
  <si>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</si>
  <si>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</si>
  <si>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</si>
  <si>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</si>
  <si>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</si>
  <si>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xml:space="preserve">将来負担比率が改善している主な要因は、基準財政需要額算入見込額の増によるもののほか一部事務組合の発行した地方債や公営企業債の元利償還金の減少による実質公債費比率が改善したことによるものであり、一部事務組合などの全体への影響は大きいといえる。しかしながら、類似団体内順位は依然として低水準であり、一部事務組合・広域連合の設備更新など負担が増加する可能性もあることから、一層の償還管理に努め、比率の抑制を図る。 
</t>
    <rPh sb="0" eb="2">
      <t>ショウライ</t>
    </rPh>
    <rPh sb="2" eb="4">
      <t>フタン</t>
    </rPh>
    <rPh sb="4" eb="6">
      <t>ヒリツ</t>
    </rPh>
    <rPh sb="7" eb="9">
      <t>カイゼン</t>
    </rPh>
    <rPh sb="13" eb="14">
      <t>オモ</t>
    </rPh>
    <rPh sb="15" eb="17">
      <t>ヨウイン</t>
    </rPh>
    <rPh sb="81" eb="83">
      <t>カイゼン</t>
    </rPh>
    <rPh sb="105" eb="107">
      <t>ゼンタイ</t>
    </rPh>
    <rPh sb="109" eb="111">
      <t>エイキョウ</t>
    </rPh>
    <rPh sb="112" eb="113">
      <t>オオ</t>
    </rPh>
    <rPh sb="159" eb="161">
      <t>セツビ</t>
    </rPh>
    <rPh sb="161" eb="163">
      <t>コウシン</t>
    </rPh>
    <rPh sb="165" eb="167">
      <t>フタン</t>
    </rPh>
    <rPh sb="168" eb="170">
      <t>ゾウカ</t>
    </rPh>
    <rPh sb="172" eb="175">
      <t>カノウセイ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</si>
</sst>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41433</c:v>
                </c:pt>
                <c:pt idx="1">
                  <c:v>43493</c:v>
                </c:pt>
                <c:pt idx="2">
                  <c:v>50840</c:v>
                </c:pt>
                <c:pt idx="3">
                  <c:v>53605</c:v>
                </c:pt>
                <c:pt idx="4">
                  <c:v>46440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100060</c:v>
                </c:pt>
                <c:pt idx="1">
                  <c:v>132869</c:v>
                </c:pt>
                <c:pt idx="2">
                  <c:v>128851</c:v>
                </c:pt>
                <c:pt idx="3">
                  <c:v>110204</c:v>
                </c:pt>
                <c:pt idx="4">
                  <c:v>87174</c:v>
                </c:pt>
              </c:numCache>
            </c:numRef>
          </c:val>
          <c:smooth val="0"/>
        </c:ser>
        <c:dLbls>
          <c:showLegendKey val="0"/>
          <c:showVal val="0"/>
          <c:showCatName val="0"/>
          <c:showSerName val="0"/>
          <c:showPercent val="0"/>
          <c:showBubbleSize val="0"/>
        </c:dLbls>
        <c:marker val="1"/>
        <c:smooth val="0"/>
        <c:axId val="115287936"/>
        <c:axId val="115298304"/>
      </c:lineChart>
      <c:catAx>
        <c:axId val="1152879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5298304"/>
        <c:crosses val="autoZero"/>
        <c:auto val="1"/>
        <c:lblAlgn val="ctr"/>
        <c:lblOffset val="100"/>
        <c:tickLblSkip val="1"/>
        <c:tickMarkSkip val="1"/>
        <c:noMultiLvlLbl val="0"/>
      </c:catAx>
      <c:valAx>
        <c:axId val="115298304"/>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52879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3.24</c:v>
                </c:pt>
                <c:pt idx="1">
                  <c:v>3.57</c:v>
                </c:pt>
                <c:pt idx="2">
                  <c:v>3.04</c:v>
                </c:pt>
                <c:pt idx="3">
                  <c:v>4.93</c:v>
                </c:pt>
                <c:pt idx="4">
                  <c:v>3.71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5.15</c:v>
                </c:pt>
                <c:pt idx="1">
                  <c:v>6.56</c:v>
                </c:pt>
                <c:pt idx="2">
                  <c:v>8.33</c:v>
                </c:pt>
                <c:pt idx="3">
                  <c:v>10</c:v>
                </c:pt>
                <c:pt idx="4">
                  <c:v>12.44</c:v>
                </c:pt>
              </c:numCache>
            </c:numRef>
          </c:val>
        </c:ser>
        <c:dLbls>
          <c:showLegendKey val="0"/>
          <c:showVal val="0"/>
          <c:showCatName val="0"/>
          <c:showSerName val="0"/>
          <c:showPercent val="0"/>
          <c:showBubbleSize val="0"/>
        </c:dLbls>
        <c:gapWidth val="250"/>
        <c:overlap val="100"/>
        <c:axId val="106763392"/>
        <c:axId val="1067653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0.42</c:v>
                </c:pt>
                <c:pt idx="1">
                  <c:v>2.0099999999999998</c:v>
                </c:pt>
                <c:pt idx="2">
                  <c:v>1.27</c:v>
                </c:pt>
                <c:pt idx="3">
                  <c:v>3.4</c:v>
                </c:pt>
                <c:pt idx="4">
                  <c:v>1.26</c:v>
                </c:pt>
              </c:numCache>
            </c:numRef>
          </c:val>
          <c:smooth val="0"/>
        </c:ser>
        <c:dLbls>
          <c:showLegendKey val="0"/>
          <c:showVal val="0"/>
          <c:showCatName val="0"/>
          <c:showSerName val="0"/>
          <c:showPercent val="0"/>
          <c:showBubbleSize val="0"/>
        </c:dLbls>
        <c:marker val="1"/>
        <c:smooth val="0"/>
        <c:axId val="106763392"/>
        <c:axId val="106765312"/>
      </c:lineChart>
      <c:catAx>
        <c:axId val="106763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6765312"/>
        <c:crosses val="autoZero"/>
        <c:auto val="1"/>
        <c:lblAlgn val="ctr"/>
        <c:lblOffset val="100"/>
        <c:tickLblSkip val="1"/>
        <c:tickMarkSkip val="1"/>
        <c:noMultiLvlLbl val="0"/>
      </c:catAx>
      <c:valAx>
        <c:axId val="1067653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7633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0.28000000000000003</c:v>
                </c:pt>
                <c:pt idx="1">
                  <c:v>#N/A</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白山市宅地造成事業特別会計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0.05</c:v>
                </c:pt>
                <c:pt idx="6">
                  <c:v>#N/A</c:v>
                </c:pt>
                <c:pt idx="7">
                  <c:v>0.06</c:v>
                </c:pt>
                <c:pt idx="8">
                  <c:v>#N/A</c:v>
                </c:pt>
                <c:pt idx="9">
                  <c:v>0.05</c:v>
                </c:pt>
              </c:numCache>
            </c:numRef>
          </c:val>
        </c:ser>
        <c:ser>
          <c:idx val="3"/>
          <c:order val="3"/>
          <c:tx>
            <c:strRef>
              <c:f>データシート!$A$30</c:f>
              <c:strCache>
                <c:ptCount val="1"/>
                <c:pt idx="0">
                  <c:v>白山市工業用水道事業会計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0.15</c:v>
                </c:pt>
                <c:pt idx="2">
                  <c:v>#N/A</c:v>
                </c:pt>
                <c:pt idx="3">
                  <c:v>0.17</c:v>
                </c:pt>
                <c:pt idx="4">
                  <c:v>#N/A</c:v>
                </c:pt>
                <c:pt idx="5">
                  <c:v>0.18</c:v>
                </c:pt>
                <c:pt idx="6">
                  <c:v>#N/A</c:v>
                </c:pt>
                <c:pt idx="7">
                  <c:v>0.2</c:v>
                </c:pt>
                <c:pt idx="8">
                  <c:v>#N/A</c:v>
                </c:pt>
                <c:pt idx="9">
                  <c:v>0.21</c:v>
                </c:pt>
              </c:numCache>
            </c:numRef>
          </c:val>
        </c:ser>
        <c:ser>
          <c:idx val="4"/>
          <c:order val="4"/>
          <c:tx>
            <c:strRef>
              <c:f>データシート!$A$31</c:f>
              <c:strCache>
                <c:ptCount val="1"/>
                <c:pt idx="0">
                  <c:v>白山市工業団地造成事業特別会計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c:v>
                </c:pt>
                <c:pt idx="4">
                  <c:v>#N/A</c:v>
                </c:pt>
                <c:pt idx="5">
                  <c:v>0.38</c:v>
                </c:pt>
                <c:pt idx="6">
                  <c:v>#N/A</c:v>
                </c:pt>
                <c:pt idx="7">
                  <c:v>0.34</c:v>
                </c:pt>
                <c:pt idx="8">
                  <c:v>#N/A</c:v>
                </c:pt>
                <c:pt idx="9">
                  <c:v>0.34</c:v>
                </c:pt>
              </c:numCache>
            </c:numRef>
          </c:val>
        </c:ser>
        <c:ser>
          <c:idx val="5"/>
          <c:order val="5"/>
          <c:tx>
            <c:strRef>
              <c:f>データシート!$A$32</c:f>
              <c:strCache>
                <c:ptCount val="1"/>
                <c:pt idx="0">
                  <c:v>白山市国民健康保険特別会計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0.22</c:v>
                </c:pt>
                <c:pt idx="2">
                  <c:v>#N/A</c:v>
                </c:pt>
                <c:pt idx="3">
                  <c:v>0.17</c:v>
                </c:pt>
                <c:pt idx="4">
                  <c:v>#N/A</c:v>
                </c:pt>
                <c:pt idx="5">
                  <c:v>0.18</c:v>
                </c:pt>
                <c:pt idx="6">
                  <c:v>#N/A</c:v>
                </c:pt>
                <c:pt idx="7">
                  <c:v>0.44</c:v>
                </c:pt>
                <c:pt idx="8">
                  <c:v>#N/A</c:v>
                </c:pt>
                <c:pt idx="9">
                  <c:v>0.56000000000000005</c:v>
                </c:pt>
              </c:numCache>
            </c:numRef>
          </c:val>
        </c:ser>
        <c:ser>
          <c:idx val="6"/>
          <c:order val="6"/>
          <c:tx>
            <c:strRef>
              <c:f>データシート!$A$33</c:f>
              <c:strCache>
                <c:ptCount val="1"/>
                <c:pt idx="0">
                  <c:v>白山市介護保険特別会計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0.16</c:v>
                </c:pt>
                <c:pt idx="2">
                  <c:v>#N/A</c:v>
                </c:pt>
                <c:pt idx="3">
                  <c:v>0.34</c:v>
                </c:pt>
                <c:pt idx="4">
                  <c:v>#N/A</c:v>
                </c:pt>
                <c:pt idx="5">
                  <c:v>0.22</c:v>
                </c:pt>
                <c:pt idx="6">
                  <c:v>#N/A</c:v>
                </c:pt>
                <c:pt idx="7">
                  <c:v>0.35</c:v>
                </c:pt>
                <c:pt idx="8">
                  <c:v>#N/A</c:v>
                </c:pt>
                <c:pt idx="9">
                  <c:v>0.94</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3.23</c:v>
                </c:pt>
                <c:pt idx="2">
                  <c:v>#N/A</c:v>
                </c:pt>
                <c:pt idx="3">
                  <c:v>3.57</c:v>
                </c:pt>
                <c:pt idx="4">
                  <c:v>#N/A</c:v>
                </c:pt>
                <c:pt idx="5">
                  <c:v>3.04</c:v>
                </c:pt>
                <c:pt idx="6">
                  <c:v>#N/A</c:v>
                </c:pt>
                <c:pt idx="7">
                  <c:v>4.93</c:v>
                </c:pt>
                <c:pt idx="8">
                  <c:v>#N/A</c:v>
                </c:pt>
                <c:pt idx="9">
                  <c:v>3.7</c:v>
                </c:pt>
              </c:numCache>
            </c:numRef>
          </c:val>
        </c:ser>
        <c:ser>
          <c:idx val="8"/>
          <c:order val="8"/>
          <c:tx>
            <c:strRef>
              <c:f>データシート!$A$35</c:f>
              <c:strCache>
                <c:ptCount val="1"/>
                <c:pt idx="0">
                  <c:v>白山市下水道事業会計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2.89</c:v>
                </c:pt>
                <c:pt idx="2">
                  <c:v>#N/A</c:v>
                </c:pt>
                <c:pt idx="3">
                  <c:v>3.5</c:v>
                </c:pt>
                <c:pt idx="4">
                  <c:v>#N/A</c:v>
                </c:pt>
                <c:pt idx="5">
                  <c:v>3.89</c:v>
                </c:pt>
                <c:pt idx="6">
                  <c:v>#N/A</c:v>
                </c:pt>
                <c:pt idx="7">
                  <c:v>4.4800000000000004</c:v>
                </c:pt>
                <c:pt idx="8">
                  <c:v>#N/A</c:v>
                </c:pt>
                <c:pt idx="9">
                  <c:v>4.67</c:v>
                </c:pt>
              </c:numCache>
            </c:numRef>
          </c:val>
        </c:ser>
        <c:ser>
          <c:idx val="9"/>
          <c:order val="9"/>
          <c:tx>
            <c:strRef>
              <c:f>データシート!$A$36</c:f>
              <c:strCache>
                <c:ptCount val="1"/>
                <c:pt idx="0">
                  <c:v>白山市水道事業会計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3.43</c:v>
                </c:pt>
                <c:pt idx="2">
                  <c:v>#N/A</c:v>
                </c:pt>
                <c:pt idx="3">
                  <c:v>3.62</c:v>
                </c:pt>
                <c:pt idx="4">
                  <c:v>#N/A</c:v>
                </c:pt>
                <c:pt idx="5">
                  <c:v>4.05</c:v>
                </c:pt>
                <c:pt idx="6">
                  <c:v>#N/A</c:v>
                </c:pt>
                <c:pt idx="7">
                  <c:v>4.34</c:v>
                </c:pt>
                <c:pt idx="8">
                  <c:v>#N/A</c:v>
                </c:pt>
                <c:pt idx="9">
                  <c:v>4.8499999999999996</c:v>
                </c:pt>
              </c:numCache>
            </c:numRef>
          </c:val>
        </c:ser>
        <c:dLbls>
          <c:showLegendKey val="0"/>
          <c:showVal val="0"/>
          <c:showCatName val="0"/>
          <c:showSerName val="0"/>
          <c:showPercent val="0"/>
          <c:showBubbleSize val="0"/>
        </c:dLbls>
        <c:gapWidth val="150"/>
        <c:overlap val="100"/>
        <c:axId val="125782656"/>
        <c:axId val="125796736"/>
      </c:barChart>
      <c:catAx>
        <c:axId val="125782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5796736"/>
        <c:crosses val="autoZero"/>
        <c:auto val="1"/>
        <c:lblAlgn val="ctr"/>
        <c:lblOffset val="100"/>
        <c:tickLblSkip val="1"/>
        <c:tickMarkSkip val="1"/>
        <c:noMultiLvlLbl val="0"/>
      </c:catAx>
      <c:valAx>
        <c:axId val="1257967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7826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7180</c:v>
                </c:pt>
                <c:pt idx="5">
                  <c:v>7224</c:v>
                </c:pt>
                <c:pt idx="8">
                  <c:v>7322</c:v>
                </c:pt>
                <c:pt idx="11">
                  <c:v>7520</c:v>
                </c:pt>
                <c:pt idx="14">
                  <c:v>7218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1</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3</c:v>
                </c:pt>
                <c:pt idx="3">
                  <c:v>2</c:v>
                </c:pt>
                <c:pt idx="6">
                  <c:v>2</c:v>
                </c:pt>
                <c:pt idx="9">
                  <c:v>2</c:v>
                </c:pt>
                <c:pt idx="12">
                  <c:v>8</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1551</c:v>
                </c:pt>
                <c:pt idx="3">
                  <c:v>1320</c:v>
                </c:pt>
                <c:pt idx="6">
                  <c:v>901</c:v>
                </c:pt>
                <c:pt idx="9">
                  <c:v>857</c:v>
                </c:pt>
                <c:pt idx="12">
                  <c:v>789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1937</c:v>
                </c:pt>
                <c:pt idx="3">
                  <c:v>1807</c:v>
                </c:pt>
                <c:pt idx="6">
                  <c:v>1779</c:v>
                </c:pt>
                <c:pt idx="9">
                  <c:v>1862</c:v>
                </c:pt>
                <c:pt idx="12">
                  <c:v>1712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7752</c:v>
                </c:pt>
                <c:pt idx="3">
                  <c:v>7322</c:v>
                </c:pt>
                <c:pt idx="6">
                  <c:v>7518</c:v>
                </c:pt>
                <c:pt idx="9">
                  <c:v>7530</c:v>
                </c:pt>
                <c:pt idx="12">
                  <c:v>7232</c:v>
                </c:pt>
              </c:numCache>
            </c:numRef>
          </c:val>
        </c:ser>
        <c:dLbls>
          <c:showLegendKey val="0"/>
          <c:showVal val="0"/>
          <c:showCatName val="0"/>
          <c:showSerName val="0"/>
          <c:showPercent val="0"/>
          <c:showBubbleSize val="0"/>
        </c:dLbls>
        <c:gapWidth val="100"/>
        <c:overlap val="100"/>
        <c:axId val="115144960"/>
        <c:axId val="1260957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4063</c:v>
                </c:pt>
                <c:pt idx="2">
                  <c:v>#N/A</c:v>
                </c:pt>
                <c:pt idx="3">
                  <c:v>#N/A</c:v>
                </c:pt>
                <c:pt idx="4">
                  <c:v>3227</c:v>
                </c:pt>
                <c:pt idx="5">
                  <c:v>#N/A</c:v>
                </c:pt>
                <c:pt idx="6">
                  <c:v>#N/A</c:v>
                </c:pt>
                <c:pt idx="7">
                  <c:v>2879</c:v>
                </c:pt>
                <c:pt idx="8">
                  <c:v>#N/A</c:v>
                </c:pt>
                <c:pt idx="9">
                  <c:v>#N/A</c:v>
                </c:pt>
                <c:pt idx="10">
                  <c:v>2731</c:v>
                </c:pt>
                <c:pt idx="11">
                  <c:v>#N/A</c:v>
                </c:pt>
                <c:pt idx="12">
                  <c:v>#N/A</c:v>
                </c:pt>
                <c:pt idx="13">
                  <c:v>2523</c:v>
                </c:pt>
                <c:pt idx="14">
                  <c:v>#N/A</c:v>
                </c:pt>
              </c:numCache>
            </c:numRef>
          </c:val>
          <c:smooth val="0"/>
        </c:ser>
        <c:dLbls>
          <c:showLegendKey val="0"/>
          <c:showVal val="0"/>
          <c:showCatName val="0"/>
          <c:showSerName val="0"/>
          <c:showPercent val="0"/>
          <c:showBubbleSize val="0"/>
        </c:dLbls>
        <c:marker val="1"/>
        <c:smooth val="0"/>
        <c:axId val="115144960"/>
        <c:axId val="126095744"/>
      </c:lineChart>
      <c:catAx>
        <c:axId val="115144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6095744"/>
        <c:crosses val="autoZero"/>
        <c:auto val="1"/>
        <c:lblAlgn val="ctr"/>
        <c:lblOffset val="100"/>
        <c:tickLblSkip val="1"/>
        <c:tickMarkSkip val="1"/>
        <c:noMultiLvlLbl val="0"/>
      </c:catAx>
      <c:valAx>
        <c:axId val="1260957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1449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78133</c:v>
                </c:pt>
                <c:pt idx="5">
                  <c:v>83236</c:v>
                </c:pt>
                <c:pt idx="8">
                  <c:v>81543</c:v>
                </c:pt>
                <c:pt idx="11">
                  <c:v>87129</c:v>
                </c:pt>
                <c:pt idx="14">
                  <c:v>87799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10991</c:v>
                </c:pt>
                <c:pt idx="5">
                  <c:v>10206</c:v>
                </c:pt>
                <c:pt idx="8">
                  <c:v>9758</c:v>
                </c:pt>
                <c:pt idx="11">
                  <c:v>9585</c:v>
                </c:pt>
                <c:pt idx="14">
                  <c:v>9379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2097</c:v>
                </c:pt>
                <c:pt idx="5">
                  <c:v>2658</c:v>
                </c:pt>
                <c:pt idx="8">
                  <c:v>3655</c:v>
                </c:pt>
                <c:pt idx="11">
                  <c:v>4304</c:v>
                </c:pt>
                <c:pt idx="14">
                  <c:v>5222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1914</c:v>
                </c:pt>
                <c:pt idx="3">
                  <c:v>571</c:v>
                </c:pt>
                <c:pt idx="6">
                  <c:v>647</c:v>
                </c:pt>
                <c:pt idx="9">
                  <c:v>691</c:v>
                </c:pt>
                <c:pt idx="12">
                  <c:v>664</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8952</c:v>
                </c:pt>
                <c:pt idx="3">
                  <c:v>8863</c:v>
                </c:pt>
                <c:pt idx="6">
                  <c:v>8491</c:v>
                </c:pt>
                <c:pt idx="9">
                  <c:v>7800</c:v>
                </c:pt>
                <c:pt idx="12">
                  <c:v>7053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8320</c:v>
                </c:pt>
                <c:pt idx="3">
                  <c:v>7583</c:v>
                </c:pt>
                <c:pt idx="6">
                  <c:v>6281</c:v>
                </c:pt>
                <c:pt idx="9">
                  <c:v>7769</c:v>
                </c:pt>
                <c:pt idx="12">
                  <c:v>8372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32265</c:v>
                </c:pt>
                <c:pt idx="3">
                  <c:v>32280</c:v>
                </c:pt>
                <c:pt idx="6">
                  <c:v>30230</c:v>
                </c:pt>
                <c:pt idx="9">
                  <c:v>29605</c:v>
                </c:pt>
                <c:pt idx="12">
                  <c:v>28281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1176</c:v>
                </c:pt>
                <c:pt idx="3">
                  <c:v>1196</c:v>
                </c:pt>
                <c:pt idx="6">
                  <c:v>953</c:v>
                </c:pt>
                <c:pt idx="9">
                  <c:v>809</c:v>
                </c:pt>
                <c:pt idx="12">
                  <c:v>713</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77582</c:v>
                </c:pt>
                <c:pt idx="3">
                  <c:v>82507</c:v>
                </c:pt>
                <c:pt idx="6">
                  <c:v>84783</c:v>
                </c:pt>
                <c:pt idx="9">
                  <c:v>86675</c:v>
                </c:pt>
                <c:pt idx="12">
                  <c:v>87658</c:v>
                </c:pt>
              </c:numCache>
            </c:numRef>
          </c:val>
        </c:ser>
        <c:dLbls>
          <c:showLegendKey val="0"/>
          <c:showVal val="0"/>
          <c:showCatName val="0"/>
          <c:showSerName val="0"/>
          <c:showPercent val="0"/>
          <c:showBubbleSize val="0"/>
        </c:dLbls>
        <c:gapWidth val="100"/>
        <c:overlap val="100"/>
        <c:axId val="125731200"/>
        <c:axId val="1257331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38989</c:v>
                </c:pt>
                <c:pt idx="2">
                  <c:v>#N/A</c:v>
                </c:pt>
                <c:pt idx="3">
                  <c:v>#N/A</c:v>
                </c:pt>
                <c:pt idx="4">
                  <c:v>36899</c:v>
                </c:pt>
                <c:pt idx="5">
                  <c:v>#N/A</c:v>
                </c:pt>
                <c:pt idx="6">
                  <c:v>#N/A</c:v>
                </c:pt>
                <c:pt idx="7">
                  <c:v>36430</c:v>
                </c:pt>
                <c:pt idx="8">
                  <c:v>#N/A</c:v>
                </c:pt>
                <c:pt idx="9">
                  <c:v>#N/A</c:v>
                </c:pt>
                <c:pt idx="10">
                  <c:v>32332</c:v>
                </c:pt>
                <c:pt idx="11">
                  <c:v>#N/A</c:v>
                </c:pt>
                <c:pt idx="12">
                  <c:v>#N/A</c:v>
                </c:pt>
                <c:pt idx="13">
                  <c:v>30342</c:v>
                </c:pt>
                <c:pt idx="14">
                  <c:v>#N/A</c:v>
                </c:pt>
              </c:numCache>
            </c:numRef>
          </c:val>
          <c:smooth val="0"/>
        </c:ser>
        <c:dLbls>
          <c:showLegendKey val="0"/>
          <c:showVal val="0"/>
          <c:showCatName val="0"/>
          <c:showSerName val="0"/>
          <c:showPercent val="0"/>
          <c:showBubbleSize val="0"/>
        </c:dLbls>
        <c:marker val="1"/>
        <c:smooth val="0"/>
        <c:axId val="125731200"/>
        <c:axId val="125733120"/>
      </c:lineChart>
      <c:catAx>
        <c:axId val="125731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5733120"/>
        <c:crosses val="autoZero"/>
        <c:auto val="1"/>
        <c:lblAlgn val="ctr"/>
        <c:lblOffset val="100"/>
        <c:tickLblSkip val="1"/>
        <c:tickMarkSkip val="1"/>
        <c:noMultiLvlLbl val="0"/>
      </c:catAx>
      <c:valAx>
        <c:axId val="1257331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731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{8C893482-7D34-4439-8EE7-092E3A9E855F}</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{AC95664C-A4A1-41EF-AF5D-0B0AFE25A814}</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{B679725B-3D6E-4C7B-AA37-E227AAE3EF78}</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{8D9CDE22-303B-4029-A6B9-0443FB31A1EC}</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{6B753D04-335E-4461-A998-ECFD71029249}</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{46B6F2CC-1BBF-42B6-BA73-13DA9157FBC7}</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{C21AB98D-C754-41F5-9762-E6BFBDA079AD}</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{D4629620-3654-4079-91F0-7A088DFB8D17}</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{EF72A0CB-B052-4207-AA9C-ABF59C2E7DAA}</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{F7DD1BB4-62F6-4A99-A826-B99465B941D6}</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81764736"/>
        <c:axId val="81766656"/>
      </c:scatterChart>
      <c:valAx>
        <c:axId val="8176473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1766656"/>
        <c:crosses val="autoZero"/>
        <c:crossBetween val="midCat"/>
      </c:valAx>
      <c:valAx>
        <c:axId val="8176665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176473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{A770EED7-4FC5-4D57-AB41-12A92B58AB91}</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{2CC45724-D239-4775-A4BE-A24232E17ED8}</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{C9990F4B-2FAA-4058-9385-D4432DC64FB0}</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{E32E708F-AFF1-43DE-80AB-E6BFE8A43653}</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{4E6C2CB1-707A-4F0B-AC60-96CD11BB093E}</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18.399999999999999</c:v>
                </c:pt>
                <c:pt idx="1">
                  <c:v>16.7</c:v>
                </c:pt>
                <c:pt idx="2">
                  <c:v>14</c:v>
                </c:pt>
                <c:pt idx="3">
                  <c:v>12.1</c:v>
                </c:pt>
                <c:pt idx="4">
                  <c:v>11.2</c:v>
                </c:pt>
              </c:numCache>
            </c:numRef>
          </c:xVal>
          <c:yVal>
            <c:numRef>
              <c:f>公会計指標分析・財政指標組合せ分析表!$K$73:$O$73</c:f>
              <c:numCache>
                <c:formatCode>#,##0.0;"▲ "#,##0.0</c:formatCode>
                <c:ptCount val="5"/>
                <c:pt idx="0">
                  <c:v>165.4</c:v>
                </c:pt>
                <c:pt idx="1">
                  <c:v>150.9</c:v>
                </c:pt>
                <c:pt idx="2">
                  <c:v>148.80000000000001</c:v>
                </c:pt>
                <c:pt idx="3">
                  <c:v>136.4</c:v>
                </c:pt>
                <c:pt idx="4">
                  <c:v>126.6</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{EA3FF080-5EF9-491E-964E-5C973125F6DF}</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{B95F2802-63B0-440F-89BA-A3FC87E3FCE5}</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{3077F077-0B5F-4EBF-93CF-1BAEA6D963C9}</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{B1BEBEA1-A525-4412-94B7-E0D0CC12FCFB}</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{1715158C-83CF-4645-B5D2-C3AA749FCA62}</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9.3000000000000007</c:v>
                </c:pt>
                <c:pt idx="1">
                  <c:v>8.5</c:v>
                </c:pt>
                <c:pt idx="2">
                  <c:v>7.9</c:v>
                </c:pt>
                <c:pt idx="3">
                  <c:v>7.1</c:v>
                </c:pt>
                <c:pt idx="4">
                  <c:v>6.2</c:v>
                </c:pt>
              </c:numCache>
            </c:numRef>
          </c:xVal>
          <c:yVal>
            <c:numRef>
              <c:f>公会計指標分析・財政指標組合せ分析表!$K$77:$O$77</c:f>
              <c:numCache>
                <c:formatCode>#,##0.0;"▲ "#,##0.0</c:formatCode>
                <c:ptCount val="5"/>
                <c:pt idx="0">
                  <c:v>55.5</c:v>
                </c:pt>
                <c:pt idx="1">
                  <c:v>46.1</c:v>
                </c:pt>
                <c:pt idx="2">
                  <c:v>37.6</c:v>
                </c:pt>
                <c:pt idx="3">
                  <c:v>33.799999999999997</c:v>
                </c:pt>
                <c:pt idx="4">
                  <c:v>15.8</c:v>
                </c:pt>
              </c:numCache>
            </c:numRef>
          </c:yVal>
          <c:smooth val="0"/>
        </c:ser>
        <c:dLbls>
          <c:showLegendKey val="0"/>
          <c:showVal val="0"/>
          <c:showCatName val="0"/>
          <c:showSerName val="0"/>
          <c:showPercent val="0"/>
          <c:showBubbleSize val="0"/>
        </c:dLbls>
        <c:axId val="126315520"/>
        <c:axId val="126325888"/>
      </c:scatterChart>
      <c:valAx>
        <c:axId val="126315520"/>
        <c:scaling>
          <c:orientation val="minMax"/>
          <c:max val="20"/>
          <c:min val="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6325888"/>
        <c:crosses val="autoZero"/>
        <c:crossBetween val="midCat"/>
      </c:valAx>
      <c:valAx>
        <c:axId val="126325888"/>
        <c:scaling>
          <c:orientation val="minMax"/>
          <c:max val="20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6315520"/>
        <c:crosses val="autoZero"/>
        <c:crossBetween val="midCat"/>
        <c:majorUnit val="25"/>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石川県白山市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400" b="0" i="0" u="none" strike="noStrike">
              <a:solidFill>
                <a:schemeClr val="dk1"/>
              </a:solidFill>
              <a:effectLst/>
              <a:latin typeface="ＭＳ ゴシック" panose="020B0609070205080204" pitchFamily="49" charset="-128"/>
              <a:ea typeface="ＭＳ ゴシック" panose="020B0609070205080204" pitchFamily="49" charset="-128"/>
              <a:cs typeface="+mn-cs"/>
            </a:rPr>
            <a:t>元利償還金等</a:t>
          </a:r>
          <a:r>
            <a:rPr lang="en-US" altLang="ja-JP" sz="1400" b="0" i="0" u="none" strike="noStrike">
              <a:solidFill>
                <a:schemeClr val="dk1"/>
              </a:solidFill>
              <a:effectLst/>
              <a:latin typeface="ＭＳ ゴシック" panose="020B0609070205080204" pitchFamily="49" charset="-128"/>
              <a:ea typeface="ＭＳ ゴシック" panose="020B0609070205080204" pitchFamily="49" charset="-128"/>
              <a:cs typeface="+mn-cs"/>
            </a:rPr>
            <a:t>(A)</a:t>
          </a:r>
          <a:r>
            <a:rPr lang="ja-JP" altLang="en-US" sz="1400" b="0" i="0" u="none" strike="noStrike">
              <a:solidFill>
                <a:schemeClr val="dk1"/>
              </a:solidFill>
              <a:effectLst/>
              <a:latin typeface="ＭＳ ゴシック" panose="020B0609070205080204" pitchFamily="49" charset="-128"/>
              <a:ea typeface="ＭＳ ゴシック" panose="020B0609070205080204" pitchFamily="49" charset="-128"/>
              <a:cs typeface="+mn-cs"/>
            </a:rPr>
            <a:t>については、平成</a:t>
          </a:r>
          <a:r>
            <a:rPr lang="en-US" altLang="ja-JP" sz="1400" b="0" i="0" u="none" strike="noStrike">
              <a:solidFill>
                <a:schemeClr val="dk1"/>
              </a:solidFill>
              <a:effectLst/>
              <a:latin typeface="ＭＳ ゴシック" panose="020B0609070205080204" pitchFamily="49" charset="-128"/>
              <a:ea typeface="ＭＳ ゴシック" panose="020B0609070205080204" pitchFamily="49" charset="-128"/>
              <a:cs typeface="+mn-cs"/>
            </a:rPr>
            <a:t>17</a:t>
          </a:r>
          <a:r>
            <a:rPr lang="ja-JP" altLang="en-US" sz="1400" b="0" i="0" u="none" strike="noStrike">
              <a:solidFill>
                <a:schemeClr val="dk1"/>
              </a:solidFill>
              <a:effectLst/>
              <a:latin typeface="ＭＳ ゴシック" panose="020B0609070205080204" pitchFamily="49" charset="-128"/>
              <a:ea typeface="ＭＳ ゴシック" panose="020B0609070205080204" pitchFamily="49" charset="-128"/>
              <a:cs typeface="+mn-cs"/>
            </a:rPr>
            <a:t>年度の合併以降の旧合併特例事業債の発行、臨時財政対策債の発行により元利償還金は高い水準で推移しており、現在は横ばい傾向にある。算入公債費等</a:t>
          </a:r>
          <a:r>
            <a:rPr lang="en-US" altLang="ja-JP" sz="1400" b="0" i="0" u="none" strike="noStrike">
              <a:solidFill>
                <a:schemeClr val="dk1"/>
              </a:solidFill>
              <a:effectLst/>
              <a:latin typeface="ＭＳ ゴシック" panose="020B0609070205080204" pitchFamily="49" charset="-128"/>
              <a:ea typeface="ＭＳ ゴシック" panose="020B0609070205080204" pitchFamily="49" charset="-128"/>
              <a:cs typeface="+mn-cs"/>
            </a:rPr>
            <a:t>(B)</a:t>
          </a:r>
          <a:r>
            <a:rPr lang="ja-JP" altLang="en-US" sz="1400" b="0" i="0" u="none" strike="noStrike">
              <a:solidFill>
                <a:schemeClr val="dk1"/>
              </a:solidFill>
              <a:effectLst/>
              <a:latin typeface="ＭＳ ゴシック" panose="020B0609070205080204" pitchFamily="49" charset="-128"/>
              <a:ea typeface="ＭＳ ゴシック" panose="020B0609070205080204" pitchFamily="49" charset="-128"/>
              <a:cs typeface="+mn-cs"/>
            </a:rPr>
            <a:t>については減少しているが、実質公債費比率の分子は減少傾向で、平成</a:t>
          </a:r>
          <a:r>
            <a:rPr lang="en-US" altLang="ja-JP" sz="1400" b="0" i="0" u="none" strike="noStrike">
              <a:solidFill>
                <a:schemeClr val="dk1"/>
              </a:solidFill>
              <a:effectLst/>
              <a:latin typeface="ＭＳ ゴシック" panose="020B0609070205080204" pitchFamily="49" charset="-128"/>
              <a:ea typeface="ＭＳ ゴシック" panose="020B0609070205080204" pitchFamily="49" charset="-128"/>
              <a:cs typeface="+mn-cs"/>
            </a:rPr>
            <a:t>27</a:t>
          </a:r>
          <a:r>
            <a:rPr lang="ja-JP" altLang="en-US" sz="1400" b="0" i="0" u="none" strike="noStrike">
              <a:solidFill>
                <a:schemeClr val="dk1"/>
              </a:solidFill>
              <a:effectLst/>
              <a:latin typeface="ＭＳ ゴシック" panose="020B0609070205080204" pitchFamily="49" charset="-128"/>
              <a:ea typeface="ＭＳ ゴシック" panose="020B0609070205080204" pitchFamily="49" charset="-128"/>
              <a:cs typeface="+mn-cs"/>
            </a:rPr>
            <a:t>年度は前年度比</a:t>
          </a:r>
          <a:r>
            <a:rPr lang="en-US" altLang="ja-JP" sz="1400" b="0" i="0" u="none" strike="noStrike">
              <a:solidFill>
                <a:schemeClr val="dk1"/>
              </a:solidFill>
              <a:effectLst/>
              <a:latin typeface="ＭＳ ゴシック" panose="020B0609070205080204" pitchFamily="49" charset="-128"/>
              <a:ea typeface="ＭＳ ゴシック" panose="020B0609070205080204" pitchFamily="49" charset="-128"/>
              <a:cs typeface="+mn-cs"/>
            </a:rPr>
            <a:t>208</a:t>
          </a:r>
          <a:r>
            <a:rPr lang="ja-JP" altLang="en-US" sz="1400" b="0" i="0" u="none" strike="noStrike">
              <a:solidFill>
                <a:schemeClr val="dk1"/>
              </a:solidFill>
              <a:effectLst/>
              <a:latin typeface="ＭＳ ゴシック" panose="020B0609070205080204" pitchFamily="49" charset="-128"/>
              <a:ea typeface="ＭＳ ゴシック" panose="020B0609070205080204" pitchFamily="49" charset="-128"/>
              <a:cs typeface="+mn-cs"/>
            </a:rPr>
            <a:t>百万円の減少となっている。</a:t>
          </a:r>
          <a:r>
            <a:rPr lang="ja-JP" altLang="en-US" sz="1400">
              <a:latin typeface="ＭＳ ゴシック" panose="020B0609070205080204" pitchFamily="49" charset="-128"/>
              <a:ea typeface="ＭＳ ゴシック" panose="020B0609070205080204" pitchFamily="49" charset="-128"/>
            </a:rPr>
            <a:t> </a:t>
          </a:r>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石川県白山市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400" b="0" i="0" u="none" strike="noStrike">
              <a:solidFill>
                <a:schemeClr val="dk1"/>
              </a:solidFill>
              <a:effectLst/>
              <a:latin typeface="ＭＳ ゴシック" panose="020B0609070205080204" pitchFamily="49" charset="-128"/>
              <a:ea typeface="ＭＳ ゴシック" panose="020B0609070205080204" pitchFamily="49" charset="-128"/>
              <a:cs typeface="+mn-cs"/>
            </a:rPr>
            <a:t>将来負担額</a:t>
          </a:r>
          <a:r>
            <a:rPr lang="en-US" altLang="ja-JP" sz="1400" b="0" i="0" u="none" strike="noStrike">
              <a:solidFill>
                <a:schemeClr val="dk1"/>
              </a:solidFill>
              <a:effectLst/>
              <a:latin typeface="ＭＳ ゴシック" panose="020B0609070205080204" pitchFamily="49" charset="-128"/>
              <a:ea typeface="ＭＳ ゴシック" panose="020B0609070205080204" pitchFamily="49" charset="-128"/>
              <a:cs typeface="+mn-cs"/>
            </a:rPr>
            <a:t>(A)</a:t>
          </a:r>
          <a:r>
            <a:rPr lang="ja-JP" altLang="en-US" sz="1400" b="0" i="0" u="none" strike="noStrike">
              <a:solidFill>
                <a:schemeClr val="dk1"/>
              </a:solidFill>
              <a:effectLst/>
              <a:latin typeface="ＭＳ ゴシック" panose="020B0609070205080204" pitchFamily="49" charset="-128"/>
              <a:ea typeface="ＭＳ ゴシック" panose="020B0609070205080204" pitchFamily="49" charset="-128"/>
              <a:cs typeface="+mn-cs"/>
            </a:rPr>
            <a:t>については、地方債現在高が旧合併特例事業債や臨時財政対策債の発行により年々増加している。組合等負担等見込額は施設整備のため増加するが、公営企業債等繰入見込額などのその他の項目は着実に減少しており、平成</a:t>
          </a:r>
          <a:r>
            <a:rPr lang="en-US" altLang="ja-JP" sz="1400" b="0" i="0" u="none" strike="noStrike">
              <a:solidFill>
                <a:schemeClr val="dk1"/>
              </a:solidFill>
              <a:effectLst/>
              <a:latin typeface="ＭＳ ゴシック" panose="020B0609070205080204" pitchFamily="49" charset="-128"/>
              <a:ea typeface="ＭＳ ゴシック" panose="020B0609070205080204" pitchFamily="49" charset="-128"/>
              <a:cs typeface="+mn-cs"/>
            </a:rPr>
            <a:t>27</a:t>
          </a:r>
          <a:r>
            <a:rPr lang="ja-JP" altLang="en-US" sz="1400" b="0" i="0" u="none" strike="noStrike">
              <a:solidFill>
                <a:schemeClr val="dk1"/>
              </a:solidFill>
              <a:effectLst/>
              <a:latin typeface="ＭＳ ゴシック" panose="020B0609070205080204" pitchFamily="49" charset="-128"/>
              <a:ea typeface="ＭＳ ゴシック" panose="020B0609070205080204" pitchFamily="49" charset="-128"/>
              <a:cs typeface="+mn-cs"/>
            </a:rPr>
            <a:t>年度は前年度比</a:t>
          </a:r>
          <a:r>
            <a:rPr lang="en-US" altLang="ja-JP" sz="1400" b="0" i="0" u="none" strike="noStrike">
              <a:solidFill>
                <a:schemeClr val="dk1"/>
              </a:solidFill>
              <a:effectLst/>
              <a:latin typeface="ＭＳ ゴシック" panose="020B0609070205080204" pitchFamily="49" charset="-128"/>
              <a:ea typeface="ＭＳ ゴシック" panose="020B0609070205080204" pitchFamily="49" charset="-128"/>
              <a:cs typeface="+mn-cs"/>
            </a:rPr>
            <a:t>608</a:t>
          </a:r>
          <a:r>
            <a:rPr lang="ja-JP" altLang="en-US" sz="1400" b="0" i="0" u="none" strike="noStrike">
              <a:solidFill>
                <a:schemeClr val="dk1"/>
              </a:solidFill>
              <a:effectLst/>
              <a:latin typeface="ＭＳ ゴシック" panose="020B0609070205080204" pitchFamily="49" charset="-128"/>
              <a:ea typeface="ＭＳ ゴシック" panose="020B0609070205080204" pitchFamily="49" charset="-128"/>
              <a:cs typeface="+mn-cs"/>
            </a:rPr>
            <a:t>百万円の減となっている。</a:t>
          </a:r>
          <a:br>
            <a:rPr lang="ja-JP" altLang="en-US" sz="1400" b="0" i="0" u="none" strike="noStrike">
              <a:solidFill>
                <a:schemeClr val="dk1"/>
              </a:solidFill>
              <a:effectLst/>
              <a:latin typeface="ＭＳ ゴシック" panose="020B0609070205080204" pitchFamily="49" charset="-128"/>
              <a:ea typeface="ＭＳ ゴシック" panose="020B0609070205080204" pitchFamily="49" charset="-128"/>
              <a:cs typeface="+mn-cs"/>
            </a:rPr>
          </a:br>
          <a:r>
            <a:rPr lang="ja-JP" altLang="en-US" sz="1400" b="0" i="0" u="none" strike="noStrike">
              <a:solidFill>
                <a:schemeClr val="dk1"/>
              </a:solidFill>
              <a:effectLst/>
              <a:latin typeface="ＭＳ ゴシック" panose="020B0609070205080204" pitchFamily="49" charset="-128"/>
              <a:ea typeface="ＭＳ ゴシック" panose="020B0609070205080204" pitchFamily="49" charset="-128"/>
              <a:cs typeface="+mn-cs"/>
            </a:rPr>
            <a:t>一方、充当可能財源等</a:t>
          </a:r>
          <a:r>
            <a:rPr lang="en-US" altLang="ja-JP" sz="1400" b="0" i="0" u="none" strike="noStrike">
              <a:solidFill>
                <a:schemeClr val="dk1"/>
              </a:solidFill>
              <a:effectLst/>
              <a:latin typeface="ＭＳ ゴシック" panose="020B0609070205080204" pitchFamily="49" charset="-128"/>
              <a:ea typeface="ＭＳ ゴシック" panose="020B0609070205080204" pitchFamily="49" charset="-128"/>
              <a:cs typeface="+mn-cs"/>
            </a:rPr>
            <a:t>(B)</a:t>
          </a:r>
          <a:r>
            <a:rPr lang="ja-JP" altLang="en-US" sz="1400" b="0" i="0" u="none" strike="noStrike">
              <a:solidFill>
                <a:schemeClr val="dk1"/>
              </a:solidFill>
              <a:effectLst/>
              <a:latin typeface="ＭＳ ゴシック" panose="020B0609070205080204" pitchFamily="49" charset="-128"/>
              <a:ea typeface="ＭＳ ゴシック" panose="020B0609070205080204" pitchFamily="49" charset="-128"/>
              <a:cs typeface="+mn-cs"/>
            </a:rPr>
            <a:t>は、平成</a:t>
          </a:r>
          <a:r>
            <a:rPr lang="en-US" altLang="ja-JP" sz="1400" b="0" i="0" u="none" strike="noStrike">
              <a:solidFill>
                <a:schemeClr val="dk1"/>
              </a:solidFill>
              <a:effectLst/>
              <a:latin typeface="ＭＳ ゴシック" panose="020B0609070205080204" pitchFamily="49" charset="-128"/>
              <a:ea typeface="ＭＳ ゴシック" panose="020B0609070205080204" pitchFamily="49" charset="-128"/>
              <a:cs typeface="+mn-cs"/>
            </a:rPr>
            <a:t>22</a:t>
          </a:r>
          <a:r>
            <a:rPr lang="ja-JP" altLang="en-US" sz="1400" b="0" i="0" u="none" strike="noStrike">
              <a:solidFill>
                <a:schemeClr val="dk1"/>
              </a:solidFill>
              <a:effectLst/>
              <a:latin typeface="ＭＳ ゴシック" panose="020B0609070205080204" pitchFamily="49" charset="-128"/>
              <a:ea typeface="ＭＳ ゴシック" panose="020B0609070205080204" pitchFamily="49" charset="-128"/>
              <a:cs typeface="+mn-cs"/>
            </a:rPr>
            <a:t>年度以降増加傾向にあり、平成</a:t>
          </a:r>
          <a:r>
            <a:rPr lang="en-US" altLang="ja-JP" sz="1400" b="0" i="0" u="none" strike="noStrike">
              <a:solidFill>
                <a:schemeClr val="dk1"/>
              </a:solidFill>
              <a:effectLst/>
              <a:latin typeface="ＭＳ ゴシック" panose="020B0609070205080204" pitchFamily="49" charset="-128"/>
              <a:ea typeface="ＭＳ ゴシック" panose="020B0609070205080204" pitchFamily="49" charset="-128"/>
              <a:cs typeface="+mn-cs"/>
            </a:rPr>
            <a:t>27</a:t>
          </a:r>
          <a:r>
            <a:rPr lang="ja-JP" altLang="en-US" sz="1400" b="0" i="0" u="none" strike="noStrike">
              <a:solidFill>
                <a:schemeClr val="dk1"/>
              </a:solidFill>
              <a:effectLst/>
              <a:latin typeface="ＭＳ ゴシック" panose="020B0609070205080204" pitchFamily="49" charset="-128"/>
              <a:ea typeface="ＭＳ ゴシック" panose="020B0609070205080204" pitchFamily="49" charset="-128"/>
              <a:cs typeface="+mn-cs"/>
            </a:rPr>
            <a:t>年度は前年度と比較し</a:t>
          </a:r>
          <a:r>
            <a:rPr lang="en-US" altLang="ja-JP" sz="1400" b="0" i="0" u="none" strike="noStrike">
              <a:solidFill>
                <a:schemeClr val="dk1"/>
              </a:solidFill>
              <a:effectLst/>
              <a:latin typeface="ＭＳ ゴシック" panose="020B0609070205080204" pitchFamily="49" charset="-128"/>
              <a:ea typeface="ＭＳ ゴシック" panose="020B0609070205080204" pitchFamily="49" charset="-128"/>
              <a:cs typeface="+mn-cs"/>
            </a:rPr>
            <a:t>1,382</a:t>
          </a:r>
          <a:r>
            <a:rPr lang="ja-JP" altLang="en-US" sz="1400" b="0" i="0" u="none" strike="noStrike">
              <a:solidFill>
                <a:schemeClr val="dk1"/>
              </a:solidFill>
              <a:effectLst/>
              <a:latin typeface="ＭＳ ゴシック" panose="020B0609070205080204" pitchFamily="49" charset="-128"/>
              <a:ea typeface="ＭＳ ゴシック" panose="020B0609070205080204" pitchFamily="49" charset="-128"/>
              <a:cs typeface="+mn-cs"/>
            </a:rPr>
            <a:t>百万円の増となっている。よって、将来負担比率の分子については、一般会計等に係る地方債の現在高が増加しているものの、年々縮小している状況である。</a:t>
          </a:r>
          <a:br>
            <a:rPr lang="ja-JP" altLang="en-US" sz="1400" b="0" i="0" u="none" strike="noStrike">
              <a:solidFill>
                <a:schemeClr val="dk1"/>
              </a:solidFill>
              <a:effectLst/>
              <a:latin typeface="ＭＳ ゴシック" panose="020B0609070205080204" pitchFamily="49" charset="-128"/>
              <a:ea typeface="ＭＳ ゴシック" panose="020B0609070205080204" pitchFamily="49" charset="-128"/>
              <a:cs typeface="+mn-cs"/>
            </a:rPr>
          </a:br>
          <a:r>
            <a:rPr lang="ja-JP" altLang="en-US" sz="1400" b="0" i="0" u="none" strike="noStrike">
              <a:solidFill>
                <a:schemeClr val="dk1"/>
              </a:solidFill>
              <a:effectLst/>
              <a:latin typeface="ＭＳ ゴシック" panose="020B0609070205080204" pitchFamily="49" charset="-128"/>
              <a:ea typeface="ＭＳ ゴシック" panose="020B0609070205080204" pitchFamily="49" charset="-128"/>
              <a:cs typeface="+mn-cs"/>
            </a:rPr>
            <a:t>しかしながら、今後は充当可能財源等の減少が見込まれることから、地方債の発行を最小限に抑制し、将来負担額の増大を抑えていくこととする。</a:t>
          </a:r>
          <a:r>
            <a:rPr lang="ja-JP" altLang="en-US" sz="1400">
              <a:latin typeface="ＭＳ ゴシック" panose="020B0609070205080204" pitchFamily="49" charset="-128"/>
              <a:ea typeface="ＭＳ ゴシック" panose="020B0609070205080204" pitchFamily="49" charset="-128"/>
            </a:rPr>
            <a:t> </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石川県白山市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112,829
112,007
754.93
52,835,273
51,649,947
1,131,320
30,504,513
87,653,590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11.2
126.6</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石川県白山市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112,829
112,007
754.93
52,835,273
51,649,947
1,131,320
30,504,513
87,653,590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11.2
126.6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石川県白山市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112,829
112,007
754.93
52,835,273
51,649,947
1,131,320
30,504,513
87,653,590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11.2
126.6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石川県白山市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112,829
112,007
754.93
52,835,273
51,649,947
1,131,320
30,504,513
87,653,590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11.2
126.6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ea"/>
              <a:ea typeface="+mn-ea"/>
              <a:cs typeface="+mn-cs"/>
            </a:rPr>
            <a:t>全国平均及び石川県平均は上回っているものの、類似団体平均との比較では</a:t>
          </a:r>
          <a:r>
            <a:rPr kumimoji="1" lang="en-US" altLang="ja-JP" sz="1300">
              <a:solidFill>
                <a:schemeClr val="dk1"/>
              </a:solidFill>
              <a:effectLst/>
              <a:latin typeface="+mn-ea"/>
              <a:ea typeface="+mn-ea"/>
              <a:cs typeface="+mn-cs"/>
            </a:rPr>
            <a:t>0.15</a:t>
          </a:r>
          <a:r>
            <a:rPr kumimoji="1" lang="ja-JP" altLang="ja-JP" sz="1300">
              <a:solidFill>
                <a:schemeClr val="dk1"/>
              </a:solidFill>
              <a:effectLst/>
              <a:latin typeface="+mn-ea"/>
              <a:ea typeface="+mn-ea"/>
              <a:cs typeface="+mn-cs"/>
            </a:rPr>
            <a:t>下回っている。昨年度より</a:t>
          </a:r>
          <a:r>
            <a:rPr kumimoji="1" lang="en-US" altLang="ja-JP" sz="1300">
              <a:solidFill>
                <a:schemeClr val="dk1"/>
              </a:solidFill>
              <a:effectLst/>
              <a:latin typeface="+mn-ea"/>
              <a:ea typeface="+mn-ea"/>
              <a:cs typeface="+mn-cs"/>
            </a:rPr>
            <a:t>0.01</a:t>
          </a:r>
          <a:r>
            <a:rPr kumimoji="1" lang="ja-JP" altLang="ja-JP" sz="1300">
              <a:solidFill>
                <a:schemeClr val="dk1"/>
              </a:solidFill>
              <a:effectLst/>
              <a:latin typeface="+mn-ea"/>
              <a:ea typeface="+mn-ea"/>
              <a:cs typeface="+mn-cs"/>
            </a:rPr>
            <a:t>上回ったものの、平成</a:t>
          </a:r>
          <a:r>
            <a:rPr kumimoji="1" lang="en-US" altLang="ja-JP" sz="1300">
              <a:solidFill>
                <a:schemeClr val="dk1"/>
              </a:solidFill>
              <a:effectLst/>
              <a:latin typeface="+mn-ea"/>
              <a:ea typeface="+mn-ea"/>
              <a:cs typeface="+mn-cs"/>
            </a:rPr>
            <a:t>23</a:t>
          </a:r>
          <a:r>
            <a:rPr kumimoji="1" lang="ja-JP" altLang="ja-JP" sz="1300">
              <a:solidFill>
                <a:schemeClr val="dk1"/>
              </a:solidFill>
              <a:effectLst/>
              <a:latin typeface="+mn-ea"/>
              <a:ea typeface="+mn-ea"/>
              <a:cs typeface="+mn-cs"/>
            </a:rPr>
            <a:t>年度からほぼ横ばい傾向にある。（平成</a:t>
          </a:r>
          <a:r>
            <a:rPr kumimoji="1" lang="en-US" altLang="ja-JP" sz="1300">
              <a:solidFill>
                <a:schemeClr val="dk1"/>
              </a:solidFill>
              <a:effectLst/>
              <a:latin typeface="+mn-ea"/>
              <a:ea typeface="+mn-ea"/>
              <a:cs typeface="+mn-cs"/>
            </a:rPr>
            <a:t>23</a:t>
          </a:r>
          <a:r>
            <a:rPr kumimoji="1" lang="ja-JP" altLang="ja-JP" sz="1300">
              <a:solidFill>
                <a:schemeClr val="dk1"/>
              </a:solidFill>
              <a:effectLst/>
              <a:latin typeface="+mn-ea"/>
              <a:ea typeface="+mn-ea"/>
              <a:cs typeface="+mn-cs"/>
            </a:rPr>
            <a:t>年度から</a:t>
          </a:r>
          <a:r>
            <a:rPr kumimoji="1" lang="en-US" altLang="ja-JP" sz="1300">
              <a:solidFill>
                <a:schemeClr val="dk1"/>
              </a:solidFill>
              <a:effectLst/>
              <a:latin typeface="+mn-ea"/>
              <a:ea typeface="+mn-ea"/>
              <a:cs typeface="+mn-cs"/>
            </a:rPr>
            <a:t>0.01</a:t>
          </a:r>
          <a:r>
            <a:rPr kumimoji="1" lang="ja-JP" altLang="en-US" sz="1300">
              <a:solidFill>
                <a:schemeClr val="dk1"/>
              </a:solidFill>
              <a:effectLst/>
              <a:latin typeface="+mn-ea"/>
              <a:ea typeface="+mn-ea"/>
              <a:cs typeface="+mn-cs"/>
            </a:rPr>
            <a:t>改善</a:t>
          </a:r>
          <a:r>
            <a:rPr kumimoji="1" lang="ja-JP" altLang="ja-JP" sz="1300">
              <a:solidFill>
                <a:schemeClr val="dk1"/>
              </a:solidFill>
              <a:effectLst/>
              <a:latin typeface="+mn-ea"/>
              <a:ea typeface="+mn-ea"/>
              <a:cs typeface="+mn-cs"/>
            </a:rPr>
            <a:t>）</a:t>
          </a:r>
          <a:endParaRPr lang="ja-JP" altLang="ja-JP" sz="1300">
            <a:effectLst/>
            <a:latin typeface="+mn-ea"/>
            <a:ea typeface="+mn-ea"/>
          </a:endParaRPr>
        </a:p>
        <a:p>
          <a:r>
            <a:rPr kumimoji="1" lang="ja-JP" altLang="ja-JP" sz="1300">
              <a:solidFill>
                <a:schemeClr val="dk1"/>
              </a:solidFill>
              <a:effectLst/>
              <a:latin typeface="+mn-ea"/>
              <a:ea typeface="+mn-ea"/>
              <a:cs typeface="+mn-cs"/>
            </a:rPr>
            <a:t>今後も歳出削減に努めるとともに、企業立地の促進や区画整理事業等の定住人口対策を推進し、税収増等による歳入確保に努める。</a:t>
          </a:r>
          <a:endParaRPr lang="ja-JP" altLang="ja-JP" sz="1300">
            <a:effectLst/>
            <a:latin typeface="+mn-ea"/>
            <a:ea typeface="+mn-ea"/>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106136</xdr:rowOff>
    </xdr:from>
    <xdr:to>
      <xdr:col>7</xdr:col>
      <xdr:colOff>152400</xdr:colOff>
      <xdr:row>45</xdr:row>
      <xdr:rowOff>28122</xdr:rowOff>
    </xdr:to>
    <xdr:cxnSp macro="">
      <xdr:nvCxnSpPr>
        <xdr:cNvPr id="65" name="直線コネクタ 64"/>
        <xdr:cNvCxnSpPr/>
      </xdr:nvCxnSpPr>
      <xdr:spPr>
        <a:xfrm flipV="1">
          <a:off x="4953000" y="6278336"/>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6"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0.46</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7" name="直線コネクタ 66"/>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21063</xdr:rowOff>
    </xdr:from>
    <xdr:ext cx="762000" cy="259045"/>
    <xdr:sp macro="" textlink="">
      <xdr:nvSpPr>
        <xdr:cNvPr id="68" name="財政力最大値テキスト"/>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1.31</a:t>
          </a:r>
          <a:endParaRPr kumimoji="1" lang="ja-JP" altLang="en-US" sz="1000" b="1">
            <a:latin typeface="ＭＳ Ｐゴシック"/>
          </a:endParaRPr>
        </a:p>
      </xdr:txBody>
    </xdr:sp>
    <xdr:clientData/>
  </xdr:oneCellAnchor>
  <xdr:twoCellAnchor>
    <xdr:from>
      <xdr:col>7</xdr:col>
      <xdr:colOff>63500</xdr:colOff>
      <xdr:row>36</xdr:row>
      <xdr:rowOff>106136</xdr:rowOff>
    </xdr:from>
    <xdr:to>
      <xdr:col>7</xdr:col>
      <xdr:colOff>241300</xdr:colOff>
      <xdr:row>36</xdr:row>
      <xdr:rowOff>106136</xdr:rowOff>
    </xdr:to>
    <xdr:cxnSp macro="">
      <xdr:nvCxnSpPr>
        <xdr:cNvPr id="69" name="直線コネクタ 68"/>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43543</xdr:rowOff>
    </xdr:from>
    <xdr:to>
      <xdr:col>7</xdr:col>
      <xdr:colOff>152400</xdr:colOff>
      <xdr:row>43</xdr:row>
      <xdr:rowOff>60778</xdr:rowOff>
    </xdr:to>
    <xdr:cxnSp macro="">
      <xdr:nvCxnSpPr>
        <xdr:cNvPr id="70" name="直線コネクタ 69"/>
        <xdr:cNvCxnSpPr/>
      </xdr:nvCxnSpPr>
      <xdr:spPr>
        <a:xfrm flipV="1">
          <a:off x="4114800" y="7415893"/>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93634</xdr:rowOff>
    </xdr:from>
    <xdr:ext cx="762000" cy="259045"/>
    <xdr:sp macro="" textlink="">
      <xdr:nvSpPr>
        <xdr:cNvPr id="71" name="財政力平均値テキスト"/>
        <xdr:cNvSpPr txBox="1"/>
      </xdr:nvSpPr>
      <xdr:spPr>
        <a:xfrm>
          <a:off x="5041900" y="695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0.80</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77107</xdr:rowOff>
    </xdr:from>
    <xdr:to>
      <xdr:col>7</xdr:col>
      <xdr:colOff>203200</xdr:colOff>
      <xdr:row>42</xdr:row>
      <xdr:rowOff>7257</xdr:rowOff>
    </xdr:to>
    <xdr:sp macro="" textlink="">
      <xdr:nvSpPr>
        <xdr:cNvPr id="72" name="フローチャート : 判断 71"/>
        <xdr:cNvSpPr/>
      </xdr:nvSpPr>
      <xdr:spPr>
        <a:xfrm>
          <a:off x="49022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60778</xdr:rowOff>
    </xdr:from>
    <xdr:to>
      <xdr:col>6</xdr:col>
      <xdr:colOff>0</xdr:colOff>
      <xdr:row>43</xdr:row>
      <xdr:rowOff>78015</xdr:rowOff>
    </xdr:to>
    <xdr:cxnSp macro="">
      <xdr:nvCxnSpPr>
        <xdr:cNvPr id="73" name="直線コネクタ 72"/>
        <xdr:cNvCxnSpPr/>
      </xdr:nvCxnSpPr>
      <xdr:spPr>
        <a:xfrm flipV="1">
          <a:off x="3225800" y="743312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9072</xdr:rowOff>
    </xdr:from>
    <xdr:to>
      <xdr:col>6</xdr:col>
      <xdr:colOff>50800</xdr:colOff>
      <xdr:row>42</xdr:row>
      <xdr:rowOff>110672</xdr:rowOff>
    </xdr:to>
    <xdr:sp macro="" textlink="">
      <xdr:nvSpPr>
        <xdr:cNvPr id="74" name="フローチャート : 判断 73"/>
        <xdr:cNvSpPr/>
      </xdr:nvSpPr>
      <xdr:spPr>
        <a:xfrm>
          <a:off x="4064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120849</xdr:rowOff>
    </xdr:from>
    <xdr:ext cx="736600" cy="259045"/>
    <xdr:sp macro="" textlink="">
      <xdr:nvSpPr>
        <xdr:cNvPr id="75" name="テキスト ボックス 74"/>
        <xdr:cNvSpPr txBox="1"/>
      </xdr:nvSpPr>
      <xdr:spPr>
        <a:xfrm>
          <a:off x="3733800" y="6978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78015</xdr:rowOff>
    </xdr:from>
    <xdr:to>
      <xdr:col>4</xdr:col>
      <xdr:colOff>482600</xdr:colOff>
      <xdr:row>43</xdr:row>
      <xdr:rowOff>95250</xdr:rowOff>
    </xdr:to>
    <xdr:cxnSp macro="">
      <xdr:nvCxnSpPr>
        <xdr:cNvPr id="76" name="直線コネクタ 75"/>
        <xdr:cNvCxnSpPr/>
      </xdr:nvCxnSpPr>
      <xdr:spPr>
        <a:xfrm flipV="1">
          <a:off x="2336800" y="745036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9072</xdr:rowOff>
    </xdr:from>
    <xdr:to>
      <xdr:col>4</xdr:col>
      <xdr:colOff>533400</xdr:colOff>
      <xdr:row>42</xdr:row>
      <xdr:rowOff>110672</xdr:rowOff>
    </xdr:to>
    <xdr:sp macro="" textlink="">
      <xdr:nvSpPr>
        <xdr:cNvPr id="77" name="フローチャート : 判断 76"/>
        <xdr:cNvSpPr/>
      </xdr:nvSpPr>
      <xdr:spPr>
        <a:xfrm>
          <a:off x="3175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120849</xdr:rowOff>
    </xdr:from>
    <xdr:ext cx="762000" cy="259045"/>
    <xdr:sp macro="" textlink="">
      <xdr:nvSpPr>
        <xdr:cNvPr id="78" name="テキスト ボックス 77"/>
        <xdr:cNvSpPr txBox="1"/>
      </xdr:nvSpPr>
      <xdr:spPr>
        <a:xfrm>
          <a:off x="2844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60778</xdr:rowOff>
    </xdr:from>
    <xdr:to>
      <xdr:col>3</xdr:col>
      <xdr:colOff>279400</xdr:colOff>
      <xdr:row>43</xdr:row>
      <xdr:rowOff>95250</xdr:rowOff>
    </xdr:to>
    <xdr:cxnSp macro="">
      <xdr:nvCxnSpPr>
        <xdr:cNvPr id="79" name="直線コネクタ 78"/>
        <xdr:cNvCxnSpPr/>
      </xdr:nvCxnSpPr>
      <xdr:spPr>
        <a:xfrm>
          <a:off x="1447800" y="743312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9072</xdr:rowOff>
    </xdr:from>
    <xdr:to>
      <xdr:col>3</xdr:col>
      <xdr:colOff>330200</xdr:colOff>
      <xdr:row>42</xdr:row>
      <xdr:rowOff>110672</xdr:rowOff>
    </xdr:to>
    <xdr:sp macro="" textlink="">
      <xdr:nvSpPr>
        <xdr:cNvPr id="80" name="フローチャート : 判断 79"/>
        <xdr:cNvSpPr/>
      </xdr:nvSpPr>
      <xdr:spPr>
        <a:xfrm>
          <a:off x="2286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120849</xdr:rowOff>
    </xdr:from>
    <xdr:ext cx="762000" cy="259045"/>
    <xdr:sp macro="" textlink="">
      <xdr:nvSpPr>
        <xdr:cNvPr id="81" name="テキスト ボックス 80"/>
        <xdr:cNvSpPr txBox="1"/>
      </xdr:nvSpPr>
      <xdr:spPr>
        <a:xfrm>
          <a:off x="1955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128815</xdr:rowOff>
    </xdr:from>
    <xdr:to>
      <xdr:col>2</xdr:col>
      <xdr:colOff>127000</xdr:colOff>
      <xdr:row>42</xdr:row>
      <xdr:rowOff>58965</xdr:rowOff>
    </xdr:to>
    <xdr:sp macro="" textlink="">
      <xdr:nvSpPr>
        <xdr:cNvPr id="82" name="フローチャート : 判断 81"/>
        <xdr:cNvSpPr/>
      </xdr:nvSpPr>
      <xdr:spPr>
        <a:xfrm>
          <a:off x="1397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69142</xdr:rowOff>
    </xdr:from>
    <xdr:ext cx="762000" cy="259045"/>
    <xdr:sp macro="" textlink="">
      <xdr:nvSpPr>
        <xdr:cNvPr id="83" name="テキスト ボックス 82"/>
        <xdr:cNvSpPr txBox="1"/>
      </xdr:nvSpPr>
      <xdr:spPr>
        <a:xfrm>
          <a:off x="1066800" y="692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164193</xdr:rowOff>
    </xdr:from>
    <xdr:to>
      <xdr:col>7</xdr:col>
      <xdr:colOff>203200</xdr:colOff>
      <xdr:row>43</xdr:row>
      <xdr:rowOff>94343</xdr:rowOff>
    </xdr:to>
    <xdr:sp macro="" textlink="">
      <xdr:nvSpPr>
        <xdr:cNvPr id="89" name="円/楕円 88"/>
        <xdr:cNvSpPr/>
      </xdr:nvSpPr>
      <xdr:spPr>
        <a:xfrm>
          <a:off x="49022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136270</xdr:rowOff>
    </xdr:from>
    <xdr:ext cx="762000" cy="259045"/>
    <xdr:sp macro="" textlink="">
      <xdr:nvSpPr>
        <xdr:cNvPr id="90" name="財政力該当値テキスト"/>
        <xdr:cNvSpPr txBox="1"/>
      </xdr:nvSpPr>
      <xdr:spPr>
        <a:xfrm>
          <a:off x="5041900" y="7337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9978</xdr:rowOff>
    </xdr:from>
    <xdr:to>
      <xdr:col>6</xdr:col>
      <xdr:colOff>50800</xdr:colOff>
      <xdr:row>43</xdr:row>
      <xdr:rowOff>111578</xdr:rowOff>
    </xdr:to>
    <xdr:sp macro="" textlink="">
      <xdr:nvSpPr>
        <xdr:cNvPr id="91" name="円/楕円 90"/>
        <xdr:cNvSpPr/>
      </xdr:nvSpPr>
      <xdr:spPr>
        <a:xfrm>
          <a:off x="4064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96355</xdr:rowOff>
    </xdr:from>
    <xdr:ext cx="736600" cy="259045"/>
    <xdr:sp macro="" textlink="">
      <xdr:nvSpPr>
        <xdr:cNvPr id="92" name="テキスト ボックス 91"/>
        <xdr:cNvSpPr txBox="1"/>
      </xdr:nvSpPr>
      <xdr:spPr>
        <a:xfrm>
          <a:off x="3733800" y="746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27215</xdr:rowOff>
    </xdr:from>
    <xdr:to>
      <xdr:col>4</xdr:col>
      <xdr:colOff>533400</xdr:colOff>
      <xdr:row>43</xdr:row>
      <xdr:rowOff>128815</xdr:rowOff>
    </xdr:to>
    <xdr:sp macro="" textlink="">
      <xdr:nvSpPr>
        <xdr:cNvPr id="93" name="円/楕円 92"/>
        <xdr:cNvSpPr/>
      </xdr:nvSpPr>
      <xdr:spPr>
        <a:xfrm>
          <a:off x="31750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113592</xdr:rowOff>
    </xdr:from>
    <xdr:ext cx="762000" cy="259045"/>
    <xdr:sp macro="" textlink="">
      <xdr:nvSpPr>
        <xdr:cNvPr id="94" name="テキスト ボックス 93"/>
        <xdr:cNvSpPr txBox="1"/>
      </xdr:nvSpPr>
      <xdr:spPr>
        <a:xfrm>
          <a:off x="2844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44450</xdr:rowOff>
    </xdr:from>
    <xdr:to>
      <xdr:col>3</xdr:col>
      <xdr:colOff>330200</xdr:colOff>
      <xdr:row>43</xdr:row>
      <xdr:rowOff>146050</xdr:rowOff>
    </xdr:to>
    <xdr:sp macro="" textlink="">
      <xdr:nvSpPr>
        <xdr:cNvPr id="95" name="円/楕円 94"/>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130827</xdr:rowOff>
    </xdr:from>
    <xdr:ext cx="762000" cy="259045"/>
    <xdr:sp macro="" textlink="">
      <xdr:nvSpPr>
        <xdr:cNvPr id="96" name="テキスト ボックス 95"/>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9978</xdr:rowOff>
    </xdr:from>
    <xdr:to>
      <xdr:col>2</xdr:col>
      <xdr:colOff>127000</xdr:colOff>
      <xdr:row>43</xdr:row>
      <xdr:rowOff>111578</xdr:rowOff>
    </xdr:to>
    <xdr:sp macro="" textlink="">
      <xdr:nvSpPr>
        <xdr:cNvPr id="97" name="円/楕円 96"/>
        <xdr:cNvSpPr/>
      </xdr:nvSpPr>
      <xdr:spPr>
        <a:xfrm>
          <a:off x="1397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96355</xdr:rowOff>
    </xdr:from>
    <xdr:ext cx="762000" cy="259045"/>
    <xdr:sp macro="" textlink="">
      <xdr:nvSpPr>
        <xdr:cNvPr id="98" name="テキスト ボックス 97"/>
        <xdr:cNvSpPr txBox="1"/>
      </xdr:nvSpPr>
      <xdr:spPr>
        <a:xfrm>
          <a:off x="1066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effectLst/>
            </a:rPr>
            <a:t>平成</a:t>
          </a:r>
          <a:r>
            <a:rPr lang="en-US" altLang="ja-JP" sz="1300">
              <a:effectLst/>
            </a:rPr>
            <a:t>17</a:t>
          </a:r>
          <a:r>
            <a:rPr lang="ja-JP" altLang="en-US" sz="1300">
              <a:effectLst/>
            </a:rPr>
            <a:t>年の合併以降</a:t>
          </a:r>
          <a:r>
            <a:rPr lang="ja-JP" altLang="en-US" sz="1300">
              <a:effectLst/>
              <a:latin typeface="+mn-ea"/>
              <a:ea typeface="+mn-ea"/>
            </a:rPr>
            <a:t>、行財政改革の取り組みにより毎年度改善を図るが、平成</a:t>
          </a:r>
          <a:r>
            <a:rPr lang="en-US" altLang="ja-JP" sz="1300">
              <a:effectLst/>
              <a:latin typeface="+mn-ea"/>
              <a:ea typeface="+mn-ea"/>
            </a:rPr>
            <a:t>2</a:t>
          </a:r>
          <a:r>
            <a:rPr lang="ja-JP" altLang="en-US" sz="1300">
              <a:effectLst/>
              <a:latin typeface="+mn-ea"/>
              <a:ea typeface="+mn-ea"/>
            </a:rPr>
            <a:t>７年度は、地方交付税の</a:t>
          </a:r>
          <a:r>
            <a:rPr lang="ja-JP" altLang="ja-JP" sz="1300">
              <a:solidFill>
                <a:schemeClr val="dk1"/>
              </a:solidFill>
              <a:effectLst/>
              <a:latin typeface="+mn-ea"/>
              <a:ea typeface="+mn-ea"/>
              <a:cs typeface="+mn-cs"/>
            </a:rPr>
            <a:t>段階的</a:t>
          </a:r>
          <a:r>
            <a:rPr lang="ja-JP" altLang="en-US" sz="1300">
              <a:effectLst/>
              <a:latin typeface="+mn-ea"/>
              <a:ea typeface="+mn-ea"/>
            </a:rPr>
            <a:t>減少</a:t>
          </a:r>
          <a:r>
            <a:rPr lang="ja-JP" altLang="en-US" sz="1300">
              <a:effectLst/>
            </a:rPr>
            <a:t>や扶助費の増加などから前年度より</a:t>
          </a:r>
          <a:r>
            <a:rPr lang="en-US" altLang="ja-JP" sz="1300">
              <a:effectLst/>
            </a:rPr>
            <a:t>2.0</a:t>
          </a:r>
          <a:r>
            <a:rPr lang="ja-JP" altLang="en-US" sz="1300">
              <a:effectLst/>
            </a:rPr>
            <a:t>上昇し、</a:t>
          </a:r>
          <a:r>
            <a:rPr lang="en-US" altLang="ja-JP" sz="1300">
              <a:effectLst/>
            </a:rPr>
            <a:t>92.9</a:t>
          </a:r>
          <a:r>
            <a:rPr lang="ja-JP" altLang="en-US" sz="1300">
              <a:effectLst/>
            </a:rPr>
            <a:t>となった。全国平均、類似団体平均及び石川県平均のいずれと比較しても高い水準にあるため、今後も、社会保障費や公共施設の維持管理費などに財政需要の増嵩が見込まれることから、これまで以上に事務事業の効率化・適正化を図り、経常経費の抑制に努める。</a:t>
          </a:r>
          <a:endParaRPr lang="ja-JP" altLang="ja-JP" sz="1300">
            <a:effectLst/>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64008</xdr:rowOff>
    </xdr:from>
    <xdr:to>
      <xdr:col>7</xdr:col>
      <xdr:colOff>152400</xdr:colOff>
      <xdr:row>67</xdr:row>
      <xdr:rowOff>65532</xdr:rowOff>
    </xdr:to>
    <xdr:cxnSp macro="">
      <xdr:nvCxnSpPr>
        <xdr:cNvPr id="126" name="直線コネクタ 125"/>
        <xdr:cNvCxnSpPr/>
      </xdr:nvCxnSpPr>
      <xdr:spPr>
        <a:xfrm flipV="1">
          <a:off x="4953000" y="10351008"/>
          <a:ext cx="0" cy="12016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37609</xdr:rowOff>
    </xdr:from>
    <xdr:ext cx="762000" cy="259045"/>
    <xdr:sp macro="" textlink="">
      <xdr:nvSpPr>
        <xdr:cNvPr id="127" name="財政構造の弾力性最小値テキスト"/>
        <xdr:cNvSpPr txBox="1"/>
      </xdr:nvSpPr>
      <xdr:spPr>
        <a:xfrm>
          <a:off x="5041900" y="1152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100.7</a:t>
          </a:r>
          <a:endParaRPr kumimoji="1" lang="ja-JP" altLang="en-US" sz="1000" b="1">
            <a:latin typeface="ＭＳ Ｐゴシック"/>
          </a:endParaRPr>
        </a:p>
      </xdr:txBody>
    </xdr:sp>
    <xdr:clientData/>
  </xdr:oneCellAnchor>
  <xdr:twoCellAnchor>
    <xdr:from>
      <xdr:col>7</xdr:col>
      <xdr:colOff>63500</xdr:colOff>
      <xdr:row>67</xdr:row>
      <xdr:rowOff>65532</xdr:rowOff>
    </xdr:from>
    <xdr:to>
      <xdr:col>7</xdr:col>
      <xdr:colOff>241300</xdr:colOff>
      <xdr:row>67</xdr:row>
      <xdr:rowOff>65532</xdr:rowOff>
    </xdr:to>
    <xdr:cxnSp macro="">
      <xdr:nvCxnSpPr>
        <xdr:cNvPr id="128" name="直線コネクタ 127"/>
        <xdr:cNvCxnSpPr/>
      </xdr:nvCxnSpPr>
      <xdr:spPr>
        <a:xfrm>
          <a:off x="4864100" y="11552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150385</xdr:rowOff>
    </xdr:from>
    <xdr:ext cx="762000" cy="259045"/>
    <xdr:sp macro="" textlink="">
      <xdr:nvSpPr>
        <xdr:cNvPr id="129" name="財政構造の弾力性最大値テキスト"/>
        <xdr:cNvSpPr txBox="1"/>
      </xdr:nvSpPr>
      <xdr:spPr>
        <a:xfrm>
          <a:off x="5041900" y="1009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75.8</a:t>
          </a:r>
          <a:endParaRPr kumimoji="1" lang="ja-JP" altLang="en-US" sz="1000" b="1">
            <a:latin typeface="ＭＳ Ｐゴシック"/>
          </a:endParaRPr>
        </a:p>
      </xdr:txBody>
    </xdr:sp>
    <xdr:clientData/>
  </xdr:oneCellAnchor>
  <xdr:twoCellAnchor>
    <xdr:from>
      <xdr:col>7</xdr:col>
      <xdr:colOff>63500</xdr:colOff>
      <xdr:row>60</xdr:row>
      <xdr:rowOff>64008</xdr:rowOff>
    </xdr:from>
    <xdr:to>
      <xdr:col>7</xdr:col>
      <xdr:colOff>241300</xdr:colOff>
      <xdr:row>60</xdr:row>
      <xdr:rowOff>64008</xdr:rowOff>
    </xdr:to>
    <xdr:cxnSp macro="">
      <xdr:nvCxnSpPr>
        <xdr:cNvPr id="130" name="直線コネクタ 129"/>
        <xdr:cNvCxnSpPr/>
      </xdr:nvCxnSpPr>
      <xdr:spPr>
        <a:xfrm>
          <a:off x="4864100" y="1035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106934</xdr:rowOff>
    </xdr:from>
    <xdr:to>
      <xdr:col>7</xdr:col>
      <xdr:colOff>152400</xdr:colOff>
      <xdr:row>65</xdr:row>
      <xdr:rowOff>32004</xdr:rowOff>
    </xdr:to>
    <xdr:cxnSp macro="">
      <xdr:nvCxnSpPr>
        <xdr:cNvPr id="131" name="直線コネクタ 130"/>
        <xdr:cNvCxnSpPr/>
      </xdr:nvCxnSpPr>
      <xdr:spPr>
        <a:xfrm>
          <a:off x="4114800" y="11079734"/>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99331</xdr:rowOff>
    </xdr:from>
    <xdr:ext cx="762000" cy="259045"/>
    <xdr:sp macro="" textlink="">
      <xdr:nvSpPr>
        <xdr:cNvPr id="132" name="財政構造の弾力性平均値テキスト"/>
        <xdr:cNvSpPr txBox="1"/>
      </xdr:nvSpPr>
      <xdr:spPr>
        <a:xfrm>
          <a:off x="5041900" y="10729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82804</xdr:rowOff>
    </xdr:from>
    <xdr:to>
      <xdr:col>7</xdr:col>
      <xdr:colOff>203200</xdr:colOff>
      <xdr:row>64</xdr:row>
      <xdr:rowOff>12954</xdr:rowOff>
    </xdr:to>
    <xdr:sp macro="" textlink="">
      <xdr:nvSpPr>
        <xdr:cNvPr id="133" name="フローチャート : 判断 132"/>
        <xdr:cNvSpPr/>
      </xdr:nvSpPr>
      <xdr:spPr>
        <a:xfrm>
          <a:off x="49022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106934</xdr:rowOff>
    </xdr:from>
    <xdr:to>
      <xdr:col>6</xdr:col>
      <xdr:colOff>0</xdr:colOff>
      <xdr:row>65</xdr:row>
      <xdr:rowOff>3048</xdr:rowOff>
    </xdr:to>
    <xdr:cxnSp macro="">
      <xdr:nvCxnSpPr>
        <xdr:cNvPr id="134" name="直線コネクタ 133"/>
        <xdr:cNvCxnSpPr/>
      </xdr:nvCxnSpPr>
      <xdr:spPr>
        <a:xfrm flipV="1">
          <a:off x="3225800" y="11079734"/>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51308</xdr:rowOff>
    </xdr:from>
    <xdr:to>
      <xdr:col>6</xdr:col>
      <xdr:colOff>50800</xdr:colOff>
      <xdr:row>64</xdr:row>
      <xdr:rowOff>152908</xdr:rowOff>
    </xdr:to>
    <xdr:sp macro="" textlink="">
      <xdr:nvSpPr>
        <xdr:cNvPr id="135" name="フローチャート : 判断 134"/>
        <xdr:cNvSpPr/>
      </xdr:nvSpPr>
      <xdr:spPr>
        <a:xfrm>
          <a:off x="4064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163085</xdr:rowOff>
    </xdr:from>
    <xdr:ext cx="736600" cy="259045"/>
    <xdr:sp macro="" textlink="">
      <xdr:nvSpPr>
        <xdr:cNvPr id="136" name="テキスト ボックス 135"/>
        <xdr:cNvSpPr txBox="1"/>
      </xdr:nvSpPr>
      <xdr:spPr>
        <a:xfrm>
          <a:off x="3733800" y="10792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3048</xdr:rowOff>
    </xdr:from>
    <xdr:to>
      <xdr:col>4</xdr:col>
      <xdr:colOff>482600</xdr:colOff>
      <xdr:row>65</xdr:row>
      <xdr:rowOff>36830</xdr:rowOff>
    </xdr:to>
    <xdr:cxnSp macro="">
      <xdr:nvCxnSpPr>
        <xdr:cNvPr id="137" name="直線コネクタ 136"/>
        <xdr:cNvCxnSpPr/>
      </xdr:nvCxnSpPr>
      <xdr:spPr>
        <a:xfrm flipV="1">
          <a:off x="2336800" y="11147298"/>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160020</xdr:rowOff>
    </xdr:from>
    <xdr:to>
      <xdr:col>4</xdr:col>
      <xdr:colOff>533400</xdr:colOff>
      <xdr:row>64</xdr:row>
      <xdr:rowOff>90170</xdr:rowOff>
    </xdr:to>
    <xdr:sp macro="" textlink="">
      <xdr:nvSpPr>
        <xdr:cNvPr id="138" name="フローチャート : 判断 137"/>
        <xdr:cNvSpPr/>
      </xdr:nvSpPr>
      <xdr:spPr>
        <a:xfrm>
          <a:off x="3175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100347</xdr:rowOff>
    </xdr:from>
    <xdr:ext cx="762000" cy="259045"/>
    <xdr:sp macro="" textlink="">
      <xdr:nvSpPr>
        <xdr:cNvPr id="139" name="テキスト ボックス 138"/>
        <xdr:cNvSpPr txBox="1"/>
      </xdr:nvSpPr>
      <xdr:spPr>
        <a:xfrm>
          <a:off x="2844800" y="1073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36830</xdr:rowOff>
    </xdr:from>
    <xdr:to>
      <xdr:col>3</xdr:col>
      <xdr:colOff>279400</xdr:colOff>
      <xdr:row>65</xdr:row>
      <xdr:rowOff>162306</xdr:rowOff>
    </xdr:to>
    <xdr:cxnSp macro="">
      <xdr:nvCxnSpPr>
        <xdr:cNvPr id="140" name="直線コネクタ 139"/>
        <xdr:cNvCxnSpPr/>
      </xdr:nvCxnSpPr>
      <xdr:spPr>
        <a:xfrm flipV="1">
          <a:off x="1447800" y="11181080"/>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27178</xdr:rowOff>
    </xdr:from>
    <xdr:to>
      <xdr:col>3</xdr:col>
      <xdr:colOff>330200</xdr:colOff>
      <xdr:row>64</xdr:row>
      <xdr:rowOff>128778</xdr:rowOff>
    </xdr:to>
    <xdr:sp macro="" textlink="">
      <xdr:nvSpPr>
        <xdr:cNvPr id="141" name="フローチャート : 判断 140"/>
        <xdr:cNvSpPr/>
      </xdr:nvSpPr>
      <xdr:spPr>
        <a:xfrm>
          <a:off x="2286000" y="1099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138955</xdr:rowOff>
    </xdr:from>
    <xdr:ext cx="762000" cy="259045"/>
    <xdr:sp macro="" textlink="">
      <xdr:nvSpPr>
        <xdr:cNvPr id="142" name="テキスト ボックス 141"/>
        <xdr:cNvSpPr txBox="1"/>
      </xdr:nvSpPr>
      <xdr:spPr>
        <a:xfrm>
          <a:off x="1955800" y="10768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7874</xdr:rowOff>
    </xdr:from>
    <xdr:to>
      <xdr:col>2</xdr:col>
      <xdr:colOff>127000</xdr:colOff>
      <xdr:row>64</xdr:row>
      <xdr:rowOff>109474</xdr:rowOff>
    </xdr:to>
    <xdr:sp macro="" textlink="">
      <xdr:nvSpPr>
        <xdr:cNvPr id="143" name="フローチャート : 判断 142"/>
        <xdr:cNvSpPr/>
      </xdr:nvSpPr>
      <xdr:spPr>
        <a:xfrm>
          <a:off x="1397000" y="1098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119651</xdr:rowOff>
    </xdr:from>
    <xdr:ext cx="762000" cy="259045"/>
    <xdr:sp macro="" textlink="">
      <xdr:nvSpPr>
        <xdr:cNvPr id="144" name="テキスト ボックス 143"/>
        <xdr:cNvSpPr txBox="1"/>
      </xdr:nvSpPr>
      <xdr:spPr>
        <a:xfrm>
          <a:off x="1066800" y="10749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64</xdr:row>
      <xdr:rowOff>152654</xdr:rowOff>
    </xdr:from>
    <xdr:to>
      <xdr:col>7</xdr:col>
      <xdr:colOff>203200</xdr:colOff>
      <xdr:row>65</xdr:row>
      <xdr:rowOff>82804</xdr:rowOff>
    </xdr:to>
    <xdr:sp macro="" textlink="">
      <xdr:nvSpPr>
        <xdr:cNvPr id="150" name="円/楕円 149"/>
        <xdr:cNvSpPr/>
      </xdr:nvSpPr>
      <xdr:spPr>
        <a:xfrm>
          <a:off x="4902200" y="1112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124731</xdr:rowOff>
    </xdr:from>
    <xdr:ext cx="762000" cy="259045"/>
    <xdr:sp macro="" textlink="">
      <xdr:nvSpPr>
        <xdr:cNvPr id="151" name="財政構造の弾力性該当値テキスト"/>
        <xdr:cNvSpPr txBox="1"/>
      </xdr:nvSpPr>
      <xdr:spPr>
        <a:xfrm>
          <a:off x="5041900" y="110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56134</xdr:rowOff>
    </xdr:from>
    <xdr:to>
      <xdr:col>6</xdr:col>
      <xdr:colOff>50800</xdr:colOff>
      <xdr:row>64</xdr:row>
      <xdr:rowOff>157734</xdr:rowOff>
    </xdr:to>
    <xdr:sp macro="" textlink="">
      <xdr:nvSpPr>
        <xdr:cNvPr id="152" name="円/楕円 151"/>
        <xdr:cNvSpPr/>
      </xdr:nvSpPr>
      <xdr:spPr>
        <a:xfrm>
          <a:off x="4064000" y="1102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142511</xdr:rowOff>
    </xdr:from>
    <xdr:ext cx="736600" cy="259045"/>
    <xdr:sp macro="" textlink="">
      <xdr:nvSpPr>
        <xdr:cNvPr id="153" name="テキスト ボックス 152"/>
        <xdr:cNvSpPr txBox="1"/>
      </xdr:nvSpPr>
      <xdr:spPr>
        <a:xfrm>
          <a:off x="3733800" y="11115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123698</xdr:rowOff>
    </xdr:from>
    <xdr:to>
      <xdr:col>4</xdr:col>
      <xdr:colOff>533400</xdr:colOff>
      <xdr:row>65</xdr:row>
      <xdr:rowOff>53848</xdr:rowOff>
    </xdr:to>
    <xdr:sp macro="" textlink="">
      <xdr:nvSpPr>
        <xdr:cNvPr id="154" name="円/楕円 153"/>
        <xdr:cNvSpPr/>
      </xdr:nvSpPr>
      <xdr:spPr>
        <a:xfrm>
          <a:off x="3175000" y="1109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38625</xdr:rowOff>
    </xdr:from>
    <xdr:ext cx="762000" cy="259045"/>
    <xdr:sp macro="" textlink="">
      <xdr:nvSpPr>
        <xdr:cNvPr id="155" name="テキスト ボックス 154"/>
        <xdr:cNvSpPr txBox="1"/>
      </xdr:nvSpPr>
      <xdr:spPr>
        <a:xfrm>
          <a:off x="2844800" y="11182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157480</xdr:rowOff>
    </xdr:from>
    <xdr:to>
      <xdr:col>3</xdr:col>
      <xdr:colOff>330200</xdr:colOff>
      <xdr:row>65</xdr:row>
      <xdr:rowOff>87630</xdr:rowOff>
    </xdr:to>
    <xdr:sp macro="" textlink="">
      <xdr:nvSpPr>
        <xdr:cNvPr id="156" name="円/楕円 155"/>
        <xdr:cNvSpPr/>
      </xdr:nvSpPr>
      <xdr:spPr>
        <a:xfrm>
          <a:off x="2286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72407</xdr:rowOff>
    </xdr:from>
    <xdr:ext cx="762000" cy="259045"/>
    <xdr:sp macro="" textlink="">
      <xdr:nvSpPr>
        <xdr:cNvPr id="157" name="テキスト ボックス 156"/>
        <xdr:cNvSpPr txBox="1"/>
      </xdr:nvSpPr>
      <xdr:spPr>
        <a:xfrm>
          <a:off x="1955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111506</xdr:rowOff>
    </xdr:from>
    <xdr:to>
      <xdr:col>2</xdr:col>
      <xdr:colOff>127000</xdr:colOff>
      <xdr:row>66</xdr:row>
      <xdr:rowOff>41656</xdr:rowOff>
    </xdr:to>
    <xdr:sp macro="" textlink="">
      <xdr:nvSpPr>
        <xdr:cNvPr id="158" name="円/楕円 157"/>
        <xdr:cNvSpPr/>
      </xdr:nvSpPr>
      <xdr:spPr>
        <a:xfrm>
          <a:off x="1397000" y="1125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26433</xdr:rowOff>
    </xdr:from>
    <xdr:ext cx="762000" cy="259045"/>
    <xdr:sp macro="" textlink="">
      <xdr:nvSpPr>
        <xdr:cNvPr id="159" name="テキスト ボックス 158"/>
        <xdr:cNvSpPr txBox="1"/>
      </xdr:nvSpPr>
      <xdr:spPr>
        <a:xfrm>
          <a:off x="1066800" y="1134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[108,457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114,527</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u="none" strike="noStrike">
              <a:solidFill>
                <a:schemeClr val="dk1"/>
              </a:solidFill>
              <a:effectLst/>
              <a:latin typeface="+mn-ea"/>
              <a:ea typeface="+mn-ea"/>
              <a:cs typeface="+mn-cs"/>
            </a:rPr>
            <a:t>全国平均、石川県平均並びに類似団体平均と比較すると下回っている状況である。</a:t>
          </a:r>
          <a:br>
            <a:rPr lang="ja-JP" altLang="en-US" sz="1300" b="0" i="0" u="none" strike="noStrike">
              <a:solidFill>
                <a:schemeClr val="dk1"/>
              </a:solidFill>
              <a:effectLst/>
              <a:latin typeface="+mn-ea"/>
              <a:ea typeface="+mn-ea"/>
              <a:cs typeface="+mn-cs"/>
            </a:rPr>
          </a:br>
          <a:r>
            <a:rPr lang="ja-JP" altLang="en-US" sz="1300" b="0" i="0" u="none" strike="noStrike">
              <a:solidFill>
                <a:schemeClr val="dk1"/>
              </a:solidFill>
              <a:effectLst/>
              <a:latin typeface="+mn-ea"/>
              <a:ea typeface="+mn-ea"/>
              <a:cs typeface="+mn-cs"/>
            </a:rPr>
            <a:t>平成</a:t>
          </a:r>
          <a:r>
            <a:rPr lang="en-US" altLang="ja-JP" sz="1300" b="0" i="0" u="none" strike="noStrike">
              <a:solidFill>
                <a:schemeClr val="dk1"/>
              </a:solidFill>
              <a:effectLst/>
              <a:latin typeface="+mn-ea"/>
              <a:ea typeface="+mn-ea"/>
              <a:cs typeface="+mn-cs"/>
            </a:rPr>
            <a:t>17</a:t>
          </a:r>
          <a:r>
            <a:rPr lang="ja-JP" altLang="en-US" sz="1300" b="0" i="0" u="none" strike="noStrike">
              <a:solidFill>
                <a:schemeClr val="dk1"/>
              </a:solidFill>
              <a:effectLst/>
              <a:latin typeface="+mn-ea"/>
              <a:ea typeface="+mn-ea"/>
              <a:cs typeface="+mn-cs"/>
            </a:rPr>
            <a:t>年の合併以降、定員適正化計画に基づき</a:t>
          </a:r>
          <a:r>
            <a:rPr lang="en-US" altLang="ja-JP" sz="1300" b="0" i="0" u="none" strike="noStrike">
              <a:solidFill>
                <a:schemeClr val="dk1"/>
              </a:solidFill>
              <a:effectLst/>
              <a:latin typeface="+mn-ea"/>
              <a:ea typeface="+mn-ea"/>
              <a:cs typeface="+mn-cs"/>
            </a:rPr>
            <a:t>193</a:t>
          </a:r>
          <a:r>
            <a:rPr lang="ja-JP" altLang="en-US" sz="1300" b="0" i="0" u="none" strike="noStrike">
              <a:solidFill>
                <a:schemeClr val="dk1"/>
              </a:solidFill>
              <a:effectLst/>
              <a:latin typeface="+mn-ea"/>
              <a:ea typeface="+mn-ea"/>
              <a:cs typeface="+mn-cs"/>
            </a:rPr>
            <a:t>人減（</a:t>
          </a:r>
          <a:r>
            <a:rPr lang="en-US" altLang="ja-JP" sz="1300" b="0" i="0" u="none" strike="noStrike">
              <a:solidFill>
                <a:schemeClr val="dk1"/>
              </a:solidFill>
              <a:effectLst/>
              <a:latin typeface="+mn-ea"/>
              <a:ea typeface="+mn-ea"/>
              <a:cs typeface="+mn-cs"/>
            </a:rPr>
            <a:t>1,046</a:t>
          </a:r>
          <a:r>
            <a:rPr lang="ja-JP" altLang="en-US" sz="1300" b="0" i="0" u="none" strike="noStrike">
              <a:solidFill>
                <a:schemeClr val="dk1"/>
              </a:solidFill>
              <a:effectLst/>
              <a:latin typeface="+mn-ea"/>
              <a:ea typeface="+mn-ea"/>
              <a:cs typeface="+mn-cs"/>
            </a:rPr>
            <a:t>人→</a:t>
          </a:r>
          <a:r>
            <a:rPr lang="en-US" altLang="ja-JP" sz="1300" b="0" i="0" u="none" strike="noStrike">
              <a:solidFill>
                <a:schemeClr val="dk1"/>
              </a:solidFill>
              <a:effectLst/>
              <a:latin typeface="+mn-ea"/>
              <a:ea typeface="+mn-ea"/>
              <a:cs typeface="+mn-cs"/>
            </a:rPr>
            <a:t>853</a:t>
          </a:r>
          <a:r>
            <a:rPr lang="ja-JP" altLang="en-US" sz="1300" b="0" i="0" u="none" strike="noStrike">
              <a:solidFill>
                <a:schemeClr val="dk1"/>
              </a:solidFill>
              <a:effectLst/>
              <a:latin typeface="+mn-ea"/>
              <a:ea typeface="+mn-ea"/>
              <a:cs typeface="+mn-cs"/>
            </a:rPr>
            <a:t>人）と着実に職員数は減少し人件費の抑制は図られていることから、引き続き、一層の事務事業の見直し、施設管理の見直しを進め、物件費の抑制に努める。</a:t>
          </a:r>
          <a:r>
            <a:rPr lang="ja-JP" altLang="en-US" sz="1300">
              <a:latin typeface="+mn-ea"/>
              <a:ea typeface="+mn-ea"/>
            </a:rPr>
            <a:t> </a:t>
          </a:r>
          <a:endParaRPr kumimoji="1" lang="ja-JP" altLang="en-US" sz="1300">
            <a:latin typeface="+mn-ea"/>
            <a:ea typeface="+mn-ea"/>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9810</xdr:rowOff>
    </xdr:from>
    <xdr:to>
      <xdr:col>7</xdr:col>
      <xdr:colOff>152400</xdr:colOff>
      <xdr:row>89</xdr:row>
      <xdr:rowOff>113264</xdr:rowOff>
    </xdr:to>
    <xdr:cxnSp macro="">
      <xdr:nvCxnSpPr>
        <xdr:cNvPr id="189" name="直線コネクタ 188"/>
        <xdr:cNvCxnSpPr/>
      </xdr:nvCxnSpPr>
      <xdr:spPr>
        <a:xfrm flipV="1">
          <a:off x="4953000" y="14068710"/>
          <a:ext cx="0" cy="13036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85341</xdr:rowOff>
    </xdr:from>
    <xdr:ext cx="762000" cy="259045"/>
    <xdr:sp macro="" textlink="">
      <xdr:nvSpPr>
        <xdr:cNvPr id="190" name="人件費・物件費等の状況最小値テキスト"/>
        <xdr:cNvSpPr txBox="1"/>
      </xdr:nvSpPr>
      <xdr:spPr>
        <a:xfrm>
          <a:off x="5041900" y="15344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138,159</a:t>
          </a:r>
          <a:endParaRPr kumimoji="1" lang="ja-JP" altLang="en-US" sz="1000" b="1">
            <a:latin typeface="ＭＳ Ｐゴシック"/>
          </a:endParaRPr>
        </a:p>
      </xdr:txBody>
    </xdr:sp>
    <xdr:clientData/>
  </xdr:oneCellAnchor>
  <xdr:twoCellAnchor>
    <xdr:from>
      <xdr:col>7</xdr:col>
      <xdr:colOff>63500</xdr:colOff>
      <xdr:row>89</xdr:row>
      <xdr:rowOff>113264</xdr:rowOff>
    </xdr:from>
    <xdr:to>
      <xdr:col>7</xdr:col>
      <xdr:colOff>241300</xdr:colOff>
      <xdr:row>89</xdr:row>
      <xdr:rowOff>113264</xdr:rowOff>
    </xdr:to>
    <xdr:cxnSp macro="">
      <xdr:nvCxnSpPr>
        <xdr:cNvPr id="191" name="直線コネクタ 190"/>
        <xdr:cNvCxnSpPr/>
      </xdr:nvCxnSpPr>
      <xdr:spPr>
        <a:xfrm>
          <a:off x="4864100" y="15372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96187</xdr:rowOff>
    </xdr:from>
    <xdr:ext cx="762000" cy="259045"/>
    <xdr:sp macro="" textlink="">
      <xdr:nvSpPr>
        <xdr:cNvPr id="192" name="人件費・物件費等の状況最大値テキスト"/>
        <xdr:cNvSpPr txBox="1"/>
      </xdr:nvSpPr>
      <xdr:spPr>
        <a:xfrm>
          <a:off x="5041900" y="13812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73,330</a:t>
          </a:r>
          <a:endParaRPr kumimoji="1" lang="ja-JP" altLang="en-US" sz="1000" b="1">
            <a:latin typeface="ＭＳ Ｐゴシック"/>
          </a:endParaRPr>
        </a:p>
      </xdr:txBody>
    </xdr:sp>
    <xdr:clientData/>
  </xdr:oneCellAnchor>
  <xdr:twoCellAnchor>
    <xdr:from>
      <xdr:col>7</xdr:col>
      <xdr:colOff>63500</xdr:colOff>
      <xdr:row>82</xdr:row>
      <xdr:rowOff>9810</xdr:rowOff>
    </xdr:from>
    <xdr:to>
      <xdr:col>7</xdr:col>
      <xdr:colOff>241300</xdr:colOff>
      <xdr:row>82</xdr:row>
      <xdr:rowOff>9810</xdr:rowOff>
    </xdr:to>
    <xdr:cxnSp macro="">
      <xdr:nvCxnSpPr>
        <xdr:cNvPr id="193" name="直線コネクタ 192"/>
        <xdr:cNvCxnSpPr/>
      </xdr:nvCxnSpPr>
      <xdr:spPr>
        <a:xfrm>
          <a:off x="4864100" y="1406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86</xdr:row>
      <xdr:rowOff>30356</xdr:rowOff>
    </xdr:from>
    <xdr:to>
      <xdr:col>7</xdr:col>
      <xdr:colOff>152400</xdr:colOff>
      <xdr:row>86</xdr:row>
      <xdr:rowOff>90339</xdr:rowOff>
    </xdr:to>
    <xdr:cxnSp macro="">
      <xdr:nvCxnSpPr>
        <xdr:cNvPr id="194" name="直線コネクタ 193"/>
        <xdr:cNvCxnSpPr/>
      </xdr:nvCxnSpPr>
      <xdr:spPr>
        <a:xfrm flipV="1">
          <a:off x="4114800" y="14775056"/>
          <a:ext cx="838200" cy="59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85</xdr:row>
      <xdr:rowOff>134284</xdr:rowOff>
    </xdr:from>
    <xdr:ext cx="762000" cy="259045"/>
    <xdr:sp macro="" textlink="">
      <xdr:nvSpPr>
        <xdr:cNvPr id="195" name="人件費・物件費等の状況平均値テキスト"/>
        <xdr:cNvSpPr txBox="1"/>
      </xdr:nvSpPr>
      <xdr:spPr>
        <a:xfrm>
          <a:off x="5041900" y="14707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109,014</a:t>
          </a:r>
          <a:endParaRPr kumimoji="1" lang="ja-JP" altLang="en-US" sz="1000" b="1">
            <a:solidFill>
              <a:srgbClr val="000080"/>
            </a:solidFill>
            <a:latin typeface="ＭＳ Ｐゴシック"/>
          </a:endParaRPr>
        </a:p>
      </xdr:txBody>
    </xdr:sp>
    <xdr:clientData/>
  </xdr:oneCellAnchor>
  <xdr:twoCellAnchor>
    <xdr:from>
      <xdr:col>7</xdr:col>
      <xdr:colOff>101600</xdr:colOff>
      <xdr:row>85</xdr:row>
      <xdr:rowOff>162207</xdr:rowOff>
    </xdr:from>
    <xdr:to>
      <xdr:col>7</xdr:col>
      <xdr:colOff>203200</xdr:colOff>
      <xdr:row>86</xdr:row>
      <xdr:rowOff>92357</xdr:rowOff>
    </xdr:to>
    <xdr:sp macro="" textlink="">
      <xdr:nvSpPr>
        <xdr:cNvPr id="196" name="フローチャート : 判断 195"/>
        <xdr:cNvSpPr/>
      </xdr:nvSpPr>
      <xdr:spPr>
        <a:xfrm>
          <a:off x="4902200" y="1473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133659</xdr:rowOff>
    </xdr:from>
    <xdr:to>
      <xdr:col>6</xdr:col>
      <xdr:colOff>0</xdr:colOff>
      <xdr:row>86</xdr:row>
      <xdr:rowOff>90339</xdr:rowOff>
    </xdr:to>
    <xdr:cxnSp macro="">
      <xdr:nvCxnSpPr>
        <xdr:cNvPr id="197" name="直線コネクタ 196"/>
        <xdr:cNvCxnSpPr/>
      </xdr:nvCxnSpPr>
      <xdr:spPr>
        <a:xfrm>
          <a:off x="3225800" y="14706909"/>
          <a:ext cx="889000" cy="128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85</xdr:row>
      <xdr:rowOff>153138</xdr:rowOff>
    </xdr:from>
    <xdr:to>
      <xdr:col>6</xdr:col>
      <xdr:colOff>50800</xdr:colOff>
      <xdr:row>86</xdr:row>
      <xdr:rowOff>83288</xdr:rowOff>
    </xdr:to>
    <xdr:sp macro="" textlink="">
      <xdr:nvSpPr>
        <xdr:cNvPr id="198" name="フローチャート : 判断 197"/>
        <xdr:cNvSpPr/>
      </xdr:nvSpPr>
      <xdr:spPr>
        <a:xfrm>
          <a:off x="4064000" y="1472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93465</xdr:rowOff>
    </xdr:from>
    <xdr:ext cx="736600" cy="259045"/>
    <xdr:sp macro="" textlink="">
      <xdr:nvSpPr>
        <xdr:cNvPr id="199" name="テキスト ボックス 198"/>
        <xdr:cNvSpPr txBox="1"/>
      </xdr:nvSpPr>
      <xdr:spPr>
        <a:xfrm>
          <a:off x="3733800" y="14495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108,563</a:t>
          </a:r>
          <a:endParaRPr kumimoji="1" lang="ja-JP" altLang="en-US" sz="1000" b="1">
            <a:solidFill>
              <a:srgbClr val="000080"/>
            </a:solidFill>
            <a:latin typeface="ＭＳ Ｐゴシック"/>
          </a:endParaRPr>
        </a:p>
      </xdr:txBody>
    </xdr:sp>
    <xdr:clientData/>
  </xdr:oneCellAnchor>
  <xdr:twoCellAnchor>
    <xdr:from>
      <xdr:col>3</xdr:col>
      <xdr:colOff>279400</xdr:colOff>
      <xdr:row>85</xdr:row>
      <xdr:rowOff>133659</xdr:rowOff>
    </xdr:from>
    <xdr:to>
      <xdr:col>4</xdr:col>
      <xdr:colOff>482600</xdr:colOff>
      <xdr:row>86</xdr:row>
      <xdr:rowOff>54608</xdr:rowOff>
    </xdr:to>
    <xdr:cxnSp macro="">
      <xdr:nvCxnSpPr>
        <xdr:cNvPr id="200" name="直線コネクタ 199"/>
        <xdr:cNvCxnSpPr/>
      </xdr:nvCxnSpPr>
      <xdr:spPr>
        <a:xfrm flipV="1">
          <a:off x="2336800" y="14706909"/>
          <a:ext cx="889000" cy="92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85</xdr:row>
      <xdr:rowOff>70010</xdr:rowOff>
    </xdr:from>
    <xdr:to>
      <xdr:col>4</xdr:col>
      <xdr:colOff>533400</xdr:colOff>
      <xdr:row>86</xdr:row>
      <xdr:rowOff>160</xdr:rowOff>
    </xdr:to>
    <xdr:sp macro="" textlink="">
      <xdr:nvSpPr>
        <xdr:cNvPr id="201" name="フローチャート : 判断 200"/>
        <xdr:cNvSpPr/>
      </xdr:nvSpPr>
      <xdr:spPr>
        <a:xfrm>
          <a:off x="3175000" y="1464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10337</xdr:rowOff>
    </xdr:from>
    <xdr:ext cx="762000" cy="259045"/>
    <xdr:sp macro="" textlink="">
      <xdr:nvSpPr>
        <xdr:cNvPr id="202" name="テキスト ボックス 201"/>
        <xdr:cNvSpPr txBox="1"/>
      </xdr:nvSpPr>
      <xdr:spPr>
        <a:xfrm>
          <a:off x="2844800" y="1441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2</xdr:col>
      <xdr:colOff>76200</xdr:colOff>
      <xdr:row>86</xdr:row>
      <xdr:rowOff>54608</xdr:rowOff>
    </xdr:from>
    <xdr:to>
      <xdr:col>3</xdr:col>
      <xdr:colOff>279400</xdr:colOff>
      <xdr:row>86</xdr:row>
      <xdr:rowOff>135201</xdr:rowOff>
    </xdr:to>
    <xdr:cxnSp macro="">
      <xdr:nvCxnSpPr>
        <xdr:cNvPr id="203" name="直線コネクタ 202"/>
        <xdr:cNvCxnSpPr/>
      </xdr:nvCxnSpPr>
      <xdr:spPr>
        <a:xfrm flipV="1">
          <a:off x="1447800" y="14799308"/>
          <a:ext cx="889000" cy="80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85</xdr:row>
      <xdr:rowOff>102122</xdr:rowOff>
    </xdr:from>
    <xdr:to>
      <xdr:col>3</xdr:col>
      <xdr:colOff>330200</xdr:colOff>
      <xdr:row>86</xdr:row>
      <xdr:rowOff>32272</xdr:rowOff>
    </xdr:to>
    <xdr:sp macro="" textlink="">
      <xdr:nvSpPr>
        <xdr:cNvPr id="204" name="フローチャート : 判断 203"/>
        <xdr:cNvSpPr/>
      </xdr:nvSpPr>
      <xdr:spPr>
        <a:xfrm>
          <a:off x="2286000" y="146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42449</xdr:rowOff>
    </xdr:from>
    <xdr:ext cx="762000" cy="259045"/>
    <xdr:sp macro="" textlink="">
      <xdr:nvSpPr>
        <xdr:cNvPr id="205" name="テキスト ボックス 204"/>
        <xdr:cNvSpPr txBox="1"/>
      </xdr:nvSpPr>
      <xdr:spPr>
        <a:xfrm>
          <a:off x="1955800" y="1444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twoCellAnchor>
    <xdr:from>
      <xdr:col>2</xdr:col>
      <xdr:colOff>25400</xdr:colOff>
      <xdr:row>85</xdr:row>
      <xdr:rowOff>166249</xdr:rowOff>
    </xdr:from>
    <xdr:to>
      <xdr:col>2</xdr:col>
      <xdr:colOff>127000</xdr:colOff>
      <xdr:row>86</xdr:row>
      <xdr:rowOff>96399</xdr:rowOff>
    </xdr:to>
    <xdr:sp macro="" textlink="">
      <xdr:nvSpPr>
        <xdr:cNvPr id="206" name="フローチャート : 判断 205"/>
        <xdr:cNvSpPr/>
      </xdr:nvSpPr>
      <xdr:spPr>
        <a:xfrm>
          <a:off x="1397000" y="14739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106576</xdr:rowOff>
    </xdr:from>
    <xdr:ext cx="762000" cy="259045"/>
    <xdr:sp macro="" textlink="">
      <xdr:nvSpPr>
        <xdr:cNvPr id="207" name="テキスト ボックス 206"/>
        <xdr:cNvSpPr txBox="1"/>
      </xdr:nvSpPr>
      <xdr:spPr>
        <a:xfrm>
          <a:off x="1066800" y="14508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109,215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85</xdr:row>
      <xdr:rowOff>151006</xdr:rowOff>
    </xdr:from>
    <xdr:to>
      <xdr:col>7</xdr:col>
      <xdr:colOff>203200</xdr:colOff>
      <xdr:row>86</xdr:row>
      <xdr:rowOff>81156</xdr:rowOff>
    </xdr:to>
    <xdr:sp macro="" textlink="">
      <xdr:nvSpPr>
        <xdr:cNvPr id="213" name="円/楕円 212"/>
        <xdr:cNvSpPr/>
      </xdr:nvSpPr>
      <xdr:spPr>
        <a:xfrm>
          <a:off x="4902200" y="1472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167533</xdr:rowOff>
    </xdr:from>
    <xdr:ext cx="762000" cy="259045"/>
    <xdr:sp macro="" textlink="">
      <xdr:nvSpPr>
        <xdr:cNvPr id="214" name="人件費・物件費等の状況該当値テキスト"/>
        <xdr:cNvSpPr txBox="1"/>
      </xdr:nvSpPr>
      <xdr:spPr>
        <a:xfrm>
          <a:off x="5041900" y="14569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108,457</a:t>
          </a:r>
          <a:endParaRPr kumimoji="1" lang="ja-JP" altLang="en-US" sz="1000" b="1">
            <a:solidFill>
              <a:srgbClr val="FF0000"/>
            </a:solidFill>
            <a:latin typeface="ＭＳ Ｐゴシック"/>
          </a:endParaRPr>
        </a:p>
      </xdr:txBody>
    </xdr:sp>
    <xdr:clientData/>
  </xdr:oneCellAnchor>
  <xdr:twoCellAnchor>
    <xdr:from>
      <xdr:col>5</xdr:col>
      <xdr:colOff>635000</xdr:colOff>
      <xdr:row>86</xdr:row>
      <xdr:rowOff>39539</xdr:rowOff>
    </xdr:from>
    <xdr:to>
      <xdr:col>6</xdr:col>
      <xdr:colOff>50800</xdr:colOff>
      <xdr:row>86</xdr:row>
      <xdr:rowOff>141139</xdr:rowOff>
    </xdr:to>
    <xdr:sp macro="" textlink="">
      <xdr:nvSpPr>
        <xdr:cNvPr id="215" name="円/楕円 214"/>
        <xdr:cNvSpPr/>
      </xdr:nvSpPr>
      <xdr:spPr>
        <a:xfrm>
          <a:off x="4064000" y="1478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86</xdr:row>
      <xdr:rowOff>125916</xdr:rowOff>
    </xdr:from>
    <xdr:ext cx="736600" cy="259045"/>
    <xdr:sp macro="" textlink="">
      <xdr:nvSpPr>
        <xdr:cNvPr id="216" name="テキスト ボックス 215"/>
        <xdr:cNvSpPr txBox="1"/>
      </xdr:nvSpPr>
      <xdr:spPr>
        <a:xfrm>
          <a:off x="3733800" y="14870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111,440</a:t>
          </a:r>
          <a:endParaRPr kumimoji="1" lang="ja-JP" altLang="en-US" sz="1000" b="1">
            <a:solidFill>
              <a:srgbClr val="FF0000"/>
            </a:solidFill>
            <a:latin typeface="ＭＳ Ｐゴシック"/>
          </a:endParaRPr>
        </a:p>
      </xdr:txBody>
    </xdr:sp>
    <xdr:clientData/>
  </xdr:oneCellAnchor>
  <xdr:twoCellAnchor>
    <xdr:from>
      <xdr:col>4</xdr:col>
      <xdr:colOff>431800</xdr:colOff>
      <xdr:row>85</xdr:row>
      <xdr:rowOff>82859</xdr:rowOff>
    </xdr:from>
    <xdr:to>
      <xdr:col>4</xdr:col>
      <xdr:colOff>533400</xdr:colOff>
      <xdr:row>86</xdr:row>
      <xdr:rowOff>13009</xdr:rowOff>
    </xdr:to>
    <xdr:sp macro="" textlink="">
      <xdr:nvSpPr>
        <xdr:cNvPr id="217" name="円/楕円 216"/>
        <xdr:cNvSpPr/>
      </xdr:nvSpPr>
      <xdr:spPr>
        <a:xfrm>
          <a:off x="3175000" y="14656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169236</xdr:rowOff>
    </xdr:from>
    <xdr:ext cx="762000" cy="259045"/>
    <xdr:sp macro="" textlink="">
      <xdr:nvSpPr>
        <xdr:cNvPr id="218" name="テキスト ボックス 217"/>
        <xdr:cNvSpPr txBox="1"/>
      </xdr:nvSpPr>
      <xdr:spPr>
        <a:xfrm>
          <a:off x="2844800" y="14742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105,068</a:t>
          </a:r>
          <a:endParaRPr kumimoji="1" lang="ja-JP" altLang="en-US" sz="1000" b="1">
            <a:solidFill>
              <a:srgbClr val="FF0000"/>
            </a:solidFill>
            <a:latin typeface="ＭＳ Ｐゴシック"/>
          </a:endParaRPr>
        </a:p>
      </xdr:txBody>
    </xdr:sp>
    <xdr:clientData/>
  </xdr:oneCellAnchor>
  <xdr:twoCellAnchor>
    <xdr:from>
      <xdr:col>3</xdr:col>
      <xdr:colOff>228600</xdr:colOff>
      <xdr:row>86</xdr:row>
      <xdr:rowOff>3808</xdr:rowOff>
    </xdr:from>
    <xdr:to>
      <xdr:col>3</xdr:col>
      <xdr:colOff>330200</xdr:colOff>
      <xdr:row>86</xdr:row>
      <xdr:rowOff>105408</xdr:rowOff>
    </xdr:to>
    <xdr:sp macro="" textlink="">
      <xdr:nvSpPr>
        <xdr:cNvPr id="219" name="円/楕円 218"/>
        <xdr:cNvSpPr/>
      </xdr:nvSpPr>
      <xdr:spPr>
        <a:xfrm>
          <a:off x="2286000" y="14748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86</xdr:row>
      <xdr:rowOff>90185</xdr:rowOff>
    </xdr:from>
    <xdr:ext cx="762000" cy="259045"/>
    <xdr:sp macro="" textlink="">
      <xdr:nvSpPr>
        <xdr:cNvPr id="220" name="テキスト ボックス 219"/>
        <xdr:cNvSpPr txBox="1"/>
      </xdr:nvSpPr>
      <xdr:spPr>
        <a:xfrm>
          <a:off x="1955800" y="14834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109,663</a:t>
          </a:r>
          <a:endParaRPr kumimoji="1" lang="ja-JP" altLang="en-US" sz="1000" b="1">
            <a:solidFill>
              <a:srgbClr val="FF0000"/>
            </a:solidFill>
            <a:latin typeface="ＭＳ Ｐゴシック"/>
          </a:endParaRPr>
        </a:p>
      </xdr:txBody>
    </xdr:sp>
    <xdr:clientData/>
  </xdr:oneCellAnchor>
  <xdr:twoCellAnchor>
    <xdr:from>
      <xdr:col>2</xdr:col>
      <xdr:colOff>25400</xdr:colOff>
      <xdr:row>86</xdr:row>
      <xdr:rowOff>84401</xdr:rowOff>
    </xdr:from>
    <xdr:to>
      <xdr:col>2</xdr:col>
      <xdr:colOff>127000</xdr:colOff>
      <xdr:row>87</xdr:row>
      <xdr:rowOff>14551</xdr:rowOff>
    </xdr:to>
    <xdr:sp macro="" textlink="">
      <xdr:nvSpPr>
        <xdr:cNvPr id="221" name="円/楕円 220"/>
        <xdr:cNvSpPr/>
      </xdr:nvSpPr>
      <xdr:spPr>
        <a:xfrm>
          <a:off x="1397000" y="14829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86</xdr:row>
      <xdr:rowOff>170778</xdr:rowOff>
    </xdr:from>
    <xdr:ext cx="762000" cy="259045"/>
    <xdr:sp macro="" textlink="">
      <xdr:nvSpPr>
        <xdr:cNvPr id="222" name="テキスト ボックス 221"/>
        <xdr:cNvSpPr txBox="1"/>
      </xdr:nvSpPr>
      <xdr:spPr>
        <a:xfrm>
          <a:off x="1066800" y="14915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113,671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u="none" strike="noStrike">
              <a:solidFill>
                <a:schemeClr val="dk1"/>
              </a:solidFill>
              <a:effectLst/>
              <a:latin typeface="+mn-ea"/>
              <a:ea typeface="+mn-ea"/>
              <a:cs typeface="+mn-cs"/>
            </a:rPr>
            <a:t>平成</a:t>
          </a:r>
          <a:r>
            <a:rPr lang="en-US" altLang="ja-JP" sz="1300" b="0" i="0" u="none" strike="noStrike">
              <a:solidFill>
                <a:schemeClr val="dk1"/>
              </a:solidFill>
              <a:effectLst/>
              <a:latin typeface="+mn-ea"/>
              <a:ea typeface="+mn-ea"/>
              <a:cs typeface="+mn-cs"/>
            </a:rPr>
            <a:t>26</a:t>
          </a:r>
          <a:r>
            <a:rPr lang="ja-JP" altLang="en-US" sz="1300" b="0" i="0" u="none" strike="noStrike">
              <a:solidFill>
                <a:schemeClr val="dk1"/>
              </a:solidFill>
              <a:effectLst/>
              <a:latin typeface="+mn-ea"/>
              <a:ea typeface="+mn-ea"/>
              <a:cs typeface="+mn-cs"/>
            </a:rPr>
            <a:t>年度と比較し</a:t>
          </a:r>
          <a:r>
            <a:rPr lang="en-US" altLang="ja-JP" sz="1300" b="0" i="0" u="none" strike="noStrike">
              <a:solidFill>
                <a:schemeClr val="dk1"/>
              </a:solidFill>
              <a:effectLst/>
              <a:latin typeface="+mn-ea"/>
              <a:ea typeface="+mn-ea"/>
              <a:cs typeface="+mn-cs"/>
            </a:rPr>
            <a:t>0.7</a:t>
          </a:r>
          <a:r>
            <a:rPr lang="ja-JP" altLang="en-US" sz="1300" b="0" i="0" u="none" strike="noStrike">
              <a:solidFill>
                <a:schemeClr val="dk1"/>
              </a:solidFill>
              <a:effectLst/>
              <a:latin typeface="+mn-ea"/>
              <a:ea typeface="+mn-ea"/>
              <a:cs typeface="+mn-cs"/>
            </a:rPr>
            <a:t>上昇したが、類似団体平均や全国市平均と比較すると</a:t>
          </a:r>
          <a:r>
            <a:rPr lang="en-US" altLang="ja-JP" sz="1300" b="0" i="0" u="none" strike="noStrike">
              <a:solidFill>
                <a:schemeClr val="dk1"/>
              </a:solidFill>
              <a:effectLst/>
              <a:latin typeface="+mn-ea"/>
              <a:ea typeface="+mn-ea"/>
              <a:cs typeface="+mn-cs"/>
            </a:rPr>
            <a:t>2.4</a:t>
          </a:r>
          <a:r>
            <a:rPr lang="ja-JP" altLang="en-US" sz="1300" b="0" i="0" u="none" strike="noStrike">
              <a:solidFill>
                <a:schemeClr val="dk1"/>
              </a:solidFill>
              <a:effectLst/>
              <a:latin typeface="+mn-ea"/>
              <a:ea typeface="+mn-ea"/>
              <a:cs typeface="+mn-cs"/>
            </a:rPr>
            <a:t>以上低い水準で推移している状況である。</a:t>
          </a:r>
          <a:r>
            <a:rPr lang="ja-JP" altLang="en-US" sz="1300">
              <a:latin typeface="+mn-ea"/>
              <a:ea typeface="+mn-ea"/>
            </a:rPr>
            <a:t> </a:t>
          </a:r>
          <a:endParaRPr kumimoji="1" lang="ja-JP" altLang="en-US" sz="1300">
            <a:latin typeface="+mn-ea"/>
            <a:ea typeface="+mn-ea"/>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151695</xdr:rowOff>
    </xdr:from>
    <xdr:to>
      <xdr:col>24</xdr:col>
      <xdr:colOff>558800</xdr:colOff>
      <xdr:row>85</xdr:row>
      <xdr:rowOff>71966</xdr:rowOff>
    </xdr:to>
    <xdr:cxnSp macro="">
      <xdr:nvCxnSpPr>
        <xdr:cNvPr id="251" name="直線コネクタ 250"/>
        <xdr:cNvCxnSpPr/>
      </xdr:nvCxnSpPr>
      <xdr:spPr>
        <a:xfrm flipV="1">
          <a:off x="17018000" y="13867695"/>
          <a:ext cx="0" cy="7775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44043</xdr:rowOff>
    </xdr:from>
    <xdr:ext cx="762000" cy="259045"/>
    <xdr:sp macro="" textlink="">
      <xdr:nvSpPr>
        <xdr:cNvPr id="252" name="給与水準   （国との比較）最小値テキスト"/>
        <xdr:cNvSpPr txBox="1"/>
      </xdr:nvSpPr>
      <xdr:spPr>
        <a:xfrm>
          <a:off x="17106900" y="14617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102.3</a:t>
          </a:r>
          <a:endParaRPr kumimoji="1" lang="ja-JP" altLang="en-US" sz="1000" b="1">
            <a:latin typeface="ＭＳ Ｐゴシック"/>
          </a:endParaRPr>
        </a:p>
      </xdr:txBody>
    </xdr:sp>
    <xdr:clientData/>
  </xdr:oneCellAnchor>
  <xdr:twoCellAnchor>
    <xdr:from>
      <xdr:col>24</xdr:col>
      <xdr:colOff>469900</xdr:colOff>
      <xdr:row>85</xdr:row>
      <xdr:rowOff>71966</xdr:rowOff>
    </xdr:from>
    <xdr:to>
      <xdr:col>24</xdr:col>
      <xdr:colOff>647700</xdr:colOff>
      <xdr:row>85</xdr:row>
      <xdr:rowOff>71966</xdr:rowOff>
    </xdr:to>
    <xdr:cxnSp macro="">
      <xdr:nvCxnSpPr>
        <xdr:cNvPr id="253" name="直線コネクタ 252"/>
        <xdr:cNvCxnSpPr/>
      </xdr:nvCxnSpPr>
      <xdr:spPr>
        <a:xfrm>
          <a:off x="16929100" y="1464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66622</xdr:rowOff>
    </xdr:from>
    <xdr:ext cx="762000" cy="259045"/>
    <xdr:sp macro="" textlink="">
      <xdr:nvSpPr>
        <xdr:cNvPr id="254" name="給与水準   （国との比較）最大値テキスト"/>
        <xdr:cNvSpPr txBox="1"/>
      </xdr:nvSpPr>
      <xdr:spPr>
        <a:xfrm>
          <a:off x="17106900" y="13611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96.5</a:t>
          </a:r>
          <a:endParaRPr kumimoji="1" lang="ja-JP" altLang="en-US" sz="1000" b="1">
            <a:latin typeface="ＭＳ Ｐゴシック"/>
          </a:endParaRPr>
        </a:p>
      </xdr:txBody>
    </xdr:sp>
    <xdr:clientData/>
  </xdr:oneCellAnchor>
  <xdr:twoCellAnchor>
    <xdr:from>
      <xdr:col>24</xdr:col>
      <xdr:colOff>469900</xdr:colOff>
      <xdr:row>80</xdr:row>
      <xdr:rowOff>151695</xdr:rowOff>
    </xdr:from>
    <xdr:to>
      <xdr:col>24</xdr:col>
      <xdr:colOff>647700</xdr:colOff>
      <xdr:row>80</xdr:row>
      <xdr:rowOff>151695</xdr:rowOff>
    </xdr:to>
    <xdr:cxnSp macro="">
      <xdr:nvCxnSpPr>
        <xdr:cNvPr id="255" name="直線コネクタ 254"/>
        <xdr:cNvCxnSpPr/>
      </xdr:nvCxnSpPr>
      <xdr:spPr>
        <a:xfrm>
          <a:off x="16929100" y="1386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80</xdr:row>
      <xdr:rowOff>98072</xdr:rowOff>
    </xdr:from>
    <xdr:to>
      <xdr:col>24</xdr:col>
      <xdr:colOff>558800</xdr:colOff>
      <xdr:row>81</xdr:row>
      <xdr:rowOff>20461</xdr:rowOff>
    </xdr:to>
    <xdr:cxnSp macro="">
      <xdr:nvCxnSpPr>
        <xdr:cNvPr id="256" name="直線コネクタ 255"/>
        <xdr:cNvCxnSpPr/>
      </xdr:nvCxnSpPr>
      <xdr:spPr>
        <a:xfrm>
          <a:off x="16179800" y="13814072"/>
          <a:ext cx="8382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1005</xdr:rowOff>
    </xdr:from>
    <xdr:ext cx="762000" cy="259045"/>
    <xdr:sp macro="" textlink="">
      <xdr:nvSpPr>
        <xdr:cNvPr id="257" name="給与水準   （国との比較）平均値テキスト"/>
        <xdr:cNvSpPr txBox="1"/>
      </xdr:nvSpPr>
      <xdr:spPr>
        <a:xfrm>
          <a:off x="17106900" y="142313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28928</xdr:rowOff>
    </xdr:from>
    <xdr:to>
      <xdr:col>24</xdr:col>
      <xdr:colOff>609600</xdr:colOff>
      <xdr:row>83</xdr:row>
      <xdr:rowOff>130528</xdr:rowOff>
    </xdr:to>
    <xdr:sp macro="" textlink="">
      <xdr:nvSpPr>
        <xdr:cNvPr id="258" name="フローチャート : 判断 257"/>
        <xdr:cNvSpPr/>
      </xdr:nvSpPr>
      <xdr:spPr>
        <a:xfrm>
          <a:off x="16967200" y="1425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80</xdr:row>
      <xdr:rowOff>31045</xdr:rowOff>
    </xdr:from>
    <xdr:to>
      <xdr:col>23</xdr:col>
      <xdr:colOff>406400</xdr:colOff>
      <xdr:row>80</xdr:row>
      <xdr:rowOff>98072</xdr:rowOff>
    </xdr:to>
    <xdr:cxnSp macro="">
      <xdr:nvCxnSpPr>
        <xdr:cNvPr id="259" name="直線コネクタ 258"/>
        <xdr:cNvCxnSpPr/>
      </xdr:nvCxnSpPr>
      <xdr:spPr>
        <a:xfrm>
          <a:off x="15290800" y="13747045"/>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119945</xdr:rowOff>
    </xdr:from>
    <xdr:to>
      <xdr:col>23</xdr:col>
      <xdr:colOff>457200</xdr:colOff>
      <xdr:row>83</xdr:row>
      <xdr:rowOff>50095</xdr:rowOff>
    </xdr:to>
    <xdr:sp macro="" textlink="">
      <xdr:nvSpPr>
        <xdr:cNvPr id="260" name="フローチャート : 判断 259"/>
        <xdr:cNvSpPr/>
      </xdr:nvSpPr>
      <xdr:spPr>
        <a:xfrm>
          <a:off x="16129000" y="1417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34872</xdr:rowOff>
    </xdr:from>
    <xdr:ext cx="736600" cy="259045"/>
    <xdr:sp macro="" textlink="">
      <xdr:nvSpPr>
        <xdr:cNvPr id="261" name="テキスト ボックス 260"/>
        <xdr:cNvSpPr txBox="1"/>
      </xdr:nvSpPr>
      <xdr:spPr>
        <a:xfrm>
          <a:off x="15798800" y="14265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21</xdr:col>
      <xdr:colOff>0</xdr:colOff>
      <xdr:row>80</xdr:row>
      <xdr:rowOff>31045</xdr:rowOff>
    </xdr:from>
    <xdr:to>
      <xdr:col>22</xdr:col>
      <xdr:colOff>203200</xdr:colOff>
      <xdr:row>85</xdr:row>
      <xdr:rowOff>138995</xdr:rowOff>
    </xdr:to>
    <xdr:cxnSp macro="">
      <xdr:nvCxnSpPr>
        <xdr:cNvPr id="262" name="直線コネクタ 261"/>
        <xdr:cNvCxnSpPr/>
      </xdr:nvCxnSpPr>
      <xdr:spPr>
        <a:xfrm flipV="1">
          <a:off x="14401800" y="13747045"/>
          <a:ext cx="889000" cy="965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79728</xdr:rowOff>
    </xdr:from>
    <xdr:to>
      <xdr:col>22</xdr:col>
      <xdr:colOff>254000</xdr:colOff>
      <xdr:row>83</xdr:row>
      <xdr:rowOff>9878</xdr:rowOff>
    </xdr:to>
    <xdr:sp macro="" textlink="">
      <xdr:nvSpPr>
        <xdr:cNvPr id="263" name="フローチャート : 判断 262"/>
        <xdr:cNvSpPr/>
      </xdr:nvSpPr>
      <xdr:spPr>
        <a:xfrm>
          <a:off x="15240000" y="14138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166105</xdr:rowOff>
    </xdr:from>
    <xdr:ext cx="762000" cy="259045"/>
    <xdr:sp macro="" textlink="">
      <xdr:nvSpPr>
        <xdr:cNvPr id="264" name="テキスト ボックス 263"/>
        <xdr:cNvSpPr txBox="1"/>
      </xdr:nvSpPr>
      <xdr:spPr>
        <a:xfrm>
          <a:off x="14909800" y="1422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125589</xdr:rowOff>
    </xdr:from>
    <xdr:to>
      <xdr:col>21</xdr:col>
      <xdr:colOff>0</xdr:colOff>
      <xdr:row>85</xdr:row>
      <xdr:rowOff>138995</xdr:rowOff>
    </xdr:to>
    <xdr:cxnSp macro="">
      <xdr:nvCxnSpPr>
        <xdr:cNvPr id="265" name="直線コネクタ 264"/>
        <xdr:cNvCxnSpPr/>
      </xdr:nvCxnSpPr>
      <xdr:spPr>
        <a:xfrm>
          <a:off x="13512800" y="146988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150284</xdr:rowOff>
    </xdr:from>
    <xdr:to>
      <xdr:col>21</xdr:col>
      <xdr:colOff>50800</xdr:colOff>
      <xdr:row>89</xdr:row>
      <xdr:rowOff>80434</xdr:rowOff>
    </xdr:to>
    <xdr:sp macro="" textlink="">
      <xdr:nvSpPr>
        <xdr:cNvPr id="266" name="フローチャート : 判断 265"/>
        <xdr:cNvSpPr/>
      </xdr:nvSpPr>
      <xdr:spPr>
        <a:xfrm>
          <a:off x="14351000" y="15237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65211</xdr:rowOff>
    </xdr:from>
    <xdr:ext cx="762000" cy="259045"/>
    <xdr:sp macro="" textlink="">
      <xdr:nvSpPr>
        <xdr:cNvPr id="267" name="テキスト ボックス 266"/>
        <xdr:cNvSpPr txBox="1"/>
      </xdr:nvSpPr>
      <xdr:spPr>
        <a:xfrm>
          <a:off x="14020800" y="15324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19050</xdr:rowOff>
    </xdr:from>
    <xdr:to>
      <xdr:col>19</xdr:col>
      <xdr:colOff>533400</xdr:colOff>
      <xdr:row>89</xdr:row>
      <xdr:rowOff>120650</xdr:rowOff>
    </xdr:to>
    <xdr:sp macro="" textlink="">
      <xdr:nvSpPr>
        <xdr:cNvPr id="268" name="フローチャート : 判断 267"/>
        <xdr:cNvSpPr/>
      </xdr:nvSpPr>
      <xdr:spPr>
        <a:xfrm>
          <a:off x="13462000" y="152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105427</xdr:rowOff>
    </xdr:from>
    <xdr:ext cx="762000" cy="259045"/>
    <xdr:sp macro="" textlink="">
      <xdr:nvSpPr>
        <xdr:cNvPr id="269" name="テキスト ボックス 268"/>
        <xdr:cNvSpPr txBox="1"/>
      </xdr:nvSpPr>
      <xdr:spPr>
        <a:xfrm>
          <a:off x="13131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80</xdr:row>
      <xdr:rowOff>141111</xdr:rowOff>
    </xdr:from>
    <xdr:to>
      <xdr:col>24</xdr:col>
      <xdr:colOff>609600</xdr:colOff>
      <xdr:row>81</xdr:row>
      <xdr:rowOff>71261</xdr:rowOff>
    </xdr:to>
    <xdr:sp macro="" textlink="">
      <xdr:nvSpPr>
        <xdr:cNvPr id="275" name="円/楕円 274"/>
        <xdr:cNvSpPr/>
      </xdr:nvSpPr>
      <xdr:spPr>
        <a:xfrm>
          <a:off x="16967200" y="1385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62388</xdr:rowOff>
    </xdr:from>
    <xdr:ext cx="762000" cy="259045"/>
    <xdr:sp macro="" textlink="">
      <xdr:nvSpPr>
        <xdr:cNvPr id="276" name="給与水準   （国との比較）該当値テキスト"/>
        <xdr:cNvSpPr txBox="1"/>
      </xdr:nvSpPr>
      <xdr:spPr>
        <a:xfrm>
          <a:off x="17106900" y="13778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23</xdr:col>
      <xdr:colOff>355600</xdr:colOff>
      <xdr:row>80</xdr:row>
      <xdr:rowOff>47272</xdr:rowOff>
    </xdr:from>
    <xdr:to>
      <xdr:col>23</xdr:col>
      <xdr:colOff>457200</xdr:colOff>
      <xdr:row>80</xdr:row>
      <xdr:rowOff>148872</xdr:rowOff>
    </xdr:to>
    <xdr:sp macro="" textlink="">
      <xdr:nvSpPr>
        <xdr:cNvPr id="277" name="円/楕円 276"/>
        <xdr:cNvSpPr/>
      </xdr:nvSpPr>
      <xdr:spPr>
        <a:xfrm>
          <a:off x="16129000" y="1376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78</xdr:row>
      <xdr:rowOff>159049</xdr:rowOff>
    </xdr:from>
    <xdr:ext cx="736600" cy="259045"/>
    <xdr:sp macro="" textlink="">
      <xdr:nvSpPr>
        <xdr:cNvPr id="278" name="テキスト ボックス 277"/>
        <xdr:cNvSpPr txBox="1"/>
      </xdr:nvSpPr>
      <xdr:spPr>
        <a:xfrm>
          <a:off x="15798800" y="13532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22</xdr:col>
      <xdr:colOff>152400</xdr:colOff>
      <xdr:row>79</xdr:row>
      <xdr:rowOff>151695</xdr:rowOff>
    </xdr:from>
    <xdr:to>
      <xdr:col>22</xdr:col>
      <xdr:colOff>254000</xdr:colOff>
      <xdr:row>80</xdr:row>
      <xdr:rowOff>81845</xdr:rowOff>
    </xdr:to>
    <xdr:sp macro="" textlink="">
      <xdr:nvSpPr>
        <xdr:cNvPr id="279" name="円/楕円 278"/>
        <xdr:cNvSpPr/>
      </xdr:nvSpPr>
      <xdr:spPr>
        <a:xfrm>
          <a:off x="15240000" y="1369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78</xdr:row>
      <xdr:rowOff>92022</xdr:rowOff>
    </xdr:from>
    <xdr:ext cx="762000" cy="259045"/>
    <xdr:sp macro="" textlink="">
      <xdr:nvSpPr>
        <xdr:cNvPr id="280" name="テキスト ボックス 279"/>
        <xdr:cNvSpPr txBox="1"/>
      </xdr:nvSpPr>
      <xdr:spPr>
        <a:xfrm>
          <a:off x="14909800" y="13465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88195</xdr:rowOff>
    </xdr:from>
    <xdr:to>
      <xdr:col>21</xdr:col>
      <xdr:colOff>50800</xdr:colOff>
      <xdr:row>86</xdr:row>
      <xdr:rowOff>18345</xdr:rowOff>
    </xdr:to>
    <xdr:sp macro="" textlink="">
      <xdr:nvSpPr>
        <xdr:cNvPr id="281" name="円/楕円 280"/>
        <xdr:cNvSpPr/>
      </xdr:nvSpPr>
      <xdr:spPr>
        <a:xfrm>
          <a:off x="14351000" y="1466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28522</xdr:rowOff>
    </xdr:from>
    <xdr:ext cx="762000" cy="259045"/>
    <xdr:sp macro="" textlink="">
      <xdr:nvSpPr>
        <xdr:cNvPr id="282" name="テキスト ボックス 281"/>
        <xdr:cNvSpPr txBox="1"/>
      </xdr:nvSpPr>
      <xdr:spPr>
        <a:xfrm>
          <a:off x="14020800" y="1443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102.8</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74789</xdr:rowOff>
    </xdr:from>
    <xdr:to>
      <xdr:col>19</xdr:col>
      <xdr:colOff>533400</xdr:colOff>
      <xdr:row>86</xdr:row>
      <xdr:rowOff>4939</xdr:rowOff>
    </xdr:to>
    <xdr:sp macro="" textlink="">
      <xdr:nvSpPr>
        <xdr:cNvPr id="283" name="円/楕円 282"/>
        <xdr:cNvSpPr/>
      </xdr:nvSpPr>
      <xdr:spPr>
        <a:xfrm>
          <a:off x="13462000" y="1464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15116</xdr:rowOff>
    </xdr:from>
    <xdr:ext cx="762000" cy="259045"/>
    <xdr:sp macro="" textlink="">
      <xdr:nvSpPr>
        <xdr:cNvPr id="284" name="テキスト ボックス 283"/>
        <xdr:cNvSpPr txBox="1"/>
      </xdr:nvSpPr>
      <xdr:spPr>
        <a:xfrm>
          <a:off x="13131800" y="1441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[6.59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u="none" strike="noStrike">
              <a:solidFill>
                <a:schemeClr val="dk1"/>
              </a:solidFill>
              <a:effectLst/>
              <a:latin typeface="+mn-ea"/>
              <a:ea typeface="+mn-ea"/>
              <a:cs typeface="+mn-cs"/>
            </a:rPr>
            <a:t>比率は毎年改善傾向ではあるものの、依然として類似団体平均を上回っている状況である。平成</a:t>
          </a:r>
          <a:r>
            <a:rPr lang="en-US" altLang="ja-JP" sz="1300" b="0" i="0" u="none" strike="noStrike">
              <a:solidFill>
                <a:schemeClr val="dk1"/>
              </a:solidFill>
              <a:effectLst/>
              <a:latin typeface="+mn-ea"/>
              <a:ea typeface="+mn-ea"/>
              <a:cs typeface="+mn-cs"/>
            </a:rPr>
            <a:t>17</a:t>
          </a:r>
          <a:r>
            <a:rPr lang="ja-JP" altLang="en-US" sz="1300" b="0" i="0" u="none" strike="noStrike">
              <a:solidFill>
                <a:schemeClr val="dk1"/>
              </a:solidFill>
              <a:effectLst/>
              <a:latin typeface="+mn-ea"/>
              <a:ea typeface="+mn-ea"/>
              <a:cs typeface="+mn-cs"/>
            </a:rPr>
            <a:t>年の合併以降、定員適正化計画に基づき、平成</a:t>
          </a:r>
          <a:r>
            <a:rPr lang="en-US" altLang="ja-JP" sz="1300" b="0" i="0" u="none" strike="noStrike">
              <a:solidFill>
                <a:schemeClr val="dk1"/>
              </a:solidFill>
              <a:effectLst/>
              <a:latin typeface="+mn-ea"/>
              <a:ea typeface="+mn-ea"/>
              <a:cs typeface="+mn-cs"/>
            </a:rPr>
            <a:t>17</a:t>
          </a:r>
          <a:r>
            <a:rPr lang="ja-JP" altLang="en-US" sz="1300" b="0" i="0" u="none" strike="noStrike">
              <a:solidFill>
                <a:schemeClr val="dk1"/>
              </a:solidFill>
              <a:effectLst/>
              <a:latin typeface="+mn-ea"/>
              <a:ea typeface="+mn-ea"/>
              <a:cs typeface="+mn-cs"/>
            </a:rPr>
            <a:t>年度の</a:t>
          </a:r>
          <a:r>
            <a:rPr lang="en-US" altLang="ja-JP" sz="1300" b="0" i="0" u="none" strike="noStrike">
              <a:solidFill>
                <a:schemeClr val="dk1"/>
              </a:solidFill>
              <a:effectLst/>
              <a:latin typeface="+mn-ea"/>
              <a:ea typeface="+mn-ea"/>
              <a:cs typeface="+mn-cs"/>
            </a:rPr>
            <a:t>1,046</a:t>
          </a:r>
          <a:r>
            <a:rPr lang="ja-JP" altLang="en-US" sz="1300" b="0" i="0" u="none" strike="noStrike">
              <a:solidFill>
                <a:schemeClr val="dk1"/>
              </a:solidFill>
              <a:effectLst/>
              <a:latin typeface="+mn-ea"/>
              <a:ea typeface="+mn-ea"/>
              <a:cs typeface="+mn-cs"/>
            </a:rPr>
            <a:t>人から平成</a:t>
          </a:r>
          <a:r>
            <a:rPr lang="en-US" altLang="ja-JP" sz="1300" b="0" i="0" u="none" strike="noStrike">
              <a:solidFill>
                <a:schemeClr val="dk1"/>
              </a:solidFill>
              <a:effectLst/>
              <a:latin typeface="+mn-ea"/>
              <a:ea typeface="+mn-ea"/>
              <a:cs typeface="+mn-cs"/>
            </a:rPr>
            <a:t>27</a:t>
          </a:r>
          <a:r>
            <a:rPr lang="ja-JP" altLang="en-US" sz="1300" b="0" i="0" u="none" strike="noStrike">
              <a:solidFill>
                <a:schemeClr val="dk1"/>
              </a:solidFill>
              <a:effectLst/>
              <a:latin typeface="+mn-ea"/>
              <a:ea typeface="+mn-ea"/>
              <a:cs typeface="+mn-cs"/>
            </a:rPr>
            <a:t>年度で</a:t>
          </a:r>
          <a:r>
            <a:rPr lang="en-US" altLang="ja-JP" sz="1300" b="0" i="0" u="none" strike="noStrike">
              <a:solidFill>
                <a:schemeClr val="dk1"/>
              </a:solidFill>
              <a:effectLst/>
              <a:latin typeface="+mn-ea"/>
              <a:ea typeface="+mn-ea"/>
              <a:cs typeface="+mn-cs"/>
            </a:rPr>
            <a:t>853</a:t>
          </a:r>
          <a:r>
            <a:rPr lang="ja-JP" altLang="en-US" sz="1300" b="0" i="0" u="none" strike="noStrike">
              <a:solidFill>
                <a:schemeClr val="dk1"/>
              </a:solidFill>
              <a:effectLst/>
              <a:latin typeface="+mn-ea"/>
              <a:ea typeface="+mn-ea"/>
              <a:cs typeface="+mn-cs"/>
            </a:rPr>
            <a:t>人と</a:t>
          </a:r>
          <a:r>
            <a:rPr lang="en-US" altLang="ja-JP" sz="1300" b="0" i="0" u="none" strike="noStrike">
              <a:solidFill>
                <a:schemeClr val="dk1"/>
              </a:solidFill>
              <a:effectLst/>
              <a:latin typeface="+mn-ea"/>
              <a:ea typeface="+mn-ea"/>
              <a:cs typeface="+mn-cs"/>
            </a:rPr>
            <a:t>193</a:t>
          </a:r>
          <a:r>
            <a:rPr lang="ja-JP" altLang="en-US" sz="1300" b="0" i="0" u="none" strike="noStrike">
              <a:solidFill>
                <a:schemeClr val="dk1"/>
              </a:solidFill>
              <a:effectLst/>
              <a:latin typeface="+mn-ea"/>
              <a:ea typeface="+mn-ea"/>
              <a:cs typeface="+mn-cs"/>
            </a:rPr>
            <a:t>人の削減が図られており、今後も計画の着実な推進による職員数の削減に努める。</a:t>
          </a:r>
          <a:r>
            <a:rPr lang="ja-JP" altLang="en-US" sz="1300">
              <a:latin typeface="+mn-ea"/>
              <a:ea typeface="+mn-ea"/>
            </a:rPr>
            <a:t> </a:t>
          </a:r>
          <a:endParaRPr kumimoji="1" lang="ja-JP" altLang="en-US" sz="1300">
            <a:latin typeface="+mn-ea"/>
            <a:ea typeface="+mn-ea"/>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106317</xdr:rowOff>
    </xdr:from>
    <xdr:to>
      <xdr:col>24</xdr:col>
      <xdr:colOff>558800</xdr:colOff>
      <xdr:row>67</xdr:row>
      <xdr:rowOff>55880</xdr:rowOff>
    </xdr:to>
    <xdr:cxnSp macro="">
      <xdr:nvCxnSpPr>
        <xdr:cNvPr id="316" name="直線コネクタ 315"/>
        <xdr:cNvCxnSpPr/>
      </xdr:nvCxnSpPr>
      <xdr:spPr>
        <a:xfrm flipV="1">
          <a:off x="17018000" y="10050417"/>
          <a:ext cx="0" cy="14926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27957</xdr:rowOff>
    </xdr:from>
    <xdr:ext cx="762000" cy="259045"/>
    <xdr:sp macro="" textlink="">
      <xdr:nvSpPr>
        <xdr:cNvPr id="317" name="定員管理の状況最小値テキスト"/>
        <xdr:cNvSpPr txBox="1"/>
      </xdr:nvSpPr>
      <xdr:spPr>
        <a:xfrm>
          <a:off x="17106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8.67</a:t>
          </a:r>
          <a:endParaRPr kumimoji="1" lang="ja-JP" altLang="en-US" sz="1000" b="1">
            <a:latin typeface="ＭＳ Ｐゴシック"/>
          </a:endParaRPr>
        </a:p>
      </xdr:txBody>
    </xdr:sp>
    <xdr:clientData/>
  </xdr:oneCellAnchor>
  <xdr:twoCellAnchor>
    <xdr:from>
      <xdr:col>24</xdr:col>
      <xdr:colOff>469900</xdr:colOff>
      <xdr:row>67</xdr:row>
      <xdr:rowOff>55880</xdr:rowOff>
    </xdr:from>
    <xdr:to>
      <xdr:col>24</xdr:col>
      <xdr:colOff>647700</xdr:colOff>
      <xdr:row>67</xdr:row>
      <xdr:rowOff>55880</xdr:rowOff>
    </xdr:to>
    <xdr:cxnSp macro="">
      <xdr:nvCxnSpPr>
        <xdr:cNvPr id="318" name="直線コネクタ 317"/>
        <xdr:cNvCxnSpPr/>
      </xdr:nvCxnSpPr>
      <xdr:spPr>
        <a:xfrm>
          <a:off x="16929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21244</xdr:rowOff>
    </xdr:from>
    <xdr:ext cx="762000" cy="259045"/>
    <xdr:sp macro="" textlink="">
      <xdr:nvSpPr>
        <xdr:cNvPr id="319" name="定員管理の状況最大値テキスト"/>
        <xdr:cNvSpPr txBox="1"/>
      </xdr:nvSpPr>
      <xdr:spPr>
        <a:xfrm>
          <a:off x="17106900" y="9793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4.34</a:t>
          </a:r>
          <a:endParaRPr kumimoji="1" lang="ja-JP" altLang="en-US" sz="1000" b="1">
            <a:latin typeface="ＭＳ Ｐゴシック"/>
          </a:endParaRPr>
        </a:p>
      </xdr:txBody>
    </xdr:sp>
    <xdr:clientData/>
  </xdr:oneCellAnchor>
  <xdr:twoCellAnchor>
    <xdr:from>
      <xdr:col>24</xdr:col>
      <xdr:colOff>469900</xdr:colOff>
      <xdr:row>58</xdr:row>
      <xdr:rowOff>106317</xdr:rowOff>
    </xdr:from>
    <xdr:to>
      <xdr:col>24</xdr:col>
      <xdr:colOff>647700</xdr:colOff>
      <xdr:row>58</xdr:row>
      <xdr:rowOff>106317</xdr:rowOff>
    </xdr:to>
    <xdr:cxnSp macro="">
      <xdr:nvCxnSpPr>
        <xdr:cNvPr id="320" name="直線コネクタ 319"/>
        <xdr:cNvCxnSpPr/>
      </xdr:nvCxnSpPr>
      <xdr:spPr>
        <a:xfrm>
          <a:off x="16929100" y="10050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24674</xdr:rowOff>
    </xdr:from>
    <xdr:to>
      <xdr:col>24</xdr:col>
      <xdr:colOff>558800</xdr:colOff>
      <xdr:row>63</xdr:row>
      <xdr:rowOff>100512</xdr:rowOff>
    </xdr:to>
    <xdr:cxnSp macro="">
      <xdr:nvCxnSpPr>
        <xdr:cNvPr id="321" name="直線コネクタ 320"/>
        <xdr:cNvCxnSpPr/>
      </xdr:nvCxnSpPr>
      <xdr:spPr>
        <a:xfrm flipV="1">
          <a:off x="16179800" y="10826024"/>
          <a:ext cx="838200" cy="75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89461</xdr:rowOff>
    </xdr:from>
    <xdr:ext cx="762000" cy="259045"/>
    <xdr:sp macro="" textlink="">
      <xdr:nvSpPr>
        <xdr:cNvPr id="322" name="定員管理の状況平均値テキスト"/>
        <xdr:cNvSpPr txBox="1"/>
      </xdr:nvSpPr>
      <xdr:spPr>
        <a:xfrm>
          <a:off x="17106900" y="105479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72934</xdr:rowOff>
    </xdr:from>
    <xdr:to>
      <xdr:col>24</xdr:col>
      <xdr:colOff>609600</xdr:colOff>
      <xdr:row>63</xdr:row>
      <xdr:rowOff>3084</xdr:rowOff>
    </xdr:to>
    <xdr:sp macro="" textlink="">
      <xdr:nvSpPr>
        <xdr:cNvPr id="323" name="フローチャート : 判断 322"/>
        <xdr:cNvSpPr/>
      </xdr:nvSpPr>
      <xdr:spPr>
        <a:xfrm>
          <a:off x="16967200" y="1070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100512</xdr:rowOff>
    </xdr:from>
    <xdr:to>
      <xdr:col>23</xdr:col>
      <xdr:colOff>406400</xdr:colOff>
      <xdr:row>63</xdr:row>
      <xdr:rowOff>162560</xdr:rowOff>
    </xdr:to>
    <xdr:cxnSp macro="">
      <xdr:nvCxnSpPr>
        <xdr:cNvPr id="324" name="直線コネクタ 323"/>
        <xdr:cNvCxnSpPr/>
      </xdr:nvCxnSpPr>
      <xdr:spPr>
        <a:xfrm flipV="1">
          <a:off x="15290800" y="10901862"/>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72934</xdr:rowOff>
    </xdr:from>
    <xdr:to>
      <xdr:col>23</xdr:col>
      <xdr:colOff>457200</xdr:colOff>
      <xdr:row>63</xdr:row>
      <xdr:rowOff>3084</xdr:rowOff>
    </xdr:to>
    <xdr:sp macro="" textlink="">
      <xdr:nvSpPr>
        <xdr:cNvPr id="325" name="フローチャート : 判断 324"/>
        <xdr:cNvSpPr/>
      </xdr:nvSpPr>
      <xdr:spPr>
        <a:xfrm>
          <a:off x="16129000" y="1070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13261</xdr:rowOff>
    </xdr:from>
    <xdr:ext cx="736600" cy="259045"/>
    <xdr:sp macro="" textlink="">
      <xdr:nvSpPr>
        <xdr:cNvPr id="326" name="テキスト ボックス 325"/>
        <xdr:cNvSpPr txBox="1"/>
      </xdr:nvSpPr>
      <xdr:spPr>
        <a:xfrm>
          <a:off x="15798800" y="10471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162560</xdr:rowOff>
    </xdr:from>
    <xdr:to>
      <xdr:col>22</xdr:col>
      <xdr:colOff>203200</xdr:colOff>
      <xdr:row>64</xdr:row>
      <xdr:rowOff>35923</xdr:rowOff>
    </xdr:to>
    <xdr:cxnSp macro="">
      <xdr:nvCxnSpPr>
        <xdr:cNvPr id="327" name="直線コネクタ 326"/>
        <xdr:cNvCxnSpPr/>
      </xdr:nvCxnSpPr>
      <xdr:spPr>
        <a:xfrm flipV="1">
          <a:off x="14401800" y="10963910"/>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79828</xdr:rowOff>
    </xdr:from>
    <xdr:to>
      <xdr:col>22</xdr:col>
      <xdr:colOff>254000</xdr:colOff>
      <xdr:row>63</xdr:row>
      <xdr:rowOff>9978</xdr:rowOff>
    </xdr:to>
    <xdr:sp macro="" textlink="">
      <xdr:nvSpPr>
        <xdr:cNvPr id="328" name="フローチャート : 判断 327"/>
        <xdr:cNvSpPr/>
      </xdr:nvSpPr>
      <xdr:spPr>
        <a:xfrm>
          <a:off x="15240000" y="1070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20155</xdr:rowOff>
    </xdr:from>
    <xdr:ext cx="762000" cy="259045"/>
    <xdr:sp macro="" textlink="">
      <xdr:nvSpPr>
        <xdr:cNvPr id="329" name="テキスト ボックス 328"/>
        <xdr:cNvSpPr txBox="1"/>
      </xdr:nvSpPr>
      <xdr:spPr>
        <a:xfrm>
          <a:off x="14909800" y="1047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35923</xdr:rowOff>
    </xdr:from>
    <xdr:to>
      <xdr:col>21</xdr:col>
      <xdr:colOff>0</xdr:colOff>
      <xdr:row>64</xdr:row>
      <xdr:rowOff>128996</xdr:rowOff>
    </xdr:to>
    <xdr:cxnSp macro="">
      <xdr:nvCxnSpPr>
        <xdr:cNvPr id="330" name="直線コネクタ 329"/>
        <xdr:cNvCxnSpPr/>
      </xdr:nvCxnSpPr>
      <xdr:spPr>
        <a:xfrm flipV="1">
          <a:off x="13512800" y="11008723"/>
          <a:ext cx="8890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90170</xdr:rowOff>
    </xdr:from>
    <xdr:to>
      <xdr:col>21</xdr:col>
      <xdr:colOff>50800</xdr:colOff>
      <xdr:row>63</xdr:row>
      <xdr:rowOff>20320</xdr:rowOff>
    </xdr:to>
    <xdr:sp macro="" textlink="">
      <xdr:nvSpPr>
        <xdr:cNvPr id="331" name="フローチャート : 判断 330"/>
        <xdr:cNvSpPr/>
      </xdr:nvSpPr>
      <xdr:spPr>
        <a:xfrm>
          <a:off x="14351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30497</xdr:rowOff>
    </xdr:from>
    <xdr:ext cx="762000" cy="259045"/>
    <xdr:sp macro="" textlink="">
      <xdr:nvSpPr>
        <xdr:cNvPr id="332" name="テキスト ボックス 331"/>
        <xdr:cNvSpPr txBox="1"/>
      </xdr:nvSpPr>
      <xdr:spPr>
        <a:xfrm>
          <a:off x="14020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166007</xdr:rowOff>
    </xdr:from>
    <xdr:to>
      <xdr:col>19</xdr:col>
      <xdr:colOff>533400</xdr:colOff>
      <xdr:row>63</xdr:row>
      <xdr:rowOff>96157</xdr:rowOff>
    </xdr:to>
    <xdr:sp macro="" textlink="">
      <xdr:nvSpPr>
        <xdr:cNvPr id="333" name="フローチャート : 判断 332"/>
        <xdr:cNvSpPr/>
      </xdr:nvSpPr>
      <xdr:spPr>
        <a:xfrm>
          <a:off x="13462000" y="1079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106334</xdr:rowOff>
    </xdr:from>
    <xdr:ext cx="762000" cy="259045"/>
    <xdr:sp macro="" textlink="">
      <xdr:nvSpPr>
        <xdr:cNvPr id="334" name="テキスト ボックス 333"/>
        <xdr:cNvSpPr txBox="1"/>
      </xdr:nvSpPr>
      <xdr:spPr>
        <a:xfrm>
          <a:off x="13131800" y="1056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62</xdr:row>
      <xdr:rowOff>145324</xdr:rowOff>
    </xdr:from>
    <xdr:to>
      <xdr:col>24</xdr:col>
      <xdr:colOff>609600</xdr:colOff>
      <xdr:row>63</xdr:row>
      <xdr:rowOff>75474</xdr:rowOff>
    </xdr:to>
    <xdr:sp macro="" textlink="">
      <xdr:nvSpPr>
        <xdr:cNvPr id="340" name="円/楕円 339"/>
        <xdr:cNvSpPr/>
      </xdr:nvSpPr>
      <xdr:spPr>
        <a:xfrm>
          <a:off x="16967200" y="1077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117401</xdr:rowOff>
    </xdr:from>
    <xdr:ext cx="762000" cy="259045"/>
    <xdr:sp macro="" textlink="">
      <xdr:nvSpPr>
        <xdr:cNvPr id="341" name="定員管理の状況該当値テキスト"/>
        <xdr:cNvSpPr txBox="1"/>
      </xdr:nvSpPr>
      <xdr:spPr>
        <a:xfrm>
          <a:off x="17106900" y="10747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6.59</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49712</xdr:rowOff>
    </xdr:from>
    <xdr:to>
      <xdr:col>23</xdr:col>
      <xdr:colOff>457200</xdr:colOff>
      <xdr:row>63</xdr:row>
      <xdr:rowOff>151312</xdr:rowOff>
    </xdr:to>
    <xdr:sp macro="" textlink="">
      <xdr:nvSpPr>
        <xdr:cNvPr id="342" name="円/楕円 341"/>
        <xdr:cNvSpPr/>
      </xdr:nvSpPr>
      <xdr:spPr>
        <a:xfrm>
          <a:off x="16129000" y="10851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136089</xdr:rowOff>
    </xdr:from>
    <xdr:ext cx="736600" cy="259045"/>
    <xdr:sp macro="" textlink="">
      <xdr:nvSpPr>
        <xdr:cNvPr id="343" name="テキスト ボックス 342"/>
        <xdr:cNvSpPr txBox="1"/>
      </xdr:nvSpPr>
      <xdr:spPr>
        <a:xfrm>
          <a:off x="15798800" y="10937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111760</xdr:rowOff>
    </xdr:from>
    <xdr:to>
      <xdr:col>22</xdr:col>
      <xdr:colOff>254000</xdr:colOff>
      <xdr:row>64</xdr:row>
      <xdr:rowOff>41910</xdr:rowOff>
    </xdr:to>
    <xdr:sp macro="" textlink="">
      <xdr:nvSpPr>
        <xdr:cNvPr id="344" name="円/楕円 343"/>
        <xdr:cNvSpPr/>
      </xdr:nvSpPr>
      <xdr:spPr>
        <a:xfrm>
          <a:off x="15240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26687</xdr:rowOff>
    </xdr:from>
    <xdr:ext cx="762000" cy="259045"/>
    <xdr:sp macro="" textlink="">
      <xdr:nvSpPr>
        <xdr:cNvPr id="345" name="テキスト ボックス 344"/>
        <xdr:cNvSpPr txBox="1"/>
      </xdr:nvSpPr>
      <xdr:spPr>
        <a:xfrm>
          <a:off x="14909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156573</xdr:rowOff>
    </xdr:from>
    <xdr:to>
      <xdr:col>21</xdr:col>
      <xdr:colOff>50800</xdr:colOff>
      <xdr:row>64</xdr:row>
      <xdr:rowOff>86723</xdr:rowOff>
    </xdr:to>
    <xdr:sp macro="" textlink="">
      <xdr:nvSpPr>
        <xdr:cNvPr id="346" name="円/楕円 345"/>
        <xdr:cNvSpPr/>
      </xdr:nvSpPr>
      <xdr:spPr>
        <a:xfrm>
          <a:off x="14351000" y="1095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71500</xdr:rowOff>
    </xdr:from>
    <xdr:ext cx="762000" cy="259045"/>
    <xdr:sp macro="" textlink="">
      <xdr:nvSpPr>
        <xdr:cNvPr id="347" name="テキスト ボックス 346"/>
        <xdr:cNvSpPr txBox="1"/>
      </xdr:nvSpPr>
      <xdr:spPr>
        <a:xfrm>
          <a:off x="14020800" y="11044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7.12</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78196</xdr:rowOff>
    </xdr:from>
    <xdr:to>
      <xdr:col>19</xdr:col>
      <xdr:colOff>533400</xdr:colOff>
      <xdr:row>65</xdr:row>
      <xdr:rowOff>8346</xdr:rowOff>
    </xdr:to>
    <xdr:sp macro="" textlink="">
      <xdr:nvSpPr>
        <xdr:cNvPr id="348" name="円/楕円 347"/>
        <xdr:cNvSpPr/>
      </xdr:nvSpPr>
      <xdr:spPr>
        <a:xfrm>
          <a:off x="13462000" y="1105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164573</xdr:rowOff>
    </xdr:from>
    <xdr:ext cx="762000" cy="259045"/>
    <xdr:sp macro="" textlink="">
      <xdr:nvSpPr>
        <xdr:cNvPr id="349" name="テキスト ボックス 348"/>
        <xdr:cNvSpPr txBox="1"/>
      </xdr:nvSpPr>
      <xdr:spPr>
        <a:xfrm>
          <a:off x="13131800" y="1113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u="none" strike="noStrike">
              <a:solidFill>
                <a:schemeClr val="dk1"/>
              </a:solidFill>
              <a:effectLst/>
              <a:latin typeface="+mj-ea"/>
              <a:ea typeface="+mj-ea"/>
              <a:cs typeface="+mn-cs"/>
            </a:rPr>
            <a:t>平成</a:t>
          </a:r>
          <a:r>
            <a:rPr lang="en-US" altLang="ja-JP" sz="1300" b="0" i="0" u="none" strike="noStrike">
              <a:solidFill>
                <a:schemeClr val="dk1"/>
              </a:solidFill>
              <a:effectLst/>
              <a:latin typeface="+mj-ea"/>
              <a:ea typeface="+mj-ea"/>
              <a:cs typeface="+mn-cs"/>
            </a:rPr>
            <a:t>17</a:t>
          </a:r>
          <a:r>
            <a:rPr lang="ja-JP" altLang="en-US" sz="1300" b="0" i="0" u="none" strike="noStrike">
              <a:solidFill>
                <a:schemeClr val="dk1"/>
              </a:solidFill>
              <a:effectLst/>
              <a:latin typeface="+mj-ea"/>
              <a:ea typeface="+mj-ea"/>
              <a:cs typeface="+mn-cs"/>
            </a:rPr>
            <a:t>年の合併以降は旧合併特例事業債を中心に発行しているほか、一部事務組合の発行した地方債や公営企業債の元利償還金が減少していることから、比率は毎年改善され、平成</a:t>
          </a:r>
          <a:r>
            <a:rPr lang="en-US" altLang="ja-JP" sz="1300" b="0" i="0" u="none" strike="noStrike">
              <a:solidFill>
                <a:schemeClr val="dk1"/>
              </a:solidFill>
              <a:effectLst/>
              <a:latin typeface="+mj-ea"/>
              <a:ea typeface="+mj-ea"/>
              <a:cs typeface="+mn-cs"/>
            </a:rPr>
            <a:t>24</a:t>
          </a:r>
          <a:r>
            <a:rPr lang="ja-JP" altLang="en-US" sz="1300" b="0" i="0" u="none" strike="noStrike">
              <a:solidFill>
                <a:schemeClr val="dk1"/>
              </a:solidFill>
              <a:effectLst/>
              <a:latin typeface="+mj-ea"/>
              <a:ea typeface="+mj-ea"/>
              <a:cs typeface="+mn-cs"/>
            </a:rPr>
            <a:t>年度は</a:t>
          </a:r>
          <a:r>
            <a:rPr lang="en-US" altLang="ja-JP" sz="1300" b="0" i="0" u="none" strike="noStrike">
              <a:solidFill>
                <a:schemeClr val="dk1"/>
              </a:solidFill>
              <a:effectLst/>
              <a:latin typeface="+mj-ea"/>
              <a:ea typeface="+mj-ea"/>
              <a:cs typeface="+mn-cs"/>
            </a:rPr>
            <a:t>16.7</a:t>
          </a:r>
          <a:r>
            <a:rPr lang="ja-JP" altLang="en-US" sz="1300" b="0" i="0" u="none" strike="noStrike">
              <a:solidFill>
                <a:schemeClr val="dk1"/>
              </a:solidFill>
              <a:effectLst/>
              <a:latin typeface="+mj-ea"/>
              <a:ea typeface="+mj-ea"/>
              <a:cs typeface="+mn-cs"/>
            </a:rPr>
            <a:t>と許可団体基準の</a:t>
          </a:r>
          <a:r>
            <a:rPr lang="en-US" altLang="ja-JP" sz="1300" b="0" i="0" u="none" strike="noStrike">
              <a:solidFill>
                <a:schemeClr val="dk1"/>
              </a:solidFill>
              <a:effectLst/>
              <a:latin typeface="+mj-ea"/>
              <a:ea typeface="+mj-ea"/>
              <a:cs typeface="+mn-cs"/>
            </a:rPr>
            <a:t>18.0</a:t>
          </a:r>
          <a:r>
            <a:rPr lang="ja-JP" altLang="en-US" sz="1300" b="0" i="0" u="none" strike="noStrike">
              <a:solidFill>
                <a:schemeClr val="dk1"/>
              </a:solidFill>
              <a:effectLst/>
              <a:latin typeface="+mj-ea"/>
              <a:ea typeface="+mj-ea"/>
              <a:cs typeface="+mn-cs"/>
            </a:rPr>
            <a:t>を合併以降で初めて下回り、平成</a:t>
          </a:r>
          <a:r>
            <a:rPr lang="en-US" altLang="ja-JP" sz="1300" b="0" i="0" u="none" strike="noStrike">
              <a:solidFill>
                <a:schemeClr val="dk1"/>
              </a:solidFill>
              <a:effectLst/>
              <a:latin typeface="+mj-ea"/>
              <a:ea typeface="+mj-ea"/>
              <a:cs typeface="+mn-cs"/>
            </a:rPr>
            <a:t>27</a:t>
          </a:r>
          <a:r>
            <a:rPr lang="ja-JP" altLang="en-US" sz="1300" b="0" i="0" u="none" strike="noStrike">
              <a:solidFill>
                <a:schemeClr val="dk1"/>
              </a:solidFill>
              <a:effectLst/>
              <a:latin typeface="+mj-ea"/>
              <a:ea typeface="+mj-ea"/>
              <a:cs typeface="+mn-cs"/>
            </a:rPr>
            <a:t>年度はさらに</a:t>
          </a:r>
          <a:r>
            <a:rPr lang="en-US" altLang="ja-JP" sz="1300" b="0" i="0" u="none" strike="noStrike">
              <a:solidFill>
                <a:schemeClr val="dk1"/>
              </a:solidFill>
              <a:effectLst/>
              <a:latin typeface="+mj-ea"/>
              <a:ea typeface="+mj-ea"/>
              <a:cs typeface="+mn-cs"/>
            </a:rPr>
            <a:t>11.2</a:t>
          </a:r>
          <a:r>
            <a:rPr lang="ja-JP" altLang="en-US" sz="1300" b="0" i="0" u="none" strike="noStrike">
              <a:solidFill>
                <a:schemeClr val="dk1"/>
              </a:solidFill>
              <a:effectLst/>
              <a:latin typeface="+mj-ea"/>
              <a:ea typeface="+mj-ea"/>
              <a:cs typeface="+mn-cs"/>
            </a:rPr>
            <a:t>と一段と改善が図られている。しかしながら、類似団体内順位は</a:t>
          </a:r>
          <a:r>
            <a:rPr lang="en-US" altLang="ja-JP" sz="1300" b="0" i="0" u="none" strike="noStrike">
              <a:solidFill>
                <a:schemeClr val="dk1"/>
              </a:solidFill>
              <a:effectLst/>
              <a:latin typeface="+mj-ea"/>
              <a:ea typeface="+mj-ea"/>
              <a:cs typeface="+mn-cs"/>
            </a:rPr>
            <a:t>29</a:t>
          </a:r>
          <a:r>
            <a:rPr lang="ja-JP" altLang="en-US" sz="1300" b="0" i="0" u="none" strike="noStrike">
              <a:solidFill>
                <a:schemeClr val="dk1"/>
              </a:solidFill>
              <a:effectLst/>
              <a:latin typeface="+mj-ea"/>
              <a:ea typeface="+mj-ea"/>
              <a:cs typeface="+mn-cs"/>
            </a:rPr>
            <a:t>位と依然として低水準であることから、今後も一層の償還管理に努め、比率の抑制を図る。</a:t>
          </a:r>
          <a:r>
            <a:rPr lang="ja-JP" altLang="en-US" sz="1300">
              <a:latin typeface="+mj-ea"/>
              <a:ea typeface="+mj-ea"/>
            </a:rPr>
            <a:t> </a:t>
          </a:r>
          <a:endParaRPr kumimoji="1" lang="ja-JP" altLang="en-US" sz="1300">
            <a:latin typeface="+mj-ea"/>
            <a:ea typeface="+mj-ea"/>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5" name="テキスト ボックス 374"/>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123613</xdr:rowOff>
    </xdr:from>
    <xdr:to>
      <xdr:col>24</xdr:col>
      <xdr:colOff>558800</xdr:colOff>
      <xdr:row>43</xdr:row>
      <xdr:rowOff>71120</xdr:rowOff>
    </xdr:to>
    <xdr:cxnSp macro="">
      <xdr:nvCxnSpPr>
        <xdr:cNvPr id="378" name="直線コネクタ 377"/>
        <xdr:cNvCxnSpPr/>
      </xdr:nvCxnSpPr>
      <xdr:spPr>
        <a:xfrm flipV="1">
          <a:off x="17018000" y="6124363"/>
          <a:ext cx="0" cy="13191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43197</xdr:rowOff>
    </xdr:from>
    <xdr:ext cx="762000" cy="259045"/>
    <xdr:sp macro="" textlink="">
      <xdr:nvSpPr>
        <xdr:cNvPr id="379" name="公債費負担の状況最小値テキスト"/>
        <xdr:cNvSpPr txBox="1"/>
      </xdr:nvSpPr>
      <xdr:spPr>
        <a:xfrm>
          <a:off x="17106900" y="7415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24</xdr:col>
      <xdr:colOff>469900</xdr:colOff>
      <xdr:row>43</xdr:row>
      <xdr:rowOff>71120</xdr:rowOff>
    </xdr:from>
    <xdr:to>
      <xdr:col>24</xdr:col>
      <xdr:colOff>647700</xdr:colOff>
      <xdr:row>43</xdr:row>
      <xdr:rowOff>71120</xdr:rowOff>
    </xdr:to>
    <xdr:cxnSp macro="">
      <xdr:nvCxnSpPr>
        <xdr:cNvPr id="380" name="直線コネクタ 379"/>
        <xdr:cNvCxnSpPr/>
      </xdr:nvCxnSpPr>
      <xdr:spPr>
        <a:xfrm>
          <a:off x="16929100" y="744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38540</xdr:rowOff>
    </xdr:from>
    <xdr:ext cx="762000" cy="259045"/>
    <xdr:sp macro="" textlink="">
      <xdr:nvSpPr>
        <xdr:cNvPr id="381" name="公債費負担の状況最大値テキスト"/>
        <xdr:cNvSpPr txBox="1"/>
      </xdr:nvSpPr>
      <xdr:spPr>
        <a:xfrm>
          <a:off x="17106900" y="586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35</xdr:row>
      <xdr:rowOff>123613</xdr:rowOff>
    </xdr:from>
    <xdr:to>
      <xdr:col>24</xdr:col>
      <xdr:colOff>647700</xdr:colOff>
      <xdr:row>35</xdr:row>
      <xdr:rowOff>123613</xdr:rowOff>
    </xdr:to>
    <xdr:cxnSp macro="">
      <xdr:nvCxnSpPr>
        <xdr:cNvPr id="382" name="直線コネクタ 381"/>
        <xdr:cNvCxnSpPr/>
      </xdr:nvCxnSpPr>
      <xdr:spPr>
        <a:xfrm>
          <a:off x="16929100" y="612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52070</xdr:rowOff>
    </xdr:from>
    <xdr:to>
      <xdr:col>24</xdr:col>
      <xdr:colOff>558800</xdr:colOff>
      <xdr:row>41</xdr:row>
      <xdr:rowOff>124460</xdr:rowOff>
    </xdr:to>
    <xdr:cxnSp macro="">
      <xdr:nvCxnSpPr>
        <xdr:cNvPr id="383" name="直線コネクタ 382"/>
        <xdr:cNvCxnSpPr/>
      </xdr:nvCxnSpPr>
      <xdr:spPr>
        <a:xfrm flipV="1">
          <a:off x="16179800" y="708152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129981</xdr:rowOff>
    </xdr:from>
    <xdr:ext cx="762000" cy="259045"/>
    <xdr:sp macro="" textlink="">
      <xdr:nvSpPr>
        <xdr:cNvPr id="384" name="公債費負担の状況平均値テキスト"/>
        <xdr:cNvSpPr txBox="1"/>
      </xdr:nvSpPr>
      <xdr:spPr>
        <a:xfrm>
          <a:off x="17106900" y="64736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113454</xdr:rowOff>
    </xdr:from>
    <xdr:to>
      <xdr:col>24</xdr:col>
      <xdr:colOff>609600</xdr:colOff>
      <xdr:row>39</xdr:row>
      <xdr:rowOff>43604</xdr:rowOff>
    </xdr:to>
    <xdr:sp macro="" textlink="">
      <xdr:nvSpPr>
        <xdr:cNvPr id="385" name="フローチャート : 判断 384"/>
        <xdr:cNvSpPr/>
      </xdr:nvSpPr>
      <xdr:spPr>
        <a:xfrm>
          <a:off x="16967200" y="662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124460</xdr:rowOff>
    </xdr:from>
    <xdr:to>
      <xdr:col>23</xdr:col>
      <xdr:colOff>406400</xdr:colOff>
      <xdr:row>42</xdr:row>
      <xdr:rowOff>105833</xdr:rowOff>
    </xdr:to>
    <xdr:cxnSp macro="">
      <xdr:nvCxnSpPr>
        <xdr:cNvPr id="386" name="直線コネクタ 385"/>
        <xdr:cNvCxnSpPr/>
      </xdr:nvCxnSpPr>
      <xdr:spPr>
        <a:xfrm flipV="1">
          <a:off x="15290800" y="7153910"/>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14394</xdr:rowOff>
    </xdr:from>
    <xdr:to>
      <xdr:col>23</xdr:col>
      <xdr:colOff>457200</xdr:colOff>
      <xdr:row>39</xdr:row>
      <xdr:rowOff>115994</xdr:rowOff>
    </xdr:to>
    <xdr:sp macro="" textlink="">
      <xdr:nvSpPr>
        <xdr:cNvPr id="387" name="フローチャート : 判断 386"/>
        <xdr:cNvSpPr/>
      </xdr:nvSpPr>
      <xdr:spPr>
        <a:xfrm>
          <a:off x="16129000" y="670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126171</xdr:rowOff>
    </xdr:from>
    <xdr:ext cx="736600" cy="259045"/>
    <xdr:sp macro="" textlink="">
      <xdr:nvSpPr>
        <xdr:cNvPr id="388" name="テキスト ボックス 387"/>
        <xdr:cNvSpPr txBox="1"/>
      </xdr:nvSpPr>
      <xdr:spPr>
        <a:xfrm>
          <a:off x="15798800" y="6469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105833</xdr:rowOff>
    </xdr:from>
    <xdr:to>
      <xdr:col>22</xdr:col>
      <xdr:colOff>203200</xdr:colOff>
      <xdr:row>43</xdr:row>
      <xdr:rowOff>151554</xdr:rowOff>
    </xdr:to>
    <xdr:cxnSp macro="">
      <xdr:nvCxnSpPr>
        <xdr:cNvPr id="389" name="直線コネクタ 388"/>
        <xdr:cNvCxnSpPr/>
      </xdr:nvCxnSpPr>
      <xdr:spPr>
        <a:xfrm flipV="1">
          <a:off x="14401800" y="7306733"/>
          <a:ext cx="889000" cy="217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78740</xdr:rowOff>
    </xdr:from>
    <xdr:to>
      <xdr:col>22</xdr:col>
      <xdr:colOff>254000</xdr:colOff>
      <xdr:row>40</xdr:row>
      <xdr:rowOff>8890</xdr:rowOff>
    </xdr:to>
    <xdr:sp macro="" textlink="">
      <xdr:nvSpPr>
        <xdr:cNvPr id="390" name="フローチャート : 判断 389"/>
        <xdr:cNvSpPr/>
      </xdr:nvSpPr>
      <xdr:spPr>
        <a:xfrm>
          <a:off x="15240000" y="67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19067</xdr:rowOff>
    </xdr:from>
    <xdr:ext cx="762000" cy="259045"/>
    <xdr:sp macro="" textlink="">
      <xdr:nvSpPr>
        <xdr:cNvPr id="391" name="テキスト ボックス 390"/>
        <xdr:cNvSpPr txBox="1"/>
      </xdr:nvSpPr>
      <xdr:spPr>
        <a:xfrm>
          <a:off x="14909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151554</xdr:rowOff>
    </xdr:from>
    <xdr:to>
      <xdr:col>21</xdr:col>
      <xdr:colOff>0</xdr:colOff>
      <xdr:row>44</xdr:row>
      <xdr:rowOff>116840</xdr:rowOff>
    </xdr:to>
    <xdr:cxnSp macro="">
      <xdr:nvCxnSpPr>
        <xdr:cNvPr id="392" name="直線コネクタ 391"/>
        <xdr:cNvCxnSpPr/>
      </xdr:nvCxnSpPr>
      <xdr:spPr>
        <a:xfrm flipV="1">
          <a:off x="13512800" y="7523904"/>
          <a:ext cx="889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39</xdr:row>
      <xdr:rowOff>127000</xdr:rowOff>
    </xdr:from>
    <xdr:to>
      <xdr:col>21</xdr:col>
      <xdr:colOff>50800</xdr:colOff>
      <xdr:row>40</xdr:row>
      <xdr:rowOff>57150</xdr:rowOff>
    </xdr:to>
    <xdr:sp macro="" textlink="">
      <xdr:nvSpPr>
        <xdr:cNvPr id="393" name="フローチャート : 判断 392"/>
        <xdr:cNvSpPr/>
      </xdr:nvSpPr>
      <xdr:spPr>
        <a:xfrm>
          <a:off x="14351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67327</xdr:rowOff>
    </xdr:from>
    <xdr:ext cx="762000" cy="259045"/>
    <xdr:sp macro="" textlink="">
      <xdr:nvSpPr>
        <xdr:cNvPr id="394" name="テキスト ボックス 393"/>
        <xdr:cNvSpPr txBox="1"/>
      </xdr:nvSpPr>
      <xdr:spPr>
        <a:xfrm>
          <a:off x="14020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19896</xdr:rowOff>
    </xdr:from>
    <xdr:to>
      <xdr:col>19</xdr:col>
      <xdr:colOff>533400</xdr:colOff>
      <xdr:row>40</xdr:row>
      <xdr:rowOff>121496</xdr:rowOff>
    </xdr:to>
    <xdr:sp macro="" textlink="">
      <xdr:nvSpPr>
        <xdr:cNvPr id="395" name="フローチャート : 判断 394"/>
        <xdr:cNvSpPr/>
      </xdr:nvSpPr>
      <xdr:spPr>
        <a:xfrm>
          <a:off x="13462000" y="687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131673</xdr:rowOff>
    </xdr:from>
    <xdr:ext cx="762000" cy="259045"/>
    <xdr:sp macro="" textlink="">
      <xdr:nvSpPr>
        <xdr:cNvPr id="396" name="テキスト ボックス 395"/>
        <xdr:cNvSpPr txBox="1"/>
      </xdr:nvSpPr>
      <xdr:spPr>
        <a:xfrm>
          <a:off x="13131800" y="664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41</xdr:row>
      <xdr:rowOff>1270</xdr:rowOff>
    </xdr:from>
    <xdr:to>
      <xdr:col>24</xdr:col>
      <xdr:colOff>609600</xdr:colOff>
      <xdr:row>41</xdr:row>
      <xdr:rowOff>102870</xdr:rowOff>
    </xdr:to>
    <xdr:sp macro="" textlink="">
      <xdr:nvSpPr>
        <xdr:cNvPr id="402" name="円/楕円 401"/>
        <xdr:cNvSpPr/>
      </xdr:nvSpPr>
      <xdr:spPr>
        <a:xfrm>
          <a:off x="169672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144797</xdr:rowOff>
    </xdr:from>
    <xdr:ext cx="762000" cy="259045"/>
    <xdr:sp macro="" textlink="">
      <xdr:nvSpPr>
        <xdr:cNvPr id="403" name="公債費負担の状況該当値テキスト"/>
        <xdr:cNvSpPr txBox="1"/>
      </xdr:nvSpPr>
      <xdr:spPr>
        <a:xfrm>
          <a:off x="17106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73660</xdr:rowOff>
    </xdr:from>
    <xdr:to>
      <xdr:col>23</xdr:col>
      <xdr:colOff>457200</xdr:colOff>
      <xdr:row>42</xdr:row>
      <xdr:rowOff>3810</xdr:rowOff>
    </xdr:to>
    <xdr:sp macro="" textlink="">
      <xdr:nvSpPr>
        <xdr:cNvPr id="404" name="円/楕円 403"/>
        <xdr:cNvSpPr/>
      </xdr:nvSpPr>
      <xdr:spPr>
        <a:xfrm>
          <a:off x="16129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160037</xdr:rowOff>
    </xdr:from>
    <xdr:ext cx="736600" cy="259045"/>
    <xdr:sp macro="" textlink="">
      <xdr:nvSpPr>
        <xdr:cNvPr id="405" name="テキスト ボックス 404"/>
        <xdr:cNvSpPr txBox="1"/>
      </xdr:nvSpPr>
      <xdr:spPr>
        <a:xfrm>
          <a:off x="15798800" y="718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55033</xdr:rowOff>
    </xdr:from>
    <xdr:to>
      <xdr:col>22</xdr:col>
      <xdr:colOff>254000</xdr:colOff>
      <xdr:row>42</xdr:row>
      <xdr:rowOff>156633</xdr:rowOff>
    </xdr:to>
    <xdr:sp macro="" textlink="">
      <xdr:nvSpPr>
        <xdr:cNvPr id="406" name="円/楕円 405"/>
        <xdr:cNvSpPr/>
      </xdr:nvSpPr>
      <xdr:spPr>
        <a:xfrm>
          <a:off x="15240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141410</xdr:rowOff>
    </xdr:from>
    <xdr:ext cx="762000" cy="259045"/>
    <xdr:sp macro="" textlink="">
      <xdr:nvSpPr>
        <xdr:cNvPr id="407" name="テキスト ボックス 406"/>
        <xdr:cNvSpPr txBox="1"/>
      </xdr:nvSpPr>
      <xdr:spPr>
        <a:xfrm>
          <a:off x="14909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100754</xdr:rowOff>
    </xdr:from>
    <xdr:to>
      <xdr:col>21</xdr:col>
      <xdr:colOff>50800</xdr:colOff>
      <xdr:row>44</xdr:row>
      <xdr:rowOff>30904</xdr:rowOff>
    </xdr:to>
    <xdr:sp macro="" textlink="">
      <xdr:nvSpPr>
        <xdr:cNvPr id="408" name="円/楕円 407"/>
        <xdr:cNvSpPr/>
      </xdr:nvSpPr>
      <xdr:spPr>
        <a:xfrm>
          <a:off x="14351000" y="747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15681</xdr:rowOff>
    </xdr:from>
    <xdr:ext cx="762000" cy="259045"/>
    <xdr:sp macro="" textlink="">
      <xdr:nvSpPr>
        <xdr:cNvPr id="409" name="テキスト ボックス 408"/>
        <xdr:cNvSpPr txBox="1"/>
      </xdr:nvSpPr>
      <xdr:spPr>
        <a:xfrm>
          <a:off x="14020800" y="755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66040</xdr:rowOff>
    </xdr:from>
    <xdr:to>
      <xdr:col>19</xdr:col>
      <xdr:colOff>533400</xdr:colOff>
      <xdr:row>44</xdr:row>
      <xdr:rowOff>167640</xdr:rowOff>
    </xdr:to>
    <xdr:sp macro="" textlink="">
      <xdr:nvSpPr>
        <xdr:cNvPr id="410" name="円/楕円 409"/>
        <xdr:cNvSpPr/>
      </xdr:nvSpPr>
      <xdr:spPr>
        <a:xfrm>
          <a:off x="13462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152417</xdr:rowOff>
    </xdr:from>
    <xdr:ext cx="762000" cy="259045"/>
    <xdr:sp macro="" textlink="">
      <xdr:nvSpPr>
        <xdr:cNvPr id="411" name="テキスト ボックス 410"/>
        <xdr:cNvSpPr txBox="1"/>
      </xdr:nvSpPr>
      <xdr:spPr>
        <a:xfrm>
          <a:off x="13131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[126.6%]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u="none" strike="noStrike">
              <a:solidFill>
                <a:schemeClr val="dk1"/>
              </a:solidFill>
              <a:effectLst/>
              <a:latin typeface="+mn-ea"/>
              <a:ea typeface="+mn-ea"/>
              <a:cs typeface="+mn-cs"/>
            </a:rPr>
            <a:t>合併前の旧</a:t>
          </a:r>
          <a:r>
            <a:rPr lang="en-US" altLang="ja-JP" sz="1300" b="0" i="0" u="none" strike="noStrike">
              <a:solidFill>
                <a:schemeClr val="dk1"/>
              </a:solidFill>
              <a:effectLst/>
              <a:latin typeface="+mn-ea"/>
              <a:ea typeface="+mn-ea"/>
              <a:cs typeface="+mn-cs"/>
            </a:rPr>
            <a:t>8</a:t>
          </a:r>
          <a:r>
            <a:rPr lang="ja-JP" altLang="en-US" sz="1300" b="0" i="0" u="none" strike="noStrike">
              <a:solidFill>
                <a:schemeClr val="dk1"/>
              </a:solidFill>
              <a:effectLst/>
              <a:latin typeface="+mn-ea"/>
              <a:ea typeface="+mn-ea"/>
              <a:cs typeface="+mn-cs"/>
            </a:rPr>
            <a:t>団体や一部事務組合で発行した地方債、また合併後の旧合併特例事業債や臨時財政対策債の発行により地方債残高が増加（平成</a:t>
          </a:r>
          <a:r>
            <a:rPr lang="en-US" altLang="ja-JP" sz="1300" b="0" i="0" u="none" strike="noStrike">
              <a:solidFill>
                <a:schemeClr val="dk1"/>
              </a:solidFill>
              <a:effectLst/>
              <a:latin typeface="+mn-ea"/>
              <a:ea typeface="+mn-ea"/>
              <a:cs typeface="+mn-cs"/>
            </a:rPr>
            <a:t>23</a:t>
          </a:r>
          <a:r>
            <a:rPr lang="ja-JP" altLang="en-US" sz="1300" b="0" i="0" u="none" strike="noStrike">
              <a:solidFill>
                <a:schemeClr val="dk1"/>
              </a:solidFill>
              <a:effectLst/>
              <a:latin typeface="+mn-ea"/>
              <a:ea typeface="+mn-ea"/>
              <a:cs typeface="+mn-cs"/>
            </a:rPr>
            <a:t>年度と比較して一般会計等に係る地方債残高は</a:t>
          </a:r>
          <a:r>
            <a:rPr lang="en-US" altLang="ja-JP" sz="1300" b="0" i="0" u="none" strike="noStrike">
              <a:solidFill>
                <a:schemeClr val="dk1"/>
              </a:solidFill>
              <a:effectLst/>
              <a:latin typeface="+mn-ea"/>
              <a:ea typeface="+mn-ea"/>
              <a:cs typeface="+mn-cs"/>
            </a:rPr>
            <a:t>10,071</a:t>
          </a:r>
          <a:r>
            <a:rPr lang="ja-JP" altLang="en-US" sz="1300" b="0" i="0" u="none" strike="noStrike">
              <a:solidFill>
                <a:schemeClr val="dk1"/>
              </a:solidFill>
              <a:effectLst/>
              <a:latin typeface="+mn-ea"/>
              <a:ea typeface="+mn-ea"/>
              <a:cs typeface="+mn-cs"/>
            </a:rPr>
            <a:t>百万円増加）しているが、公営企業会計や一部事務組合の地方債残高の減、基準財政需要額算入見込額の増が要因となり、比率は毎年改善傾向となっている。しかしながら、類似団体平均、全国平均及び石川県平均のいずれも大きく上回り、高い水準で推移していることから、一層の改善に努める。</a:t>
          </a:r>
          <a:r>
            <a:rPr lang="ja-JP" altLang="en-US" sz="1300">
              <a:latin typeface="+mn-ea"/>
              <a:ea typeface="+mn-ea"/>
            </a:rPr>
            <a:t> </a:t>
          </a:r>
          <a:endParaRPr kumimoji="1" lang="ja-JP" altLang="en-US" sz="1300">
            <a:latin typeface="+mn-ea"/>
            <a:ea typeface="+mn-ea"/>
          </a:endParaRP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127931</xdr:rowOff>
    </xdr:to>
    <xdr:cxnSp macro="">
      <xdr:nvCxnSpPr>
        <xdr:cNvPr id="440" name="直線コネクタ 439"/>
        <xdr:cNvCxnSpPr/>
      </xdr:nvCxnSpPr>
      <xdr:spPr>
        <a:xfrm flipV="1">
          <a:off x="17018000" y="2370667"/>
          <a:ext cx="0" cy="13577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100008</xdr:rowOff>
    </xdr:from>
    <xdr:ext cx="762000" cy="259045"/>
    <xdr:sp macro="" textlink="">
      <xdr:nvSpPr>
        <xdr:cNvPr id="441" name="将来負担の状況最小値テキスト"/>
        <xdr:cNvSpPr txBox="1"/>
      </xdr:nvSpPr>
      <xdr:spPr>
        <a:xfrm>
          <a:off x="17106900" y="3700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168.8</a:t>
          </a:r>
          <a:endParaRPr kumimoji="1" lang="ja-JP" altLang="en-US" sz="1000" b="1">
            <a:latin typeface="ＭＳ Ｐゴシック"/>
          </a:endParaRPr>
        </a:p>
      </xdr:txBody>
    </xdr:sp>
    <xdr:clientData/>
  </xdr:oneCellAnchor>
  <xdr:twoCellAnchor>
    <xdr:from>
      <xdr:col>24</xdr:col>
      <xdr:colOff>469900</xdr:colOff>
      <xdr:row>21</xdr:row>
      <xdr:rowOff>127931</xdr:rowOff>
    </xdr:from>
    <xdr:to>
      <xdr:col>24</xdr:col>
      <xdr:colOff>647700</xdr:colOff>
      <xdr:row>21</xdr:row>
      <xdr:rowOff>127931</xdr:rowOff>
    </xdr:to>
    <xdr:cxnSp macro="">
      <xdr:nvCxnSpPr>
        <xdr:cNvPr id="442" name="直線コネクタ 441"/>
        <xdr:cNvCxnSpPr/>
      </xdr:nvCxnSpPr>
      <xdr:spPr>
        <a:xfrm>
          <a:off x="16929100" y="372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131403</xdr:rowOff>
    </xdr:from>
    <xdr:to>
      <xdr:col>24</xdr:col>
      <xdr:colOff>558800</xdr:colOff>
      <xdr:row>20</xdr:row>
      <xdr:rowOff>38777</xdr:rowOff>
    </xdr:to>
    <xdr:cxnSp macro="">
      <xdr:nvCxnSpPr>
        <xdr:cNvPr id="445" name="直線コネクタ 444"/>
        <xdr:cNvCxnSpPr/>
      </xdr:nvCxnSpPr>
      <xdr:spPr>
        <a:xfrm flipV="1">
          <a:off x="16179800" y="3388953"/>
          <a:ext cx="838200" cy="78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63178</xdr:rowOff>
    </xdr:from>
    <xdr:ext cx="762000" cy="259045"/>
    <xdr:sp macro="" textlink="">
      <xdr:nvSpPr>
        <xdr:cNvPr id="446" name="将来負担の状況平均値テキスト"/>
        <xdr:cNvSpPr txBox="1"/>
      </xdr:nvSpPr>
      <xdr:spPr>
        <a:xfrm>
          <a:off x="17106900" y="2292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46651</xdr:rowOff>
    </xdr:from>
    <xdr:to>
      <xdr:col>24</xdr:col>
      <xdr:colOff>609600</xdr:colOff>
      <xdr:row>14</xdr:row>
      <xdr:rowOff>148251</xdr:rowOff>
    </xdr:to>
    <xdr:sp macro="" textlink="">
      <xdr:nvSpPr>
        <xdr:cNvPr id="447" name="フローチャート : 判断 446"/>
        <xdr:cNvSpPr/>
      </xdr:nvSpPr>
      <xdr:spPr>
        <a:xfrm>
          <a:off x="16967200" y="244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20</xdr:row>
      <xdr:rowOff>38777</xdr:rowOff>
    </xdr:from>
    <xdr:to>
      <xdr:col>23</xdr:col>
      <xdr:colOff>406400</xdr:colOff>
      <xdr:row>20</xdr:row>
      <xdr:rowOff>138515</xdr:rowOff>
    </xdr:to>
    <xdr:cxnSp macro="">
      <xdr:nvCxnSpPr>
        <xdr:cNvPr id="448" name="直線コネクタ 447"/>
        <xdr:cNvCxnSpPr/>
      </xdr:nvCxnSpPr>
      <xdr:spPr>
        <a:xfrm flipV="1">
          <a:off x="15290800" y="3467777"/>
          <a:ext cx="889000" cy="99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19981</xdr:rowOff>
    </xdr:from>
    <xdr:to>
      <xdr:col>23</xdr:col>
      <xdr:colOff>457200</xdr:colOff>
      <xdr:row>15</xdr:row>
      <xdr:rowOff>121581</xdr:rowOff>
    </xdr:to>
    <xdr:sp macro="" textlink="">
      <xdr:nvSpPr>
        <xdr:cNvPr id="449" name="フローチャート : 判断 448"/>
        <xdr:cNvSpPr/>
      </xdr:nvSpPr>
      <xdr:spPr>
        <a:xfrm>
          <a:off x="16129000" y="259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131758</xdr:rowOff>
    </xdr:from>
    <xdr:ext cx="736600" cy="259045"/>
    <xdr:sp macro="" textlink="">
      <xdr:nvSpPr>
        <xdr:cNvPr id="450" name="テキスト ボックス 449"/>
        <xdr:cNvSpPr txBox="1"/>
      </xdr:nvSpPr>
      <xdr:spPr>
        <a:xfrm>
          <a:off x="15798800" y="2360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138515</xdr:rowOff>
    </xdr:from>
    <xdr:to>
      <xdr:col>22</xdr:col>
      <xdr:colOff>203200</xdr:colOff>
      <xdr:row>20</xdr:row>
      <xdr:rowOff>155406</xdr:rowOff>
    </xdr:to>
    <xdr:cxnSp macro="">
      <xdr:nvCxnSpPr>
        <xdr:cNvPr id="451" name="直線コネクタ 450"/>
        <xdr:cNvCxnSpPr/>
      </xdr:nvCxnSpPr>
      <xdr:spPr>
        <a:xfrm flipV="1">
          <a:off x="14401800" y="3567515"/>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50546</xdr:rowOff>
    </xdr:from>
    <xdr:to>
      <xdr:col>22</xdr:col>
      <xdr:colOff>254000</xdr:colOff>
      <xdr:row>15</xdr:row>
      <xdr:rowOff>152146</xdr:rowOff>
    </xdr:to>
    <xdr:sp macro="" textlink="">
      <xdr:nvSpPr>
        <xdr:cNvPr id="452" name="フローチャート : 判断 451"/>
        <xdr:cNvSpPr/>
      </xdr:nvSpPr>
      <xdr:spPr>
        <a:xfrm>
          <a:off x="15240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162323</xdr:rowOff>
    </xdr:from>
    <xdr:ext cx="762000" cy="259045"/>
    <xdr:sp macro="" textlink="">
      <xdr:nvSpPr>
        <xdr:cNvPr id="453" name="テキスト ボックス 452"/>
        <xdr:cNvSpPr txBox="1"/>
      </xdr:nvSpPr>
      <xdr:spPr>
        <a:xfrm>
          <a:off x="14909800" y="239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155406</xdr:rowOff>
    </xdr:from>
    <xdr:to>
      <xdr:col>21</xdr:col>
      <xdr:colOff>0</xdr:colOff>
      <xdr:row>21</xdr:row>
      <xdr:rowOff>100584</xdr:rowOff>
    </xdr:to>
    <xdr:cxnSp macro="">
      <xdr:nvCxnSpPr>
        <xdr:cNvPr id="454" name="直線コネクタ 453"/>
        <xdr:cNvCxnSpPr/>
      </xdr:nvCxnSpPr>
      <xdr:spPr>
        <a:xfrm flipV="1">
          <a:off x="13512800" y="3584406"/>
          <a:ext cx="889000" cy="116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118914</xdr:rowOff>
    </xdr:from>
    <xdr:to>
      <xdr:col>21</xdr:col>
      <xdr:colOff>50800</xdr:colOff>
      <xdr:row>16</xdr:row>
      <xdr:rowOff>49064</xdr:rowOff>
    </xdr:to>
    <xdr:sp macro="" textlink="">
      <xdr:nvSpPr>
        <xdr:cNvPr id="455" name="フローチャート : 判断 454"/>
        <xdr:cNvSpPr/>
      </xdr:nvSpPr>
      <xdr:spPr>
        <a:xfrm>
          <a:off x="14351000" y="2690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59241</xdr:rowOff>
    </xdr:from>
    <xdr:ext cx="762000" cy="259045"/>
    <xdr:sp macro="" textlink="">
      <xdr:nvSpPr>
        <xdr:cNvPr id="456" name="テキスト ボックス 455"/>
        <xdr:cNvSpPr txBox="1"/>
      </xdr:nvSpPr>
      <xdr:spPr>
        <a:xfrm>
          <a:off x="14020800" y="2459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23072</xdr:rowOff>
    </xdr:from>
    <xdr:to>
      <xdr:col>19</xdr:col>
      <xdr:colOff>533400</xdr:colOff>
      <xdr:row>16</xdr:row>
      <xdr:rowOff>124672</xdr:rowOff>
    </xdr:to>
    <xdr:sp macro="" textlink="">
      <xdr:nvSpPr>
        <xdr:cNvPr id="457" name="フローチャート : 判断 456"/>
        <xdr:cNvSpPr/>
      </xdr:nvSpPr>
      <xdr:spPr>
        <a:xfrm>
          <a:off x="13462000" y="276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134849</xdr:rowOff>
    </xdr:from>
    <xdr:ext cx="762000" cy="259045"/>
    <xdr:sp macro="" textlink="">
      <xdr:nvSpPr>
        <xdr:cNvPr id="458" name="テキスト ボックス 457"/>
        <xdr:cNvSpPr txBox="1"/>
      </xdr:nvSpPr>
      <xdr:spPr>
        <a:xfrm>
          <a:off x="13131800" y="253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19</xdr:row>
      <xdr:rowOff>80603</xdr:rowOff>
    </xdr:from>
    <xdr:to>
      <xdr:col>24</xdr:col>
      <xdr:colOff>609600</xdr:colOff>
      <xdr:row>20</xdr:row>
      <xdr:rowOff>10753</xdr:rowOff>
    </xdr:to>
    <xdr:sp macro="" textlink="">
      <xdr:nvSpPr>
        <xdr:cNvPr id="464" name="円/楕円 463"/>
        <xdr:cNvSpPr/>
      </xdr:nvSpPr>
      <xdr:spPr>
        <a:xfrm>
          <a:off x="16967200" y="333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19</xdr:row>
      <xdr:rowOff>52680</xdr:rowOff>
    </xdr:from>
    <xdr:ext cx="762000" cy="259045"/>
    <xdr:sp macro="" textlink="">
      <xdr:nvSpPr>
        <xdr:cNvPr id="465" name="将来負担の状況該当値テキスト"/>
        <xdr:cNvSpPr txBox="1"/>
      </xdr:nvSpPr>
      <xdr:spPr>
        <a:xfrm>
          <a:off x="17106900" y="331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126.6</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159427</xdr:rowOff>
    </xdr:from>
    <xdr:to>
      <xdr:col>23</xdr:col>
      <xdr:colOff>457200</xdr:colOff>
      <xdr:row>20</xdr:row>
      <xdr:rowOff>89577</xdr:rowOff>
    </xdr:to>
    <xdr:sp macro="" textlink="">
      <xdr:nvSpPr>
        <xdr:cNvPr id="466" name="円/楕円 465"/>
        <xdr:cNvSpPr/>
      </xdr:nvSpPr>
      <xdr:spPr>
        <a:xfrm>
          <a:off x="16129000" y="3416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20</xdr:row>
      <xdr:rowOff>74354</xdr:rowOff>
    </xdr:from>
    <xdr:ext cx="736600" cy="259045"/>
    <xdr:sp macro="" textlink="">
      <xdr:nvSpPr>
        <xdr:cNvPr id="467" name="テキスト ボックス 466"/>
        <xdr:cNvSpPr txBox="1"/>
      </xdr:nvSpPr>
      <xdr:spPr>
        <a:xfrm>
          <a:off x="15798800" y="3503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136.4</a:t>
          </a:r>
          <a:endParaRPr kumimoji="1" lang="ja-JP" altLang="en-US" sz="1000" b="1">
            <a:solidFill>
              <a:srgbClr val="FF0000"/>
            </a:solidFill>
            <a:latin typeface="ＭＳ Ｐゴシック"/>
          </a:endParaRPr>
        </a:p>
      </xdr:txBody>
    </xdr:sp>
    <xdr:clientData/>
  </xdr:oneCellAnchor>
  <xdr:twoCellAnchor>
    <xdr:from>
      <xdr:col>22</xdr:col>
      <xdr:colOff>152400</xdr:colOff>
      <xdr:row>20</xdr:row>
      <xdr:rowOff>87715</xdr:rowOff>
    </xdr:from>
    <xdr:to>
      <xdr:col>22</xdr:col>
      <xdr:colOff>254000</xdr:colOff>
      <xdr:row>21</xdr:row>
      <xdr:rowOff>17865</xdr:rowOff>
    </xdr:to>
    <xdr:sp macro="" textlink="">
      <xdr:nvSpPr>
        <xdr:cNvPr id="468" name="円/楕円 467"/>
        <xdr:cNvSpPr/>
      </xdr:nvSpPr>
      <xdr:spPr>
        <a:xfrm>
          <a:off x="15240000" y="351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21</xdr:row>
      <xdr:rowOff>2642</xdr:rowOff>
    </xdr:from>
    <xdr:ext cx="762000" cy="259045"/>
    <xdr:sp macro="" textlink="">
      <xdr:nvSpPr>
        <xdr:cNvPr id="469" name="テキスト ボックス 468"/>
        <xdr:cNvSpPr txBox="1"/>
      </xdr:nvSpPr>
      <xdr:spPr>
        <a:xfrm>
          <a:off x="14909800" y="360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148.8</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104606</xdr:rowOff>
    </xdr:from>
    <xdr:to>
      <xdr:col>21</xdr:col>
      <xdr:colOff>50800</xdr:colOff>
      <xdr:row>21</xdr:row>
      <xdr:rowOff>34756</xdr:rowOff>
    </xdr:to>
    <xdr:sp macro="" textlink="">
      <xdr:nvSpPr>
        <xdr:cNvPr id="470" name="円/楕円 469"/>
        <xdr:cNvSpPr/>
      </xdr:nvSpPr>
      <xdr:spPr>
        <a:xfrm>
          <a:off x="14351000" y="3533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21</xdr:row>
      <xdr:rowOff>19533</xdr:rowOff>
    </xdr:from>
    <xdr:ext cx="762000" cy="259045"/>
    <xdr:sp macro="" textlink="">
      <xdr:nvSpPr>
        <xdr:cNvPr id="471" name="テキスト ボックス 470"/>
        <xdr:cNvSpPr txBox="1"/>
      </xdr:nvSpPr>
      <xdr:spPr>
        <a:xfrm>
          <a:off x="14020800" y="3619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150.9</a:t>
          </a:r>
          <a:endParaRPr kumimoji="1" lang="ja-JP" altLang="en-US" sz="1000" b="1">
            <a:solidFill>
              <a:srgbClr val="FF0000"/>
            </a:solidFill>
            <a:latin typeface="ＭＳ Ｐゴシック"/>
          </a:endParaRPr>
        </a:p>
      </xdr:txBody>
    </xdr:sp>
    <xdr:clientData/>
  </xdr:oneCellAnchor>
  <xdr:twoCellAnchor>
    <xdr:from>
      <xdr:col>19</xdr:col>
      <xdr:colOff>431800</xdr:colOff>
      <xdr:row>21</xdr:row>
      <xdr:rowOff>49784</xdr:rowOff>
    </xdr:from>
    <xdr:to>
      <xdr:col>19</xdr:col>
      <xdr:colOff>533400</xdr:colOff>
      <xdr:row>21</xdr:row>
      <xdr:rowOff>151384</xdr:rowOff>
    </xdr:to>
    <xdr:sp macro="" textlink="">
      <xdr:nvSpPr>
        <xdr:cNvPr id="472" name="円/楕円 471"/>
        <xdr:cNvSpPr/>
      </xdr:nvSpPr>
      <xdr:spPr>
        <a:xfrm>
          <a:off x="13462000" y="365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136161</xdr:rowOff>
    </xdr:from>
    <xdr:ext cx="762000" cy="259045"/>
    <xdr:sp macro="" textlink="">
      <xdr:nvSpPr>
        <xdr:cNvPr id="473" name="テキスト ボックス 472"/>
        <xdr:cNvSpPr txBox="1"/>
      </xdr:nvSpPr>
      <xdr:spPr>
        <a:xfrm>
          <a:off x="13131800" y="3736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石川県白山市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112,829
112,007
754.93
52,835,273
51,649,947
1,131,320
30,504,513
87,653,590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11.2
126.6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u="none" strike="noStrike">
              <a:solidFill>
                <a:schemeClr val="dk1"/>
              </a:solidFill>
              <a:effectLst/>
              <a:latin typeface="+mj-ea"/>
              <a:ea typeface="+mj-ea"/>
              <a:cs typeface="+mn-cs"/>
            </a:rPr>
            <a:t>職員数は着実に削減されているが、平成</a:t>
          </a:r>
          <a:r>
            <a:rPr lang="en-US" altLang="ja-JP" sz="1300" b="0" i="0" u="none" strike="noStrike">
              <a:solidFill>
                <a:schemeClr val="dk1"/>
              </a:solidFill>
              <a:effectLst/>
              <a:latin typeface="+mj-ea"/>
              <a:ea typeface="+mj-ea"/>
              <a:cs typeface="+mn-cs"/>
            </a:rPr>
            <a:t>27</a:t>
          </a:r>
          <a:r>
            <a:rPr lang="ja-JP" altLang="en-US" sz="1300" b="0" i="0" u="none" strike="noStrike">
              <a:solidFill>
                <a:schemeClr val="dk1"/>
              </a:solidFill>
              <a:effectLst/>
              <a:latin typeface="+mj-ea"/>
              <a:ea typeface="+mj-ea"/>
              <a:cs typeface="+mn-cs"/>
            </a:rPr>
            <a:t>年度は退職手当組合負担金の増加により前年度比</a:t>
          </a:r>
          <a:r>
            <a:rPr lang="en-US" altLang="ja-JP" sz="1300" b="0" i="0" u="none" strike="noStrike">
              <a:solidFill>
                <a:schemeClr val="dk1"/>
              </a:solidFill>
              <a:effectLst/>
              <a:latin typeface="+mj-ea"/>
              <a:ea typeface="+mj-ea"/>
              <a:cs typeface="+mn-cs"/>
            </a:rPr>
            <a:t>0.5</a:t>
          </a:r>
          <a:r>
            <a:rPr lang="ja-JP" altLang="en-US" sz="1300" b="0" i="0" u="none" strike="noStrike">
              <a:solidFill>
                <a:schemeClr val="dk1"/>
              </a:solidFill>
              <a:effectLst/>
              <a:latin typeface="+mj-ea"/>
              <a:ea typeface="+mj-ea"/>
              <a:cs typeface="+mn-cs"/>
            </a:rPr>
            <a:t>上昇した。また、類似団体平均や全国平均と比較しても低水準であるが、ごみ処理、消防業務等の一部事務組合や公営企業への人件費に相当する経費が多額であることから、人件費に準ずる費用を合計した人口</a:t>
          </a:r>
          <a:r>
            <a:rPr lang="en-US" altLang="ja-JP" sz="1300" b="0" i="0" u="none" strike="noStrike">
              <a:solidFill>
                <a:schemeClr val="dk1"/>
              </a:solidFill>
              <a:effectLst/>
              <a:latin typeface="+mj-ea"/>
              <a:ea typeface="+mj-ea"/>
              <a:cs typeface="+mn-cs"/>
            </a:rPr>
            <a:t>1</a:t>
          </a:r>
          <a:r>
            <a:rPr lang="ja-JP" altLang="en-US" sz="1300" b="0" i="0" u="none" strike="noStrike">
              <a:solidFill>
                <a:schemeClr val="dk1"/>
              </a:solidFill>
              <a:effectLst/>
              <a:latin typeface="+mj-ea"/>
              <a:ea typeface="+mj-ea"/>
              <a:cs typeface="+mn-cs"/>
            </a:rPr>
            <a:t>人当たりの決算額では類似団体平均を大きく上回ることとなる。今後も、一層の職員数の削減に努め、人件費の抑制を図る。</a:t>
          </a:r>
          <a:r>
            <a:rPr lang="ja-JP" altLang="en-US" sz="1300">
              <a:latin typeface="+mj-ea"/>
              <a:ea typeface="+mj-ea"/>
            </a:rPr>
            <a:t> </a:t>
          </a:r>
          <a:endParaRPr kumimoji="1" lang="ja-JP" altLang="en-US" sz="1300">
            <a:latin typeface="+mj-ea"/>
            <a:ea typeface="+mj-ea"/>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124278</xdr:rowOff>
    </xdr:from>
    <xdr:to>
      <xdr:col>7</xdr:col>
      <xdr:colOff>15875</xdr:colOff>
      <xdr:row>40</xdr:row>
      <xdr:rowOff>154215</xdr:rowOff>
    </xdr:to>
    <xdr:cxnSp macro="">
      <xdr:nvCxnSpPr>
        <xdr:cNvPr id="63" name="直線コネクタ 62"/>
        <xdr:cNvCxnSpPr/>
      </xdr:nvCxnSpPr>
      <xdr:spPr>
        <a:xfrm flipV="1">
          <a:off x="4826000" y="5782128"/>
          <a:ext cx="0" cy="12300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126292</xdr:rowOff>
    </xdr:from>
    <xdr:ext cx="762000" cy="259045"/>
    <xdr:sp macro="" textlink="">
      <xdr:nvSpPr>
        <xdr:cNvPr id="64" name="人件費最小値テキスト"/>
        <xdr:cNvSpPr txBox="1"/>
      </xdr:nvSpPr>
      <xdr:spPr>
        <a:xfrm>
          <a:off x="4914900" y="6984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6</xdr:col>
      <xdr:colOff>612775</xdr:colOff>
      <xdr:row>40</xdr:row>
      <xdr:rowOff>154215</xdr:rowOff>
    </xdr:from>
    <xdr:to>
      <xdr:col>7</xdr:col>
      <xdr:colOff>104775</xdr:colOff>
      <xdr:row>40</xdr:row>
      <xdr:rowOff>154215</xdr:rowOff>
    </xdr:to>
    <xdr:cxnSp macro="">
      <xdr:nvCxnSpPr>
        <xdr:cNvPr id="65" name="直線コネクタ 64"/>
        <xdr:cNvCxnSpPr/>
      </xdr:nvCxnSpPr>
      <xdr:spPr>
        <a:xfrm>
          <a:off x="4737100" y="701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39205</xdr:rowOff>
    </xdr:from>
    <xdr:ext cx="762000" cy="259045"/>
    <xdr:sp macro="" textlink="">
      <xdr:nvSpPr>
        <xdr:cNvPr id="66" name="人件費最大値テキスト"/>
        <xdr:cNvSpPr txBox="1"/>
      </xdr:nvSpPr>
      <xdr:spPr>
        <a:xfrm>
          <a:off x="4914900" y="552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a:t>
          </a:r>
          <a:endParaRPr kumimoji="1" lang="ja-JP" altLang="en-US" sz="1000" b="1">
            <a:latin typeface="ＭＳ Ｐゴシック"/>
          </a:endParaRPr>
        </a:p>
      </xdr:txBody>
    </xdr:sp>
    <xdr:clientData/>
  </xdr:oneCellAnchor>
  <xdr:twoCellAnchor>
    <xdr:from>
      <xdr:col>6</xdr:col>
      <xdr:colOff>612775</xdr:colOff>
      <xdr:row>33</xdr:row>
      <xdr:rowOff>124278</xdr:rowOff>
    </xdr:from>
    <xdr:to>
      <xdr:col>7</xdr:col>
      <xdr:colOff>104775</xdr:colOff>
      <xdr:row>33</xdr:row>
      <xdr:rowOff>124278</xdr:rowOff>
    </xdr:to>
    <xdr:cxnSp macro="">
      <xdr:nvCxnSpPr>
        <xdr:cNvPr id="67" name="直線コネクタ 66"/>
        <xdr:cNvCxnSpPr/>
      </xdr:nvCxnSpPr>
      <xdr:spPr>
        <a:xfrm>
          <a:off x="4737100" y="5782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42636</xdr:rowOff>
    </xdr:from>
    <xdr:to>
      <xdr:col>7</xdr:col>
      <xdr:colOff>15875</xdr:colOff>
      <xdr:row>35</xdr:row>
      <xdr:rowOff>97064</xdr:rowOff>
    </xdr:to>
    <xdr:cxnSp macro="">
      <xdr:nvCxnSpPr>
        <xdr:cNvPr id="68" name="直線コネクタ 67"/>
        <xdr:cNvCxnSpPr/>
      </xdr:nvCxnSpPr>
      <xdr:spPr>
        <a:xfrm>
          <a:off x="3987800" y="6043386"/>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140805</xdr:rowOff>
    </xdr:from>
    <xdr:ext cx="762000" cy="259045"/>
    <xdr:sp macro="" textlink="">
      <xdr:nvSpPr>
        <xdr:cNvPr id="69" name="人件費平均値テキスト"/>
        <xdr:cNvSpPr txBox="1"/>
      </xdr:nvSpPr>
      <xdr:spPr>
        <a:xfrm>
          <a:off x="4914900" y="6313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168728</xdr:rowOff>
    </xdr:from>
    <xdr:to>
      <xdr:col>7</xdr:col>
      <xdr:colOff>66675</xdr:colOff>
      <xdr:row>37</xdr:row>
      <xdr:rowOff>98878</xdr:rowOff>
    </xdr:to>
    <xdr:sp macro="" textlink="">
      <xdr:nvSpPr>
        <xdr:cNvPr id="70" name="フローチャート : 判断 69"/>
        <xdr:cNvSpPr/>
      </xdr:nvSpPr>
      <xdr:spPr>
        <a:xfrm>
          <a:off x="47752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42636</xdr:rowOff>
    </xdr:from>
    <xdr:to>
      <xdr:col>5</xdr:col>
      <xdr:colOff>549275</xdr:colOff>
      <xdr:row>35</xdr:row>
      <xdr:rowOff>86178</xdr:rowOff>
    </xdr:to>
    <xdr:cxnSp macro="">
      <xdr:nvCxnSpPr>
        <xdr:cNvPr id="71" name="直線コネクタ 70"/>
        <xdr:cNvCxnSpPr/>
      </xdr:nvCxnSpPr>
      <xdr:spPr>
        <a:xfrm flipV="1">
          <a:off x="3098800" y="6043386"/>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38</xdr:row>
      <xdr:rowOff>0</xdr:rowOff>
    </xdr:from>
    <xdr:to>
      <xdr:col>5</xdr:col>
      <xdr:colOff>600075</xdr:colOff>
      <xdr:row>38</xdr:row>
      <xdr:rowOff>101600</xdr:rowOff>
    </xdr:to>
    <xdr:sp macro="" textlink="">
      <xdr:nvSpPr>
        <xdr:cNvPr id="72" name="フローチャート : 判断 71"/>
        <xdr:cNvSpPr/>
      </xdr:nvSpPr>
      <xdr:spPr>
        <a:xfrm>
          <a:off x="3937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86377</xdr:rowOff>
    </xdr:from>
    <xdr:ext cx="736600" cy="259045"/>
    <xdr:sp macro="" textlink="">
      <xdr:nvSpPr>
        <xdr:cNvPr id="73" name="テキスト ボックス 72"/>
        <xdr:cNvSpPr txBox="1"/>
      </xdr:nvSpPr>
      <xdr:spPr>
        <a:xfrm>
          <a:off x="3606800" y="660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86178</xdr:rowOff>
    </xdr:from>
    <xdr:to>
      <xdr:col>4</xdr:col>
      <xdr:colOff>346075</xdr:colOff>
      <xdr:row>35</xdr:row>
      <xdr:rowOff>162378</xdr:rowOff>
    </xdr:to>
    <xdr:cxnSp macro="">
      <xdr:nvCxnSpPr>
        <xdr:cNvPr id="74" name="直線コネクタ 73"/>
        <xdr:cNvCxnSpPr/>
      </xdr:nvCxnSpPr>
      <xdr:spPr>
        <a:xfrm flipV="1">
          <a:off x="2209800" y="6086928"/>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0</xdr:rowOff>
    </xdr:from>
    <xdr:to>
      <xdr:col>4</xdr:col>
      <xdr:colOff>396875</xdr:colOff>
      <xdr:row>38</xdr:row>
      <xdr:rowOff>101600</xdr:rowOff>
    </xdr:to>
    <xdr:sp macro="" textlink="">
      <xdr:nvSpPr>
        <xdr:cNvPr id="75" name="フローチャート : 判断 74"/>
        <xdr:cNvSpPr/>
      </xdr:nvSpPr>
      <xdr:spPr>
        <a:xfrm>
          <a:off x="3048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86377</xdr:rowOff>
    </xdr:from>
    <xdr:ext cx="762000" cy="259045"/>
    <xdr:sp macro="" textlink="">
      <xdr:nvSpPr>
        <xdr:cNvPr id="76" name="テキスト ボックス 75"/>
        <xdr:cNvSpPr txBox="1"/>
      </xdr:nvSpPr>
      <xdr:spPr>
        <a:xfrm>
          <a:off x="2717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162378</xdr:rowOff>
    </xdr:from>
    <xdr:to>
      <xdr:col>3</xdr:col>
      <xdr:colOff>142875</xdr:colOff>
      <xdr:row>36</xdr:row>
      <xdr:rowOff>1814</xdr:rowOff>
    </xdr:to>
    <xdr:cxnSp macro="">
      <xdr:nvCxnSpPr>
        <xdr:cNvPr id="77" name="直線コネクタ 76"/>
        <xdr:cNvCxnSpPr/>
      </xdr:nvCxnSpPr>
      <xdr:spPr>
        <a:xfrm flipV="1">
          <a:off x="1320800" y="6163128"/>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152400</xdr:rowOff>
    </xdr:from>
    <xdr:to>
      <xdr:col>3</xdr:col>
      <xdr:colOff>193675</xdr:colOff>
      <xdr:row>39</xdr:row>
      <xdr:rowOff>82550</xdr:rowOff>
    </xdr:to>
    <xdr:sp macro="" textlink="">
      <xdr:nvSpPr>
        <xdr:cNvPr id="78" name="フローチャート : 判断 77"/>
        <xdr:cNvSpPr/>
      </xdr:nvSpPr>
      <xdr:spPr>
        <a:xfrm>
          <a:off x="21590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67327</xdr:rowOff>
    </xdr:from>
    <xdr:ext cx="762000" cy="259045"/>
    <xdr:sp macro="" textlink="">
      <xdr:nvSpPr>
        <xdr:cNvPr id="79" name="テキスト ボックス 78"/>
        <xdr:cNvSpPr txBox="1"/>
      </xdr:nvSpPr>
      <xdr:spPr>
        <a:xfrm>
          <a:off x="1828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574675</xdr:colOff>
      <xdr:row>39</xdr:row>
      <xdr:rowOff>57150</xdr:rowOff>
    </xdr:from>
    <xdr:to>
      <xdr:col>1</xdr:col>
      <xdr:colOff>676275</xdr:colOff>
      <xdr:row>39</xdr:row>
      <xdr:rowOff>158750</xdr:rowOff>
    </xdr:to>
    <xdr:sp macro="" textlink="">
      <xdr:nvSpPr>
        <xdr:cNvPr id="80" name="フローチャート : 判断 79"/>
        <xdr:cNvSpPr/>
      </xdr:nvSpPr>
      <xdr:spPr>
        <a:xfrm>
          <a:off x="1270000" y="674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143527</xdr:rowOff>
    </xdr:from>
    <xdr:ext cx="762000" cy="259045"/>
    <xdr:sp macro="" textlink="">
      <xdr:nvSpPr>
        <xdr:cNvPr id="81" name="テキスト ボックス 80"/>
        <xdr:cNvSpPr txBox="1"/>
      </xdr:nvSpPr>
      <xdr:spPr>
        <a:xfrm>
          <a:off x="9398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35</xdr:row>
      <xdr:rowOff>46264</xdr:rowOff>
    </xdr:from>
    <xdr:to>
      <xdr:col>7</xdr:col>
      <xdr:colOff>66675</xdr:colOff>
      <xdr:row>35</xdr:row>
      <xdr:rowOff>147864</xdr:rowOff>
    </xdr:to>
    <xdr:sp macro="" textlink="">
      <xdr:nvSpPr>
        <xdr:cNvPr id="87" name="円/楕円 86"/>
        <xdr:cNvSpPr/>
      </xdr:nvSpPr>
      <xdr:spPr>
        <a:xfrm>
          <a:off x="4775200" y="604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62791</xdr:rowOff>
    </xdr:from>
    <xdr:ext cx="762000" cy="259045"/>
    <xdr:sp macro="" textlink="">
      <xdr:nvSpPr>
        <xdr:cNvPr id="88" name="人件費該当値テキスト"/>
        <xdr:cNvSpPr txBox="1"/>
      </xdr:nvSpPr>
      <xdr:spPr>
        <a:xfrm>
          <a:off x="4914900" y="589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163286</xdr:rowOff>
    </xdr:from>
    <xdr:to>
      <xdr:col>5</xdr:col>
      <xdr:colOff>600075</xdr:colOff>
      <xdr:row>35</xdr:row>
      <xdr:rowOff>93436</xdr:rowOff>
    </xdr:to>
    <xdr:sp macro="" textlink="">
      <xdr:nvSpPr>
        <xdr:cNvPr id="89" name="円/楕円 88"/>
        <xdr:cNvSpPr/>
      </xdr:nvSpPr>
      <xdr:spPr>
        <a:xfrm>
          <a:off x="3937000" y="599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103613</xdr:rowOff>
    </xdr:from>
    <xdr:ext cx="736600" cy="259045"/>
    <xdr:sp macro="" textlink="">
      <xdr:nvSpPr>
        <xdr:cNvPr id="90" name="テキスト ボックス 89"/>
        <xdr:cNvSpPr txBox="1"/>
      </xdr:nvSpPr>
      <xdr:spPr>
        <a:xfrm>
          <a:off x="3606800" y="5761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35378</xdr:rowOff>
    </xdr:from>
    <xdr:to>
      <xdr:col>4</xdr:col>
      <xdr:colOff>396875</xdr:colOff>
      <xdr:row>35</xdr:row>
      <xdr:rowOff>136978</xdr:rowOff>
    </xdr:to>
    <xdr:sp macro="" textlink="">
      <xdr:nvSpPr>
        <xdr:cNvPr id="91" name="円/楕円 90"/>
        <xdr:cNvSpPr/>
      </xdr:nvSpPr>
      <xdr:spPr>
        <a:xfrm>
          <a:off x="3048000" y="603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147155</xdr:rowOff>
    </xdr:from>
    <xdr:ext cx="762000" cy="259045"/>
    <xdr:sp macro="" textlink="">
      <xdr:nvSpPr>
        <xdr:cNvPr id="92" name="テキスト ボックス 91"/>
        <xdr:cNvSpPr txBox="1"/>
      </xdr:nvSpPr>
      <xdr:spPr>
        <a:xfrm>
          <a:off x="2717800" y="580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111578</xdr:rowOff>
    </xdr:from>
    <xdr:to>
      <xdr:col>3</xdr:col>
      <xdr:colOff>193675</xdr:colOff>
      <xdr:row>36</xdr:row>
      <xdr:rowOff>41728</xdr:rowOff>
    </xdr:to>
    <xdr:sp macro="" textlink="">
      <xdr:nvSpPr>
        <xdr:cNvPr id="93" name="円/楕円 92"/>
        <xdr:cNvSpPr/>
      </xdr:nvSpPr>
      <xdr:spPr>
        <a:xfrm>
          <a:off x="2159000" y="611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51905</xdr:rowOff>
    </xdr:from>
    <xdr:ext cx="762000" cy="259045"/>
    <xdr:sp macro="" textlink="">
      <xdr:nvSpPr>
        <xdr:cNvPr id="94" name="テキスト ボックス 93"/>
        <xdr:cNvSpPr txBox="1"/>
      </xdr:nvSpPr>
      <xdr:spPr>
        <a:xfrm>
          <a:off x="1828800" y="588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122464</xdr:rowOff>
    </xdr:from>
    <xdr:to>
      <xdr:col>1</xdr:col>
      <xdr:colOff>676275</xdr:colOff>
      <xdr:row>36</xdr:row>
      <xdr:rowOff>52614</xdr:rowOff>
    </xdr:to>
    <xdr:sp macro="" textlink="">
      <xdr:nvSpPr>
        <xdr:cNvPr id="95" name="円/楕円 94"/>
        <xdr:cNvSpPr/>
      </xdr:nvSpPr>
      <xdr:spPr>
        <a:xfrm>
          <a:off x="1270000" y="612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62791</xdr:rowOff>
    </xdr:from>
    <xdr:ext cx="762000" cy="259045"/>
    <xdr:sp macro="" textlink="">
      <xdr:nvSpPr>
        <xdr:cNvPr id="96" name="テキスト ボックス 95"/>
        <xdr:cNvSpPr txBox="1"/>
      </xdr:nvSpPr>
      <xdr:spPr>
        <a:xfrm>
          <a:off x="939800" y="589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u="none" strike="noStrike">
              <a:solidFill>
                <a:schemeClr val="dk1"/>
              </a:solidFill>
              <a:effectLst/>
              <a:latin typeface="+mj-ea"/>
              <a:ea typeface="+mj-ea"/>
              <a:cs typeface="+mn-cs"/>
            </a:rPr>
            <a:t>平成</a:t>
          </a:r>
          <a:r>
            <a:rPr lang="en-US" altLang="ja-JP" sz="1300" b="0" i="0" u="none" strike="noStrike">
              <a:solidFill>
                <a:schemeClr val="dk1"/>
              </a:solidFill>
              <a:effectLst/>
              <a:latin typeface="+mj-ea"/>
              <a:ea typeface="+mj-ea"/>
              <a:cs typeface="+mn-cs"/>
            </a:rPr>
            <a:t>21</a:t>
          </a:r>
          <a:r>
            <a:rPr lang="ja-JP" altLang="en-US" sz="1300" b="0" i="0" u="none" strike="noStrike">
              <a:solidFill>
                <a:schemeClr val="dk1"/>
              </a:solidFill>
              <a:effectLst/>
              <a:latin typeface="+mj-ea"/>
              <a:ea typeface="+mj-ea"/>
              <a:cs typeface="+mn-cs"/>
            </a:rPr>
            <a:t>年度以降若干ながら改善の傾向であったが、平成</a:t>
          </a:r>
          <a:r>
            <a:rPr lang="en-US" altLang="ja-JP" sz="1300" b="0" i="0" u="none" strike="noStrike">
              <a:solidFill>
                <a:schemeClr val="dk1"/>
              </a:solidFill>
              <a:effectLst/>
              <a:latin typeface="+mj-ea"/>
              <a:ea typeface="+mj-ea"/>
              <a:cs typeface="+mn-cs"/>
            </a:rPr>
            <a:t>24</a:t>
          </a:r>
          <a:r>
            <a:rPr lang="ja-JP" altLang="en-US" sz="1300" b="0" i="0" u="none" strike="noStrike">
              <a:solidFill>
                <a:schemeClr val="dk1"/>
              </a:solidFill>
              <a:effectLst/>
              <a:latin typeface="+mj-ea"/>
              <a:ea typeface="+mj-ea"/>
              <a:cs typeface="+mn-cs"/>
            </a:rPr>
            <a:t>年度以降上昇が続いている。類似団体平均と比較すると低い水準ではあるものの、合併特例期間の終了による普通交付税の段階的な縮減措置が平成</a:t>
          </a:r>
          <a:r>
            <a:rPr lang="en-US" altLang="ja-JP" sz="1300" b="0" i="0" u="none" strike="noStrike">
              <a:solidFill>
                <a:schemeClr val="dk1"/>
              </a:solidFill>
              <a:effectLst/>
              <a:latin typeface="+mj-ea"/>
              <a:ea typeface="+mj-ea"/>
              <a:cs typeface="+mn-cs"/>
            </a:rPr>
            <a:t>27</a:t>
          </a:r>
          <a:r>
            <a:rPr lang="ja-JP" altLang="en-US" sz="1300" b="0" i="0" u="none" strike="noStrike">
              <a:solidFill>
                <a:schemeClr val="dk1"/>
              </a:solidFill>
              <a:effectLst/>
              <a:latin typeface="+mj-ea"/>
              <a:ea typeface="+mj-ea"/>
              <a:cs typeface="+mn-cs"/>
            </a:rPr>
            <a:t>年度から始まっており、今後も公共施設の見直しや指定管理導入施設の拡大などの維持管理費の縮減を図り、物件費の一層の抑制に努める。</a:t>
          </a:r>
          <a:r>
            <a:rPr lang="ja-JP" altLang="en-US" sz="1300">
              <a:latin typeface="+mj-ea"/>
              <a:ea typeface="+mj-ea"/>
            </a:rPr>
            <a:t> </a:t>
          </a:r>
          <a:endParaRPr kumimoji="1" lang="ja-JP" altLang="en-US" sz="1300">
            <a:latin typeface="+mj-ea"/>
            <a:ea typeface="+mj-ea"/>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58964</xdr:rowOff>
    </xdr:from>
    <xdr:to>
      <xdr:col>24</xdr:col>
      <xdr:colOff>31750</xdr:colOff>
      <xdr:row>22</xdr:row>
      <xdr:rowOff>72572</xdr:rowOff>
    </xdr:to>
    <xdr:cxnSp macro="">
      <xdr:nvCxnSpPr>
        <xdr:cNvPr id="126" name="直線コネクタ 125"/>
        <xdr:cNvCxnSpPr/>
      </xdr:nvCxnSpPr>
      <xdr:spPr>
        <a:xfrm flipV="1">
          <a:off x="16510000" y="2287814"/>
          <a:ext cx="0" cy="1556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44649</xdr:rowOff>
    </xdr:from>
    <xdr:ext cx="762000" cy="259045"/>
    <xdr:sp macro="" textlink="">
      <xdr:nvSpPr>
        <xdr:cNvPr id="127" name="物件費最小値テキスト"/>
        <xdr:cNvSpPr txBox="1"/>
      </xdr:nvSpPr>
      <xdr:spPr>
        <a:xfrm>
          <a:off x="16598900" y="381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24.4</a:t>
          </a:r>
          <a:endParaRPr kumimoji="1" lang="ja-JP" altLang="en-US" sz="1000" b="1">
            <a:latin typeface="ＭＳ Ｐゴシック"/>
          </a:endParaRPr>
        </a:p>
      </xdr:txBody>
    </xdr:sp>
    <xdr:clientData/>
  </xdr:oneCellAnchor>
  <xdr:twoCellAnchor>
    <xdr:from>
      <xdr:col>23</xdr:col>
      <xdr:colOff>628650</xdr:colOff>
      <xdr:row>22</xdr:row>
      <xdr:rowOff>72572</xdr:rowOff>
    </xdr:from>
    <xdr:to>
      <xdr:col>24</xdr:col>
      <xdr:colOff>120650</xdr:colOff>
      <xdr:row>22</xdr:row>
      <xdr:rowOff>72572</xdr:rowOff>
    </xdr:to>
    <xdr:cxnSp macro="">
      <xdr:nvCxnSpPr>
        <xdr:cNvPr id="128" name="直線コネクタ 127"/>
        <xdr:cNvCxnSpPr/>
      </xdr:nvCxnSpPr>
      <xdr:spPr>
        <a:xfrm>
          <a:off x="16421100" y="3844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145341</xdr:rowOff>
    </xdr:from>
    <xdr:ext cx="762000" cy="259045"/>
    <xdr:sp macro="" textlink="">
      <xdr:nvSpPr>
        <xdr:cNvPr id="129" name="物件費最大値テキスト"/>
        <xdr:cNvSpPr txBox="1"/>
      </xdr:nvSpPr>
      <xdr:spPr>
        <a:xfrm>
          <a:off x="165989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23</xdr:col>
      <xdr:colOff>628650</xdr:colOff>
      <xdr:row>13</xdr:row>
      <xdr:rowOff>58964</xdr:rowOff>
    </xdr:from>
    <xdr:to>
      <xdr:col>24</xdr:col>
      <xdr:colOff>120650</xdr:colOff>
      <xdr:row>13</xdr:row>
      <xdr:rowOff>58964</xdr:rowOff>
    </xdr:to>
    <xdr:cxnSp macro="">
      <xdr:nvCxnSpPr>
        <xdr:cNvPr id="130" name="直線コネクタ 129"/>
        <xdr:cNvCxnSpPr/>
      </xdr:nvCxnSpPr>
      <xdr:spPr>
        <a:xfrm>
          <a:off x="16421100" y="228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162379</xdr:rowOff>
    </xdr:from>
    <xdr:to>
      <xdr:col>24</xdr:col>
      <xdr:colOff>31750</xdr:colOff>
      <xdr:row>16</xdr:row>
      <xdr:rowOff>34471</xdr:rowOff>
    </xdr:to>
    <xdr:cxnSp macro="">
      <xdr:nvCxnSpPr>
        <xdr:cNvPr id="131" name="直線コネクタ 130"/>
        <xdr:cNvCxnSpPr/>
      </xdr:nvCxnSpPr>
      <xdr:spPr>
        <a:xfrm>
          <a:off x="15671800" y="2734129"/>
          <a:ext cx="8382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97263</xdr:rowOff>
    </xdr:from>
    <xdr:ext cx="762000" cy="259045"/>
    <xdr:sp macro="" textlink="">
      <xdr:nvSpPr>
        <xdr:cNvPr id="132" name="物件費平均値テキスト"/>
        <xdr:cNvSpPr txBox="1"/>
      </xdr:nvSpPr>
      <xdr:spPr>
        <a:xfrm>
          <a:off x="16598900" y="2840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125186</xdr:rowOff>
    </xdr:from>
    <xdr:to>
      <xdr:col>24</xdr:col>
      <xdr:colOff>82550</xdr:colOff>
      <xdr:row>17</xdr:row>
      <xdr:rowOff>55336</xdr:rowOff>
    </xdr:to>
    <xdr:sp macro="" textlink="">
      <xdr:nvSpPr>
        <xdr:cNvPr id="133" name="フローチャート : 判断 132"/>
        <xdr:cNvSpPr/>
      </xdr:nvSpPr>
      <xdr:spPr>
        <a:xfrm>
          <a:off x="164592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118836</xdr:rowOff>
    </xdr:from>
    <xdr:to>
      <xdr:col>22</xdr:col>
      <xdr:colOff>565150</xdr:colOff>
      <xdr:row>15</xdr:row>
      <xdr:rowOff>162379</xdr:rowOff>
    </xdr:to>
    <xdr:cxnSp macro="">
      <xdr:nvCxnSpPr>
        <xdr:cNvPr id="134" name="直線コネクタ 133"/>
        <xdr:cNvCxnSpPr/>
      </xdr:nvCxnSpPr>
      <xdr:spPr>
        <a:xfrm>
          <a:off x="14782800" y="2690586"/>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103414</xdr:rowOff>
    </xdr:from>
    <xdr:to>
      <xdr:col>22</xdr:col>
      <xdr:colOff>615950</xdr:colOff>
      <xdr:row>17</xdr:row>
      <xdr:rowOff>33564</xdr:rowOff>
    </xdr:to>
    <xdr:sp macro="" textlink="">
      <xdr:nvSpPr>
        <xdr:cNvPr id="135" name="フローチャート : 判断 134"/>
        <xdr:cNvSpPr/>
      </xdr:nvSpPr>
      <xdr:spPr>
        <a:xfrm>
          <a:off x="15621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18341</xdr:rowOff>
    </xdr:from>
    <xdr:ext cx="736600" cy="259045"/>
    <xdr:sp macro="" textlink="">
      <xdr:nvSpPr>
        <xdr:cNvPr id="136" name="テキスト ボックス 135"/>
        <xdr:cNvSpPr txBox="1"/>
      </xdr:nvSpPr>
      <xdr:spPr>
        <a:xfrm>
          <a:off x="15290800" y="2932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75293</xdr:rowOff>
    </xdr:from>
    <xdr:to>
      <xdr:col>21</xdr:col>
      <xdr:colOff>361950</xdr:colOff>
      <xdr:row>15</xdr:row>
      <xdr:rowOff>118836</xdr:rowOff>
    </xdr:to>
    <xdr:cxnSp macro="">
      <xdr:nvCxnSpPr>
        <xdr:cNvPr id="137" name="直線コネクタ 136"/>
        <xdr:cNvCxnSpPr/>
      </xdr:nvCxnSpPr>
      <xdr:spPr>
        <a:xfrm>
          <a:off x="13893800" y="2647043"/>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27214</xdr:rowOff>
    </xdr:from>
    <xdr:to>
      <xdr:col>21</xdr:col>
      <xdr:colOff>412750</xdr:colOff>
      <xdr:row>16</xdr:row>
      <xdr:rowOff>128814</xdr:rowOff>
    </xdr:to>
    <xdr:sp macro="" textlink="">
      <xdr:nvSpPr>
        <xdr:cNvPr id="138" name="フローチャート : 判断 137"/>
        <xdr:cNvSpPr/>
      </xdr:nvSpPr>
      <xdr:spPr>
        <a:xfrm>
          <a:off x="147320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113591</xdr:rowOff>
    </xdr:from>
    <xdr:ext cx="762000" cy="259045"/>
    <xdr:sp macro="" textlink="">
      <xdr:nvSpPr>
        <xdr:cNvPr id="139" name="テキスト ボックス 138"/>
        <xdr:cNvSpPr txBox="1"/>
      </xdr:nvSpPr>
      <xdr:spPr>
        <a:xfrm>
          <a:off x="14401800" y="2856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64407</xdr:rowOff>
    </xdr:from>
    <xdr:to>
      <xdr:col>20</xdr:col>
      <xdr:colOff>158750</xdr:colOff>
      <xdr:row>15</xdr:row>
      <xdr:rowOff>75293</xdr:rowOff>
    </xdr:to>
    <xdr:cxnSp macro="">
      <xdr:nvCxnSpPr>
        <xdr:cNvPr id="140" name="直線コネクタ 139"/>
        <xdr:cNvCxnSpPr/>
      </xdr:nvCxnSpPr>
      <xdr:spPr>
        <a:xfrm>
          <a:off x="13004800" y="26361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155121</xdr:rowOff>
    </xdr:from>
    <xdr:to>
      <xdr:col>20</xdr:col>
      <xdr:colOff>209550</xdr:colOff>
      <xdr:row>16</xdr:row>
      <xdr:rowOff>85271</xdr:rowOff>
    </xdr:to>
    <xdr:sp macro="" textlink="">
      <xdr:nvSpPr>
        <xdr:cNvPr id="141" name="フローチャート : 判断 140"/>
        <xdr:cNvSpPr/>
      </xdr:nvSpPr>
      <xdr:spPr>
        <a:xfrm>
          <a:off x="138430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70048</xdr:rowOff>
    </xdr:from>
    <xdr:ext cx="762000" cy="259045"/>
    <xdr:sp macro="" textlink="">
      <xdr:nvSpPr>
        <xdr:cNvPr id="142" name="テキスト ボックス 141"/>
        <xdr:cNvSpPr txBox="1"/>
      </xdr:nvSpPr>
      <xdr:spPr>
        <a:xfrm>
          <a:off x="13512800" y="2813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122464</xdr:rowOff>
    </xdr:from>
    <xdr:to>
      <xdr:col>19</xdr:col>
      <xdr:colOff>6350</xdr:colOff>
      <xdr:row>16</xdr:row>
      <xdr:rowOff>52614</xdr:rowOff>
    </xdr:to>
    <xdr:sp macro="" textlink="">
      <xdr:nvSpPr>
        <xdr:cNvPr id="143" name="フローチャート : 判断 142"/>
        <xdr:cNvSpPr/>
      </xdr:nvSpPr>
      <xdr:spPr>
        <a:xfrm>
          <a:off x="12954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37391</xdr:rowOff>
    </xdr:from>
    <xdr:ext cx="762000" cy="259045"/>
    <xdr:sp macro="" textlink="">
      <xdr:nvSpPr>
        <xdr:cNvPr id="144" name="テキスト ボックス 143"/>
        <xdr:cNvSpPr txBox="1"/>
      </xdr:nvSpPr>
      <xdr:spPr>
        <a:xfrm>
          <a:off x="12623800" y="278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155121</xdr:rowOff>
    </xdr:from>
    <xdr:to>
      <xdr:col>24</xdr:col>
      <xdr:colOff>82550</xdr:colOff>
      <xdr:row>16</xdr:row>
      <xdr:rowOff>85271</xdr:rowOff>
    </xdr:to>
    <xdr:sp macro="" textlink="">
      <xdr:nvSpPr>
        <xdr:cNvPr id="150" name="円/楕円 149"/>
        <xdr:cNvSpPr/>
      </xdr:nvSpPr>
      <xdr:spPr>
        <a:xfrm>
          <a:off x="16459200" y="272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198</xdr:rowOff>
    </xdr:from>
    <xdr:ext cx="762000" cy="259045"/>
    <xdr:sp macro="" textlink="">
      <xdr:nvSpPr>
        <xdr:cNvPr id="151" name="物件費該当値テキスト"/>
        <xdr:cNvSpPr txBox="1"/>
      </xdr:nvSpPr>
      <xdr:spPr>
        <a:xfrm>
          <a:off x="16598900" y="257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111579</xdr:rowOff>
    </xdr:from>
    <xdr:to>
      <xdr:col>22</xdr:col>
      <xdr:colOff>615950</xdr:colOff>
      <xdr:row>16</xdr:row>
      <xdr:rowOff>41729</xdr:rowOff>
    </xdr:to>
    <xdr:sp macro="" textlink="">
      <xdr:nvSpPr>
        <xdr:cNvPr id="152" name="円/楕円 151"/>
        <xdr:cNvSpPr/>
      </xdr:nvSpPr>
      <xdr:spPr>
        <a:xfrm>
          <a:off x="15621000" y="268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51906</xdr:rowOff>
    </xdr:from>
    <xdr:ext cx="736600" cy="259045"/>
    <xdr:sp macro="" textlink="">
      <xdr:nvSpPr>
        <xdr:cNvPr id="153" name="テキスト ボックス 152"/>
        <xdr:cNvSpPr txBox="1"/>
      </xdr:nvSpPr>
      <xdr:spPr>
        <a:xfrm>
          <a:off x="15290800" y="24522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68036</xdr:rowOff>
    </xdr:from>
    <xdr:to>
      <xdr:col>21</xdr:col>
      <xdr:colOff>412750</xdr:colOff>
      <xdr:row>15</xdr:row>
      <xdr:rowOff>169636</xdr:rowOff>
    </xdr:to>
    <xdr:sp macro="" textlink="">
      <xdr:nvSpPr>
        <xdr:cNvPr id="154" name="円/楕円 153"/>
        <xdr:cNvSpPr/>
      </xdr:nvSpPr>
      <xdr:spPr>
        <a:xfrm>
          <a:off x="147320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8363</xdr:rowOff>
    </xdr:from>
    <xdr:ext cx="762000" cy="259045"/>
    <xdr:sp macro="" textlink="">
      <xdr:nvSpPr>
        <xdr:cNvPr id="155" name="テキスト ボックス 154"/>
        <xdr:cNvSpPr txBox="1"/>
      </xdr:nvSpPr>
      <xdr:spPr>
        <a:xfrm>
          <a:off x="14401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24493</xdr:rowOff>
    </xdr:from>
    <xdr:to>
      <xdr:col>20</xdr:col>
      <xdr:colOff>209550</xdr:colOff>
      <xdr:row>15</xdr:row>
      <xdr:rowOff>126093</xdr:rowOff>
    </xdr:to>
    <xdr:sp macro="" textlink="">
      <xdr:nvSpPr>
        <xdr:cNvPr id="156" name="円/楕円 155"/>
        <xdr:cNvSpPr/>
      </xdr:nvSpPr>
      <xdr:spPr>
        <a:xfrm>
          <a:off x="13843000" y="259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136270</xdr:rowOff>
    </xdr:from>
    <xdr:ext cx="762000" cy="259045"/>
    <xdr:sp macro="" textlink="">
      <xdr:nvSpPr>
        <xdr:cNvPr id="157" name="テキスト ボックス 156"/>
        <xdr:cNvSpPr txBox="1"/>
      </xdr:nvSpPr>
      <xdr:spPr>
        <a:xfrm>
          <a:off x="13512800" y="236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13607</xdr:rowOff>
    </xdr:from>
    <xdr:to>
      <xdr:col>19</xdr:col>
      <xdr:colOff>6350</xdr:colOff>
      <xdr:row>15</xdr:row>
      <xdr:rowOff>115207</xdr:rowOff>
    </xdr:to>
    <xdr:sp macro="" textlink="">
      <xdr:nvSpPr>
        <xdr:cNvPr id="158" name="円/楕円 157"/>
        <xdr:cNvSpPr/>
      </xdr:nvSpPr>
      <xdr:spPr>
        <a:xfrm>
          <a:off x="12954000" y="258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125384</xdr:rowOff>
    </xdr:from>
    <xdr:ext cx="762000" cy="259045"/>
    <xdr:sp macro="" textlink="">
      <xdr:nvSpPr>
        <xdr:cNvPr id="159" name="テキスト ボックス 158"/>
        <xdr:cNvSpPr txBox="1"/>
      </xdr:nvSpPr>
      <xdr:spPr>
        <a:xfrm>
          <a:off x="12623800" y="23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u="none" strike="noStrike">
              <a:solidFill>
                <a:schemeClr val="dk1"/>
              </a:solidFill>
              <a:effectLst/>
              <a:latin typeface="+mj-ea"/>
              <a:ea typeface="+mj-ea"/>
              <a:cs typeface="+mn-cs"/>
            </a:rPr>
            <a:t>石川県の平均を上回っているものの、類似団体平均及び全国平均を下回っている。これは、少子高齢化が進む中、医療、介護、福祉、子育て支援などの社会保障分野の財政需要が増嵩していることが要因であり、補助事業の人口</a:t>
          </a:r>
          <a:r>
            <a:rPr lang="en-US" altLang="ja-JP" sz="1300" b="0" i="0" u="none" strike="noStrike">
              <a:solidFill>
                <a:schemeClr val="dk1"/>
              </a:solidFill>
              <a:effectLst/>
              <a:latin typeface="+mj-ea"/>
              <a:ea typeface="+mj-ea"/>
              <a:cs typeface="+mn-cs"/>
            </a:rPr>
            <a:t>1</a:t>
          </a:r>
          <a:r>
            <a:rPr lang="ja-JP" altLang="en-US" sz="1300" b="0" i="0" u="none" strike="noStrike">
              <a:solidFill>
                <a:schemeClr val="dk1"/>
              </a:solidFill>
              <a:effectLst/>
              <a:latin typeface="+mj-ea"/>
              <a:ea typeface="+mj-ea"/>
              <a:cs typeface="+mn-cs"/>
            </a:rPr>
            <a:t>人当たり決算額は類似団体平均を</a:t>
          </a:r>
          <a:r>
            <a:rPr lang="en-US" altLang="ja-JP" sz="1300" b="0" i="0" u="none" strike="noStrike">
              <a:solidFill>
                <a:schemeClr val="dk1"/>
              </a:solidFill>
              <a:effectLst/>
              <a:latin typeface="+mj-ea"/>
              <a:ea typeface="+mj-ea"/>
              <a:cs typeface="+mn-cs"/>
            </a:rPr>
            <a:t>6,240</a:t>
          </a:r>
          <a:r>
            <a:rPr lang="ja-JP" altLang="en-US" sz="1300" b="0" i="0" u="none" strike="noStrike">
              <a:solidFill>
                <a:schemeClr val="dk1"/>
              </a:solidFill>
              <a:effectLst/>
              <a:latin typeface="+mj-ea"/>
              <a:ea typeface="+mj-ea"/>
              <a:cs typeface="+mn-cs"/>
            </a:rPr>
            <a:t>円上回っている状況である。今後も扶助費の増嵩は避けられない状況と認識しているが、財政運営への影響が最小限となるよう努める。</a:t>
          </a:r>
          <a:r>
            <a:rPr lang="ja-JP" altLang="en-US" sz="1300">
              <a:latin typeface="+mj-ea"/>
              <a:ea typeface="+mj-ea"/>
            </a:rPr>
            <a:t> </a:t>
          </a:r>
          <a:endParaRPr kumimoji="1" lang="ja-JP" altLang="en-US" sz="1300">
            <a:latin typeface="+mj-ea"/>
            <a:ea typeface="+mj-ea"/>
          </a:endParaRPr>
        </a:p>
      </xdr:txBody>
    </xdr:sp>
    <xdr:clientData/>
  </xdr:twoCellAnchor>
  <xdr:oneCellAnchor>
    <xdr:from>
      <xdr:col>1</xdr:col>
      <xdr:colOff>28575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4" name="直線コネクタ 17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5" name="テキスト ボックス 17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6" name="直線コネクタ 17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7" name="テキスト ボックス 17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80" name="直線コネクタ 17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81" name="テキスト ボックス 18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2" name="直線コネクタ 18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3" name="テキスト ボックス 18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61</xdr:row>
      <xdr:rowOff>107950</xdr:rowOff>
    </xdr:to>
    <xdr:cxnSp macro="">
      <xdr:nvCxnSpPr>
        <xdr:cNvPr id="187" name="直線コネクタ 186"/>
        <xdr:cNvCxnSpPr/>
      </xdr:nvCxnSpPr>
      <xdr:spPr>
        <a:xfrm flipV="1">
          <a:off x="4826000" y="90424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80027</xdr:rowOff>
    </xdr:from>
    <xdr:ext cx="762000" cy="259045"/>
    <xdr:sp macro="" textlink="">
      <xdr:nvSpPr>
        <xdr:cNvPr id="188" name="扶助費最小値テキスト"/>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61</xdr:row>
      <xdr:rowOff>107950</xdr:rowOff>
    </xdr:from>
    <xdr:to>
      <xdr:col>7</xdr:col>
      <xdr:colOff>104775</xdr:colOff>
      <xdr:row>61</xdr:row>
      <xdr:rowOff>107950</xdr:rowOff>
    </xdr:to>
    <xdr:cxnSp macro="">
      <xdr:nvCxnSpPr>
        <xdr:cNvPr id="189" name="直線コネクタ 188"/>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90"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91" name="直線コネクタ 190"/>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107950</xdr:rowOff>
    </xdr:from>
    <xdr:to>
      <xdr:col>7</xdr:col>
      <xdr:colOff>15875</xdr:colOff>
      <xdr:row>55</xdr:row>
      <xdr:rowOff>127000</xdr:rowOff>
    </xdr:to>
    <xdr:cxnSp macro="">
      <xdr:nvCxnSpPr>
        <xdr:cNvPr id="192" name="直線コネクタ 191"/>
        <xdr:cNvCxnSpPr/>
      </xdr:nvCxnSpPr>
      <xdr:spPr>
        <a:xfrm>
          <a:off x="3987800" y="936625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162577</xdr:rowOff>
    </xdr:from>
    <xdr:ext cx="762000" cy="259045"/>
    <xdr:sp macro="" textlink="">
      <xdr:nvSpPr>
        <xdr:cNvPr id="193" name="扶助費平均値テキスト"/>
        <xdr:cNvSpPr txBox="1"/>
      </xdr:nvSpPr>
      <xdr:spPr>
        <a:xfrm>
          <a:off x="4914900" y="9592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19050</xdr:rowOff>
    </xdr:from>
    <xdr:to>
      <xdr:col>7</xdr:col>
      <xdr:colOff>66675</xdr:colOff>
      <xdr:row>56</xdr:row>
      <xdr:rowOff>120650</xdr:rowOff>
    </xdr:to>
    <xdr:sp macro="" textlink="">
      <xdr:nvSpPr>
        <xdr:cNvPr id="194" name="フローチャート : 判断 193"/>
        <xdr:cNvSpPr/>
      </xdr:nvSpPr>
      <xdr:spPr>
        <a:xfrm>
          <a:off x="47752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107950</xdr:rowOff>
    </xdr:from>
    <xdr:to>
      <xdr:col>5</xdr:col>
      <xdr:colOff>549275</xdr:colOff>
      <xdr:row>55</xdr:row>
      <xdr:rowOff>12700</xdr:rowOff>
    </xdr:to>
    <xdr:cxnSp macro="">
      <xdr:nvCxnSpPr>
        <xdr:cNvPr id="195" name="直線コネクタ 194"/>
        <xdr:cNvCxnSpPr/>
      </xdr:nvCxnSpPr>
      <xdr:spPr>
        <a:xfrm flipV="1">
          <a:off x="3098800" y="93662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95250</xdr:rowOff>
    </xdr:from>
    <xdr:to>
      <xdr:col>5</xdr:col>
      <xdr:colOff>600075</xdr:colOff>
      <xdr:row>57</xdr:row>
      <xdr:rowOff>25400</xdr:rowOff>
    </xdr:to>
    <xdr:sp macro="" textlink="">
      <xdr:nvSpPr>
        <xdr:cNvPr id="196" name="フローチャート : 判断 195"/>
        <xdr:cNvSpPr/>
      </xdr:nvSpPr>
      <xdr:spPr>
        <a:xfrm>
          <a:off x="3937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10177</xdr:rowOff>
    </xdr:from>
    <xdr:ext cx="736600" cy="259045"/>
    <xdr:sp macro="" textlink="">
      <xdr:nvSpPr>
        <xdr:cNvPr id="197" name="テキスト ボックス 196"/>
        <xdr:cNvSpPr txBox="1"/>
      </xdr:nvSpPr>
      <xdr:spPr>
        <a:xfrm>
          <a:off x="3606800" y="9782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165100</xdr:rowOff>
    </xdr:from>
    <xdr:to>
      <xdr:col>4</xdr:col>
      <xdr:colOff>346075</xdr:colOff>
      <xdr:row>55</xdr:row>
      <xdr:rowOff>12700</xdr:rowOff>
    </xdr:to>
    <xdr:cxnSp macro="">
      <xdr:nvCxnSpPr>
        <xdr:cNvPr id="198" name="直線コネクタ 197"/>
        <xdr:cNvCxnSpPr/>
      </xdr:nvCxnSpPr>
      <xdr:spPr>
        <a:xfrm>
          <a:off x="2209800" y="94234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19050</xdr:rowOff>
    </xdr:from>
    <xdr:to>
      <xdr:col>4</xdr:col>
      <xdr:colOff>396875</xdr:colOff>
      <xdr:row>56</xdr:row>
      <xdr:rowOff>120650</xdr:rowOff>
    </xdr:to>
    <xdr:sp macro="" textlink="">
      <xdr:nvSpPr>
        <xdr:cNvPr id="199" name="フローチャート : 判断 198"/>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105427</xdr:rowOff>
    </xdr:from>
    <xdr:ext cx="762000" cy="259045"/>
    <xdr:sp macro="" textlink="">
      <xdr:nvSpPr>
        <xdr:cNvPr id="200" name="テキスト ボックス 199"/>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165100</xdr:rowOff>
    </xdr:from>
    <xdr:to>
      <xdr:col>3</xdr:col>
      <xdr:colOff>142875</xdr:colOff>
      <xdr:row>55</xdr:row>
      <xdr:rowOff>12700</xdr:rowOff>
    </xdr:to>
    <xdr:cxnSp macro="">
      <xdr:nvCxnSpPr>
        <xdr:cNvPr id="201" name="直線コネクタ 200"/>
        <xdr:cNvCxnSpPr/>
      </xdr:nvCxnSpPr>
      <xdr:spPr>
        <a:xfrm flipV="1">
          <a:off x="1320800" y="94234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0</xdr:rowOff>
    </xdr:from>
    <xdr:to>
      <xdr:col>3</xdr:col>
      <xdr:colOff>193675</xdr:colOff>
      <xdr:row>56</xdr:row>
      <xdr:rowOff>101600</xdr:rowOff>
    </xdr:to>
    <xdr:sp macro="" textlink="">
      <xdr:nvSpPr>
        <xdr:cNvPr id="202" name="フローチャート : 判断 201"/>
        <xdr:cNvSpPr/>
      </xdr:nvSpPr>
      <xdr:spPr>
        <a:xfrm>
          <a:off x="2159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86377</xdr:rowOff>
    </xdr:from>
    <xdr:ext cx="762000" cy="259045"/>
    <xdr:sp macro="" textlink="">
      <xdr:nvSpPr>
        <xdr:cNvPr id="203" name="テキスト ボックス 202"/>
        <xdr:cNvSpPr txBox="1"/>
      </xdr:nvSpPr>
      <xdr:spPr>
        <a:xfrm>
          <a:off x="1828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38100</xdr:rowOff>
    </xdr:from>
    <xdr:to>
      <xdr:col>1</xdr:col>
      <xdr:colOff>676275</xdr:colOff>
      <xdr:row>55</xdr:row>
      <xdr:rowOff>139700</xdr:rowOff>
    </xdr:to>
    <xdr:sp macro="" textlink="">
      <xdr:nvSpPr>
        <xdr:cNvPr id="204" name="フローチャート : 判断 203"/>
        <xdr:cNvSpPr/>
      </xdr:nvSpPr>
      <xdr:spPr>
        <a:xfrm>
          <a:off x="1270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124477</xdr:rowOff>
    </xdr:from>
    <xdr:ext cx="762000" cy="259045"/>
    <xdr:sp macro="" textlink="">
      <xdr:nvSpPr>
        <xdr:cNvPr id="205" name="テキスト ボックス 204"/>
        <xdr:cNvSpPr txBox="1"/>
      </xdr:nvSpPr>
      <xdr:spPr>
        <a:xfrm>
          <a:off x="939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76200</xdr:rowOff>
    </xdr:from>
    <xdr:to>
      <xdr:col>7</xdr:col>
      <xdr:colOff>66675</xdr:colOff>
      <xdr:row>56</xdr:row>
      <xdr:rowOff>6350</xdr:rowOff>
    </xdr:to>
    <xdr:sp macro="" textlink="">
      <xdr:nvSpPr>
        <xdr:cNvPr id="211" name="円/楕円 210"/>
        <xdr:cNvSpPr/>
      </xdr:nvSpPr>
      <xdr:spPr>
        <a:xfrm>
          <a:off x="47752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92727</xdr:rowOff>
    </xdr:from>
    <xdr:ext cx="762000" cy="259045"/>
    <xdr:sp macro="" textlink="">
      <xdr:nvSpPr>
        <xdr:cNvPr id="212" name="扶助費該当値テキスト"/>
        <xdr:cNvSpPr txBox="1"/>
      </xdr:nvSpPr>
      <xdr:spPr>
        <a:xfrm>
          <a:off x="49149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57150</xdr:rowOff>
    </xdr:from>
    <xdr:to>
      <xdr:col>5</xdr:col>
      <xdr:colOff>600075</xdr:colOff>
      <xdr:row>54</xdr:row>
      <xdr:rowOff>158750</xdr:rowOff>
    </xdr:to>
    <xdr:sp macro="" textlink="">
      <xdr:nvSpPr>
        <xdr:cNvPr id="213" name="円/楕円 212"/>
        <xdr:cNvSpPr/>
      </xdr:nvSpPr>
      <xdr:spPr>
        <a:xfrm>
          <a:off x="3937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168927</xdr:rowOff>
    </xdr:from>
    <xdr:ext cx="736600" cy="259045"/>
    <xdr:sp macro="" textlink="">
      <xdr:nvSpPr>
        <xdr:cNvPr id="214" name="テキスト ボックス 213"/>
        <xdr:cNvSpPr txBox="1"/>
      </xdr:nvSpPr>
      <xdr:spPr>
        <a:xfrm>
          <a:off x="3606800" y="908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133350</xdr:rowOff>
    </xdr:from>
    <xdr:to>
      <xdr:col>4</xdr:col>
      <xdr:colOff>396875</xdr:colOff>
      <xdr:row>55</xdr:row>
      <xdr:rowOff>63500</xdr:rowOff>
    </xdr:to>
    <xdr:sp macro="" textlink="">
      <xdr:nvSpPr>
        <xdr:cNvPr id="215" name="円/楕円 214"/>
        <xdr:cNvSpPr/>
      </xdr:nvSpPr>
      <xdr:spPr>
        <a:xfrm>
          <a:off x="3048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73677</xdr:rowOff>
    </xdr:from>
    <xdr:ext cx="762000" cy="259045"/>
    <xdr:sp macro="" textlink="">
      <xdr:nvSpPr>
        <xdr:cNvPr id="216" name="テキスト ボックス 215"/>
        <xdr:cNvSpPr txBox="1"/>
      </xdr:nvSpPr>
      <xdr:spPr>
        <a:xfrm>
          <a:off x="2717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114300</xdr:rowOff>
    </xdr:from>
    <xdr:to>
      <xdr:col>3</xdr:col>
      <xdr:colOff>193675</xdr:colOff>
      <xdr:row>55</xdr:row>
      <xdr:rowOff>44450</xdr:rowOff>
    </xdr:to>
    <xdr:sp macro="" textlink="">
      <xdr:nvSpPr>
        <xdr:cNvPr id="217" name="円/楕円 216"/>
        <xdr:cNvSpPr/>
      </xdr:nvSpPr>
      <xdr:spPr>
        <a:xfrm>
          <a:off x="2159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54627</xdr:rowOff>
    </xdr:from>
    <xdr:ext cx="762000" cy="259045"/>
    <xdr:sp macro="" textlink="">
      <xdr:nvSpPr>
        <xdr:cNvPr id="218" name="テキスト ボックス 217"/>
        <xdr:cNvSpPr txBox="1"/>
      </xdr:nvSpPr>
      <xdr:spPr>
        <a:xfrm>
          <a:off x="1828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133350</xdr:rowOff>
    </xdr:from>
    <xdr:to>
      <xdr:col>1</xdr:col>
      <xdr:colOff>676275</xdr:colOff>
      <xdr:row>55</xdr:row>
      <xdr:rowOff>63500</xdr:rowOff>
    </xdr:to>
    <xdr:sp macro="" textlink="">
      <xdr:nvSpPr>
        <xdr:cNvPr id="219" name="円/楕円 218"/>
        <xdr:cNvSpPr/>
      </xdr:nvSpPr>
      <xdr:spPr>
        <a:xfrm>
          <a:off x="1270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73677</xdr:rowOff>
    </xdr:from>
    <xdr:ext cx="762000" cy="259045"/>
    <xdr:sp macro="" textlink="">
      <xdr:nvSpPr>
        <xdr:cNvPr id="220" name="テキスト ボックス 219"/>
        <xdr:cNvSpPr txBox="1"/>
      </xdr:nvSpPr>
      <xdr:spPr>
        <a:xfrm>
          <a:off x="939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u="none" strike="noStrike">
              <a:solidFill>
                <a:schemeClr val="dk1"/>
              </a:solidFill>
              <a:effectLst/>
              <a:latin typeface="+mn-ea"/>
              <a:ea typeface="+mn-ea"/>
              <a:cs typeface="+mn-cs"/>
            </a:rPr>
            <a:t>平成</a:t>
          </a:r>
          <a:r>
            <a:rPr lang="en-US" altLang="ja-JP" sz="1300" b="0" i="0" u="none" strike="noStrike">
              <a:solidFill>
                <a:schemeClr val="dk1"/>
              </a:solidFill>
              <a:effectLst/>
              <a:latin typeface="+mn-ea"/>
              <a:ea typeface="+mn-ea"/>
              <a:cs typeface="+mn-cs"/>
            </a:rPr>
            <a:t>22</a:t>
          </a:r>
          <a:r>
            <a:rPr lang="ja-JP" altLang="en-US" sz="1300" b="0" i="0" u="none" strike="noStrike">
              <a:solidFill>
                <a:schemeClr val="dk1"/>
              </a:solidFill>
              <a:effectLst/>
              <a:latin typeface="+mn-ea"/>
              <a:ea typeface="+mn-ea"/>
              <a:cs typeface="+mn-cs"/>
            </a:rPr>
            <a:t>年度以降ほぼ同水準で推移していたが、</a:t>
          </a:r>
          <a:r>
            <a:rPr lang="en-US" altLang="ja-JP" sz="1300" b="0" i="0" u="none" strike="noStrike">
              <a:solidFill>
                <a:schemeClr val="dk1"/>
              </a:solidFill>
              <a:effectLst/>
              <a:latin typeface="+mn-ea"/>
              <a:ea typeface="+mn-ea"/>
              <a:cs typeface="+mn-cs"/>
            </a:rPr>
            <a:t>H27</a:t>
          </a:r>
          <a:r>
            <a:rPr lang="ja-JP" altLang="en-US" sz="1300" b="0" i="0" u="none" strike="noStrike">
              <a:solidFill>
                <a:schemeClr val="dk1"/>
              </a:solidFill>
              <a:effectLst/>
              <a:latin typeface="+mn-ea"/>
              <a:ea typeface="+mn-ea"/>
              <a:cs typeface="+mn-cs"/>
            </a:rPr>
            <a:t>年度は前年度比</a:t>
          </a:r>
          <a:r>
            <a:rPr lang="en-US" altLang="ja-JP" sz="1300" b="0" i="0" u="none" strike="noStrike">
              <a:solidFill>
                <a:schemeClr val="dk1"/>
              </a:solidFill>
              <a:effectLst/>
              <a:latin typeface="+mn-ea"/>
              <a:ea typeface="+mn-ea"/>
              <a:cs typeface="+mn-cs"/>
            </a:rPr>
            <a:t>0.2</a:t>
          </a:r>
          <a:r>
            <a:rPr lang="ja-JP" altLang="en-US" sz="1300" b="0" i="0" u="none" strike="noStrike">
              <a:solidFill>
                <a:schemeClr val="dk1"/>
              </a:solidFill>
              <a:effectLst/>
              <a:latin typeface="+mn-ea"/>
              <a:ea typeface="+mn-ea"/>
              <a:cs typeface="+mn-cs"/>
            </a:rPr>
            <a:t>増の</a:t>
          </a:r>
          <a:r>
            <a:rPr lang="en-US" altLang="ja-JP" sz="1300" b="0" i="0" u="none" strike="noStrike">
              <a:solidFill>
                <a:schemeClr val="dk1"/>
              </a:solidFill>
              <a:effectLst/>
              <a:latin typeface="+mn-ea"/>
              <a:ea typeface="+mn-ea"/>
              <a:cs typeface="+mn-cs"/>
            </a:rPr>
            <a:t>9.0</a:t>
          </a:r>
          <a:r>
            <a:rPr lang="ja-JP" altLang="en-US" sz="1300" b="0" i="0" u="none" strike="noStrike">
              <a:solidFill>
                <a:schemeClr val="dk1"/>
              </a:solidFill>
              <a:effectLst/>
              <a:latin typeface="+mn-ea"/>
              <a:ea typeface="+mn-ea"/>
              <a:cs typeface="+mn-cs"/>
            </a:rPr>
            <a:t>となった。しかしながら、類似団体内では最低水準であり、全国平均と比較しても低水準を保っている。今後も、財政需要が増大する中、事務事業の見直しや事業の優先度を適切に判断し、歳出の抑制に努める。</a:t>
          </a:r>
          <a:r>
            <a:rPr lang="ja-JP" altLang="en-US" sz="1300">
              <a:latin typeface="+mn-ea"/>
              <a:ea typeface="+mn-ea"/>
            </a:rPr>
            <a:t> </a:t>
          </a:r>
          <a:endParaRPr kumimoji="1" lang="ja-JP" altLang="en-US" sz="1300">
            <a:latin typeface="+mn-ea"/>
            <a:ea typeface="+mn-ea"/>
          </a:endParaRP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5" name="直線コネクタ 234"/>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6" name="テキスト ボックス 235"/>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7" name="直線コネクタ 236"/>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8" name="テキスト ボックス 237"/>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9" name="直線コネクタ 238"/>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40" name="テキスト ボックス 239"/>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41" name="直線コネクタ 240"/>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2" name="テキスト ボックス 241"/>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3" name="直線コネクタ 242"/>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4" name="テキスト ボックス 243"/>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5" name="直線コネクタ 244"/>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6" name="テキスト ボックス 245"/>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94343</xdr:rowOff>
    </xdr:from>
    <xdr:to>
      <xdr:col>24</xdr:col>
      <xdr:colOff>31750</xdr:colOff>
      <xdr:row>62</xdr:row>
      <xdr:rowOff>61685</xdr:rowOff>
    </xdr:to>
    <xdr:cxnSp macro="">
      <xdr:nvCxnSpPr>
        <xdr:cNvPr id="250" name="直線コネクタ 249"/>
        <xdr:cNvCxnSpPr/>
      </xdr:nvCxnSpPr>
      <xdr:spPr>
        <a:xfrm flipV="1">
          <a:off x="16510000" y="9352643"/>
          <a:ext cx="0" cy="1338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33762</xdr:rowOff>
    </xdr:from>
    <xdr:ext cx="762000" cy="259045"/>
    <xdr:sp macro="" textlink="">
      <xdr:nvSpPr>
        <xdr:cNvPr id="251" name="その他最小値テキスト"/>
        <xdr:cNvSpPr txBox="1"/>
      </xdr:nvSpPr>
      <xdr:spPr>
        <a:xfrm>
          <a:off x="16598900" y="10663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23</xdr:col>
      <xdr:colOff>628650</xdr:colOff>
      <xdr:row>62</xdr:row>
      <xdr:rowOff>61685</xdr:rowOff>
    </xdr:from>
    <xdr:to>
      <xdr:col>24</xdr:col>
      <xdr:colOff>120650</xdr:colOff>
      <xdr:row>62</xdr:row>
      <xdr:rowOff>61685</xdr:rowOff>
    </xdr:to>
    <xdr:cxnSp macro="">
      <xdr:nvCxnSpPr>
        <xdr:cNvPr id="252" name="直線コネクタ 251"/>
        <xdr:cNvCxnSpPr/>
      </xdr:nvCxnSpPr>
      <xdr:spPr>
        <a:xfrm>
          <a:off x="16421100" y="10691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9270</xdr:rowOff>
    </xdr:from>
    <xdr:ext cx="762000" cy="259045"/>
    <xdr:sp macro="" textlink="">
      <xdr:nvSpPr>
        <xdr:cNvPr id="253" name="その他最大値テキスト"/>
        <xdr:cNvSpPr txBox="1"/>
      </xdr:nvSpPr>
      <xdr:spPr>
        <a:xfrm>
          <a:off x="16598900" y="909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a:t>
          </a:r>
          <a:endParaRPr kumimoji="1" lang="ja-JP" altLang="en-US" sz="1000" b="1">
            <a:latin typeface="ＭＳ Ｐゴシック"/>
          </a:endParaRPr>
        </a:p>
      </xdr:txBody>
    </xdr:sp>
    <xdr:clientData/>
  </xdr:oneCellAnchor>
  <xdr:twoCellAnchor>
    <xdr:from>
      <xdr:col>23</xdr:col>
      <xdr:colOff>628650</xdr:colOff>
      <xdr:row>54</xdr:row>
      <xdr:rowOff>94343</xdr:rowOff>
    </xdr:from>
    <xdr:to>
      <xdr:col>24</xdr:col>
      <xdr:colOff>120650</xdr:colOff>
      <xdr:row>54</xdr:row>
      <xdr:rowOff>94343</xdr:rowOff>
    </xdr:to>
    <xdr:cxnSp macro="">
      <xdr:nvCxnSpPr>
        <xdr:cNvPr id="254" name="直線コネクタ 253"/>
        <xdr:cNvCxnSpPr/>
      </xdr:nvCxnSpPr>
      <xdr:spPr>
        <a:xfrm>
          <a:off x="16421100" y="9352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72572</xdr:rowOff>
    </xdr:from>
    <xdr:to>
      <xdr:col>24</xdr:col>
      <xdr:colOff>31750</xdr:colOff>
      <xdr:row>54</xdr:row>
      <xdr:rowOff>94343</xdr:rowOff>
    </xdr:to>
    <xdr:cxnSp macro="">
      <xdr:nvCxnSpPr>
        <xdr:cNvPr id="255" name="直線コネクタ 254"/>
        <xdr:cNvCxnSpPr/>
      </xdr:nvCxnSpPr>
      <xdr:spPr>
        <a:xfrm>
          <a:off x="15671800" y="9330872"/>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45555</xdr:rowOff>
    </xdr:from>
    <xdr:ext cx="762000" cy="259045"/>
    <xdr:sp macro="" textlink="">
      <xdr:nvSpPr>
        <xdr:cNvPr id="256" name="その他平均値テキスト"/>
        <xdr:cNvSpPr txBox="1"/>
      </xdr:nvSpPr>
      <xdr:spPr>
        <a:xfrm>
          <a:off x="16598900" y="9818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73478</xdr:rowOff>
    </xdr:from>
    <xdr:to>
      <xdr:col>24</xdr:col>
      <xdr:colOff>82550</xdr:colOff>
      <xdr:row>58</xdr:row>
      <xdr:rowOff>3628</xdr:rowOff>
    </xdr:to>
    <xdr:sp macro="" textlink="">
      <xdr:nvSpPr>
        <xdr:cNvPr id="257" name="フローチャート : 判断 256"/>
        <xdr:cNvSpPr/>
      </xdr:nvSpPr>
      <xdr:spPr>
        <a:xfrm>
          <a:off x="164592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53</xdr:row>
      <xdr:rowOff>146050</xdr:rowOff>
    </xdr:from>
    <xdr:to>
      <xdr:col>22</xdr:col>
      <xdr:colOff>565150</xdr:colOff>
      <xdr:row>54</xdr:row>
      <xdr:rowOff>72572</xdr:rowOff>
    </xdr:to>
    <xdr:cxnSp macro="">
      <xdr:nvCxnSpPr>
        <xdr:cNvPr id="258" name="直線コネクタ 257"/>
        <xdr:cNvCxnSpPr/>
      </xdr:nvCxnSpPr>
      <xdr:spPr>
        <a:xfrm>
          <a:off x="14782800" y="92329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84365</xdr:rowOff>
    </xdr:from>
    <xdr:to>
      <xdr:col>22</xdr:col>
      <xdr:colOff>615950</xdr:colOff>
      <xdr:row>58</xdr:row>
      <xdr:rowOff>14515</xdr:rowOff>
    </xdr:to>
    <xdr:sp macro="" textlink="">
      <xdr:nvSpPr>
        <xdr:cNvPr id="259" name="フローチャート : 判断 258"/>
        <xdr:cNvSpPr/>
      </xdr:nvSpPr>
      <xdr:spPr>
        <a:xfrm>
          <a:off x="15621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170742</xdr:rowOff>
    </xdr:from>
    <xdr:ext cx="736600" cy="259045"/>
    <xdr:sp macro="" textlink="">
      <xdr:nvSpPr>
        <xdr:cNvPr id="260" name="テキスト ボックス 259"/>
        <xdr:cNvSpPr txBox="1"/>
      </xdr:nvSpPr>
      <xdr:spPr>
        <a:xfrm>
          <a:off x="15290800" y="9943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53</xdr:row>
      <xdr:rowOff>146050</xdr:rowOff>
    </xdr:from>
    <xdr:to>
      <xdr:col>21</xdr:col>
      <xdr:colOff>361950</xdr:colOff>
      <xdr:row>54</xdr:row>
      <xdr:rowOff>39915</xdr:rowOff>
    </xdr:to>
    <xdr:cxnSp macro="">
      <xdr:nvCxnSpPr>
        <xdr:cNvPr id="261" name="直線コネクタ 260"/>
        <xdr:cNvCxnSpPr/>
      </xdr:nvCxnSpPr>
      <xdr:spPr>
        <a:xfrm flipV="1">
          <a:off x="13893800" y="92329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40822</xdr:rowOff>
    </xdr:from>
    <xdr:to>
      <xdr:col>21</xdr:col>
      <xdr:colOff>412750</xdr:colOff>
      <xdr:row>57</xdr:row>
      <xdr:rowOff>142422</xdr:rowOff>
    </xdr:to>
    <xdr:sp macro="" textlink="">
      <xdr:nvSpPr>
        <xdr:cNvPr id="262" name="フローチャート : 判断 261"/>
        <xdr:cNvSpPr/>
      </xdr:nvSpPr>
      <xdr:spPr>
        <a:xfrm>
          <a:off x="14732000" y="981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127199</xdr:rowOff>
    </xdr:from>
    <xdr:ext cx="762000" cy="259045"/>
    <xdr:sp macro="" textlink="">
      <xdr:nvSpPr>
        <xdr:cNvPr id="263" name="テキスト ボックス 262"/>
        <xdr:cNvSpPr txBox="1"/>
      </xdr:nvSpPr>
      <xdr:spPr>
        <a:xfrm>
          <a:off x="14401800" y="989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53</xdr:row>
      <xdr:rowOff>156935</xdr:rowOff>
    </xdr:from>
    <xdr:to>
      <xdr:col>20</xdr:col>
      <xdr:colOff>158750</xdr:colOff>
      <xdr:row>54</xdr:row>
      <xdr:rowOff>39915</xdr:rowOff>
    </xdr:to>
    <xdr:cxnSp macro="">
      <xdr:nvCxnSpPr>
        <xdr:cNvPr id="264" name="直線コネクタ 263"/>
        <xdr:cNvCxnSpPr/>
      </xdr:nvCxnSpPr>
      <xdr:spPr>
        <a:xfrm>
          <a:off x="13004800" y="9243785"/>
          <a:ext cx="889000" cy="5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29935</xdr:rowOff>
    </xdr:from>
    <xdr:to>
      <xdr:col>20</xdr:col>
      <xdr:colOff>209550</xdr:colOff>
      <xdr:row>57</xdr:row>
      <xdr:rowOff>131535</xdr:rowOff>
    </xdr:to>
    <xdr:sp macro="" textlink="">
      <xdr:nvSpPr>
        <xdr:cNvPr id="265" name="フローチャート : 判断 264"/>
        <xdr:cNvSpPr/>
      </xdr:nvSpPr>
      <xdr:spPr>
        <a:xfrm>
          <a:off x="13843000" y="980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116312</xdr:rowOff>
    </xdr:from>
    <xdr:ext cx="762000" cy="259045"/>
    <xdr:sp macro="" textlink="">
      <xdr:nvSpPr>
        <xdr:cNvPr id="266" name="テキスト ボックス 265"/>
        <xdr:cNvSpPr txBox="1"/>
      </xdr:nvSpPr>
      <xdr:spPr>
        <a:xfrm>
          <a:off x="13512800" y="9888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168728</xdr:rowOff>
    </xdr:from>
    <xdr:to>
      <xdr:col>19</xdr:col>
      <xdr:colOff>6350</xdr:colOff>
      <xdr:row>57</xdr:row>
      <xdr:rowOff>98878</xdr:rowOff>
    </xdr:to>
    <xdr:sp macro="" textlink="">
      <xdr:nvSpPr>
        <xdr:cNvPr id="267" name="フローチャート : 判断 266"/>
        <xdr:cNvSpPr/>
      </xdr:nvSpPr>
      <xdr:spPr>
        <a:xfrm>
          <a:off x="12954000" y="976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83655</xdr:rowOff>
    </xdr:from>
    <xdr:ext cx="762000" cy="259045"/>
    <xdr:sp macro="" textlink="">
      <xdr:nvSpPr>
        <xdr:cNvPr id="268" name="テキスト ボックス 267"/>
        <xdr:cNvSpPr txBox="1"/>
      </xdr:nvSpPr>
      <xdr:spPr>
        <a:xfrm>
          <a:off x="12623800" y="985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54</xdr:row>
      <xdr:rowOff>43543</xdr:rowOff>
    </xdr:from>
    <xdr:to>
      <xdr:col>24</xdr:col>
      <xdr:colOff>82550</xdr:colOff>
      <xdr:row>54</xdr:row>
      <xdr:rowOff>145143</xdr:rowOff>
    </xdr:to>
    <xdr:sp macro="" textlink="">
      <xdr:nvSpPr>
        <xdr:cNvPr id="274" name="円/楕円 273"/>
        <xdr:cNvSpPr/>
      </xdr:nvSpPr>
      <xdr:spPr>
        <a:xfrm>
          <a:off x="164592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123570</xdr:rowOff>
    </xdr:from>
    <xdr:ext cx="762000" cy="259045"/>
    <xdr:sp macro="" textlink="">
      <xdr:nvSpPr>
        <xdr:cNvPr id="275" name="その他該当値テキスト"/>
        <xdr:cNvSpPr txBox="1"/>
      </xdr:nvSpPr>
      <xdr:spPr>
        <a:xfrm>
          <a:off x="16598900" y="921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21772</xdr:rowOff>
    </xdr:from>
    <xdr:to>
      <xdr:col>22</xdr:col>
      <xdr:colOff>615950</xdr:colOff>
      <xdr:row>54</xdr:row>
      <xdr:rowOff>123372</xdr:rowOff>
    </xdr:to>
    <xdr:sp macro="" textlink="">
      <xdr:nvSpPr>
        <xdr:cNvPr id="276" name="円/楕円 275"/>
        <xdr:cNvSpPr/>
      </xdr:nvSpPr>
      <xdr:spPr>
        <a:xfrm>
          <a:off x="15621000" y="928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133549</xdr:rowOff>
    </xdr:from>
    <xdr:ext cx="736600" cy="259045"/>
    <xdr:sp macro="" textlink="">
      <xdr:nvSpPr>
        <xdr:cNvPr id="277" name="テキスト ボックス 276"/>
        <xdr:cNvSpPr txBox="1"/>
      </xdr:nvSpPr>
      <xdr:spPr>
        <a:xfrm>
          <a:off x="15290800" y="9048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21</xdr:col>
      <xdr:colOff>311150</xdr:colOff>
      <xdr:row>53</xdr:row>
      <xdr:rowOff>95250</xdr:rowOff>
    </xdr:from>
    <xdr:to>
      <xdr:col>21</xdr:col>
      <xdr:colOff>412750</xdr:colOff>
      <xdr:row>54</xdr:row>
      <xdr:rowOff>25400</xdr:rowOff>
    </xdr:to>
    <xdr:sp macro="" textlink="">
      <xdr:nvSpPr>
        <xdr:cNvPr id="278" name="円/楕円 277"/>
        <xdr:cNvSpPr/>
      </xdr:nvSpPr>
      <xdr:spPr>
        <a:xfrm>
          <a:off x="14732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35577</xdr:rowOff>
    </xdr:from>
    <xdr:ext cx="762000" cy="259045"/>
    <xdr:sp macro="" textlink="">
      <xdr:nvSpPr>
        <xdr:cNvPr id="279" name="テキスト ボックス 278"/>
        <xdr:cNvSpPr txBox="1"/>
      </xdr:nvSpPr>
      <xdr:spPr>
        <a:xfrm>
          <a:off x="14401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160565</xdr:rowOff>
    </xdr:from>
    <xdr:to>
      <xdr:col>20</xdr:col>
      <xdr:colOff>209550</xdr:colOff>
      <xdr:row>54</xdr:row>
      <xdr:rowOff>90715</xdr:rowOff>
    </xdr:to>
    <xdr:sp macro="" textlink="">
      <xdr:nvSpPr>
        <xdr:cNvPr id="280" name="円/楕円 279"/>
        <xdr:cNvSpPr/>
      </xdr:nvSpPr>
      <xdr:spPr>
        <a:xfrm>
          <a:off x="13843000" y="924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100892</xdr:rowOff>
    </xdr:from>
    <xdr:ext cx="762000" cy="259045"/>
    <xdr:sp macro="" textlink="">
      <xdr:nvSpPr>
        <xdr:cNvPr id="281" name="テキスト ボックス 280"/>
        <xdr:cNvSpPr txBox="1"/>
      </xdr:nvSpPr>
      <xdr:spPr>
        <a:xfrm>
          <a:off x="13512800" y="901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106135</xdr:rowOff>
    </xdr:from>
    <xdr:to>
      <xdr:col>19</xdr:col>
      <xdr:colOff>6350</xdr:colOff>
      <xdr:row>54</xdr:row>
      <xdr:rowOff>36285</xdr:rowOff>
    </xdr:to>
    <xdr:sp macro="" textlink="">
      <xdr:nvSpPr>
        <xdr:cNvPr id="282" name="円/楕円 281"/>
        <xdr:cNvSpPr/>
      </xdr:nvSpPr>
      <xdr:spPr>
        <a:xfrm>
          <a:off x="12954000" y="919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46462</xdr:rowOff>
    </xdr:from>
    <xdr:ext cx="762000" cy="259045"/>
    <xdr:sp macro="" textlink="">
      <xdr:nvSpPr>
        <xdr:cNvPr id="283" name="テキスト ボックス 282"/>
        <xdr:cNvSpPr txBox="1"/>
      </xdr:nvSpPr>
      <xdr:spPr>
        <a:xfrm>
          <a:off x="12623800" y="896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u="none" strike="noStrike">
              <a:solidFill>
                <a:schemeClr val="dk1"/>
              </a:solidFill>
              <a:effectLst/>
              <a:latin typeface="+mn-ea"/>
              <a:ea typeface="+mn-ea"/>
              <a:cs typeface="+mn-cs"/>
            </a:rPr>
            <a:t>平成</a:t>
          </a:r>
          <a:r>
            <a:rPr lang="en-US" altLang="ja-JP" sz="1300" b="0" i="0" u="none" strike="noStrike">
              <a:solidFill>
                <a:schemeClr val="dk1"/>
              </a:solidFill>
              <a:effectLst/>
              <a:latin typeface="+mn-ea"/>
              <a:ea typeface="+mn-ea"/>
              <a:cs typeface="+mn-cs"/>
            </a:rPr>
            <a:t>22</a:t>
          </a:r>
          <a:r>
            <a:rPr lang="ja-JP" altLang="en-US" sz="1300" b="0" i="0" u="none" strike="noStrike">
              <a:solidFill>
                <a:schemeClr val="dk1"/>
              </a:solidFill>
              <a:effectLst/>
              <a:latin typeface="+mn-ea"/>
              <a:ea typeface="+mn-ea"/>
              <a:cs typeface="+mn-cs"/>
            </a:rPr>
            <a:t>年度以降毎年改善が見られたが、平成</a:t>
          </a:r>
          <a:r>
            <a:rPr lang="en-US" altLang="ja-JP" sz="1300" b="0" i="0" u="none" strike="noStrike">
              <a:solidFill>
                <a:schemeClr val="dk1"/>
              </a:solidFill>
              <a:effectLst/>
              <a:latin typeface="+mn-ea"/>
              <a:ea typeface="+mn-ea"/>
              <a:cs typeface="+mn-cs"/>
            </a:rPr>
            <a:t>27</a:t>
          </a:r>
          <a:r>
            <a:rPr lang="ja-JP" altLang="en-US" sz="1300" b="0" i="0" u="none" strike="noStrike">
              <a:solidFill>
                <a:schemeClr val="dk1"/>
              </a:solidFill>
              <a:effectLst/>
              <a:latin typeface="+mn-ea"/>
              <a:ea typeface="+mn-ea"/>
              <a:cs typeface="+mn-cs"/>
            </a:rPr>
            <a:t>年度は交付金事業の増加により前年度から</a:t>
          </a:r>
          <a:r>
            <a:rPr lang="en-US" altLang="ja-JP" sz="1300" b="0" i="0" u="none" strike="noStrike">
              <a:solidFill>
                <a:schemeClr val="dk1"/>
              </a:solidFill>
              <a:effectLst/>
              <a:latin typeface="+mn-ea"/>
              <a:ea typeface="+mn-ea"/>
              <a:cs typeface="+mn-cs"/>
            </a:rPr>
            <a:t>0.2</a:t>
          </a:r>
          <a:r>
            <a:rPr lang="ja-JP" altLang="en-US" sz="1300" b="0" i="0" u="none" strike="noStrike">
              <a:solidFill>
                <a:schemeClr val="dk1"/>
              </a:solidFill>
              <a:effectLst/>
              <a:latin typeface="+mn-ea"/>
              <a:ea typeface="+mn-ea"/>
              <a:cs typeface="+mn-cs"/>
            </a:rPr>
            <a:t>上昇の</a:t>
          </a:r>
          <a:r>
            <a:rPr lang="en-US" altLang="ja-JP" sz="1300" b="0" i="0" u="none" strike="noStrike">
              <a:solidFill>
                <a:schemeClr val="dk1"/>
              </a:solidFill>
              <a:effectLst/>
              <a:latin typeface="+mn-ea"/>
              <a:ea typeface="+mn-ea"/>
              <a:cs typeface="+mn-cs"/>
            </a:rPr>
            <a:t>17.0</a:t>
          </a:r>
          <a:r>
            <a:rPr lang="ja-JP" altLang="en-US" sz="1300" b="0" i="0" u="none" strike="noStrike">
              <a:solidFill>
                <a:schemeClr val="dk1"/>
              </a:solidFill>
              <a:effectLst/>
              <a:latin typeface="+mn-ea"/>
              <a:ea typeface="+mn-ea"/>
              <a:cs typeface="+mn-cs"/>
            </a:rPr>
            <a:t>となり、類似団体平均や全国平均を大幅に上回る水準で推移しており、人口</a:t>
          </a:r>
          <a:r>
            <a:rPr lang="en-US" altLang="ja-JP" sz="1300" b="0" i="0" u="none" strike="noStrike">
              <a:solidFill>
                <a:schemeClr val="dk1"/>
              </a:solidFill>
              <a:effectLst/>
              <a:latin typeface="+mn-ea"/>
              <a:ea typeface="+mn-ea"/>
              <a:cs typeface="+mn-cs"/>
            </a:rPr>
            <a:t>1</a:t>
          </a:r>
          <a:r>
            <a:rPr lang="ja-JP" altLang="en-US" sz="1300" b="0" i="0" u="none" strike="noStrike">
              <a:solidFill>
                <a:schemeClr val="dk1"/>
              </a:solidFill>
              <a:effectLst/>
              <a:latin typeface="+mn-ea"/>
              <a:ea typeface="+mn-ea"/>
              <a:cs typeface="+mn-cs"/>
            </a:rPr>
            <a:t>人当たり決算額は類似団体平均の倍近い水準となっている。これは、一部事務組合や法適用の下水道事業への負担金等が類似団体平均と比較して多額であることが要因である。今後も、補助金交付基準の見直しを行うとともに、目的や負担割合の適正化について検討を進め、一層の抑制に努める。</a:t>
          </a:r>
          <a:r>
            <a:rPr lang="ja-JP" altLang="en-US" sz="1300">
              <a:latin typeface="+mn-ea"/>
              <a:ea typeface="+mn-ea"/>
            </a:rPr>
            <a:t> </a:t>
          </a:r>
          <a:endParaRPr kumimoji="1" lang="ja-JP" altLang="en-US" sz="1300">
            <a:latin typeface="+mn-ea"/>
            <a:ea typeface="+mn-ea"/>
          </a:endParaRPr>
        </a:p>
      </xdr:txBody>
    </xdr:sp>
    <xdr:clientData/>
  </xdr:twoCellAnchor>
  <xdr:oneCellAnchor>
    <xdr:from>
      <xdr:col>18</xdr:col>
      <xdr:colOff>44450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8" name="直線コネクタ 29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9" name="テキスト ボックス 298"/>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300" name="直線コネクタ 29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301" name="テキスト ボックス 300"/>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302" name="直線コネクタ 30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3" name="テキスト ボックス 30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4" name="直線コネクタ 30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5" name="テキスト ボックス 304"/>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6" name="直線コネクタ 30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7" name="テキスト ボックス 306"/>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77470</xdr:rowOff>
    </xdr:from>
    <xdr:to>
      <xdr:col>24</xdr:col>
      <xdr:colOff>31750</xdr:colOff>
      <xdr:row>40</xdr:row>
      <xdr:rowOff>157480</xdr:rowOff>
    </xdr:to>
    <xdr:cxnSp macro="">
      <xdr:nvCxnSpPr>
        <xdr:cNvPr id="310" name="直線コネクタ 309"/>
        <xdr:cNvCxnSpPr/>
      </xdr:nvCxnSpPr>
      <xdr:spPr>
        <a:xfrm flipV="1">
          <a:off x="16510000" y="573532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129557</xdr:rowOff>
    </xdr:from>
    <xdr:ext cx="762000" cy="259045"/>
    <xdr:sp macro="" textlink="">
      <xdr:nvSpPr>
        <xdr:cNvPr id="311" name="補助費等最小値テキスト"/>
        <xdr:cNvSpPr txBox="1"/>
      </xdr:nvSpPr>
      <xdr:spPr>
        <a:xfrm>
          <a:off x="16598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a:t>
          </a:r>
          <a:endParaRPr kumimoji="1" lang="ja-JP" altLang="en-US" sz="1000" b="1">
            <a:latin typeface="ＭＳ Ｐゴシック"/>
          </a:endParaRPr>
        </a:p>
      </xdr:txBody>
    </xdr:sp>
    <xdr:clientData/>
  </xdr:oneCellAnchor>
  <xdr:twoCellAnchor>
    <xdr:from>
      <xdr:col>23</xdr:col>
      <xdr:colOff>628650</xdr:colOff>
      <xdr:row>40</xdr:row>
      <xdr:rowOff>157480</xdr:rowOff>
    </xdr:from>
    <xdr:to>
      <xdr:col>24</xdr:col>
      <xdr:colOff>120650</xdr:colOff>
      <xdr:row>40</xdr:row>
      <xdr:rowOff>157480</xdr:rowOff>
    </xdr:to>
    <xdr:cxnSp macro="">
      <xdr:nvCxnSpPr>
        <xdr:cNvPr id="312" name="直線コネクタ 311"/>
        <xdr:cNvCxnSpPr/>
      </xdr:nvCxnSpPr>
      <xdr:spPr>
        <a:xfrm>
          <a:off x="16421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163847</xdr:rowOff>
    </xdr:from>
    <xdr:ext cx="762000" cy="259045"/>
    <xdr:sp macro="" textlink="">
      <xdr:nvSpPr>
        <xdr:cNvPr id="313" name="補助費等最大値テキスト"/>
        <xdr:cNvSpPr txBox="1"/>
      </xdr:nvSpPr>
      <xdr:spPr>
        <a:xfrm>
          <a:off x="16598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23</xdr:col>
      <xdr:colOff>628650</xdr:colOff>
      <xdr:row>33</xdr:row>
      <xdr:rowOff>77470</xdr:rowOff>
    </xdr:from>
    <xdr:to>
      <xdr:col>24</xdr:col>
      <xdr:colOff>120650</xdr:colOff>
      <xdr:row>33</xdr:row>
      <xdr:rowOff>77470</xdr:rowOff>
    </xdr:to>
    <xdr:cxnSp macro="">
      <xdr:nvCxnSpPr>
        <xdr:cNvPr id="314" name="直線コネクタ 313"/>
        <xdr:cNvCxnSpPr/>
      </xdr:nvCxnSpPr>
      <xdr:spPr>
        <a:xfrm>
          <a:off x="16421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40</xdr:row>
      <xdr:rowOff>73660</xdr:rowOff>
    </xdr:from>
    <xdr:to>
      <xdr:col>24</xdr:col>
      <xdr:colOff>31750</xdr:colOff>
      <xdr:row>40</xdr:row>
      <xdr:rowOff>88900</xdr:rowOff>
    </xdr:to>
    <xdr:cxnSp macro="">
      <xdr:nvCxnSpPr>
        <xdr:cNvPr id="315" name="直線コネクタ 314"/>
        <xdr:cNvCxnSpPr/>
      </xdr:nvCxnSpPr>
      <xdr:spPr>
        <a:xfrm>
          <a:off x="15671800" y="69316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146067</xdr:rowOff>
    </xdr:from>
    <xdr:ext cx="762000" cy="259045"/>
    <xdr:sp macro="" textlink="">
      <xdr:nvSpPr>
        <xdr:cNvPr id="316" name="補助費等平均値テキスト"/>
        <xdr:cNvSpPr txBox="1"/>
      </xdr:nvSpPr>
      <xdr:spPr>
        <a:xfrm>
          <a:off x="16598900" y="6146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129540</xdr:rowOff>
    </xdr:from>
    <xdr:to>
      <xdr:col>24</xdr:col>
      <xdr:colOff>82550</xdr:colOff>
      <xdr:row>37</xdr:row>
      <xdr:rowOff>59690</xdr:rowOff>
    </xdr:to>
    <xdr:sp macro="" textlink="">
      <xdr:nvSpPr>
        <xdr:cNvPr id="317" name="フローチャート : 判断 316"/>
        <xdr:cNvSpPr/>
      </xdr:nvSpPr>
      <xdr:spPr>
        <a:xfrm>
          <a:off x="16459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40</xdr:row>
      <xdr:rowOff>73660</xdr:rowOff>
    </xdr:from>
    <xdr:to>
      <xdr:col>22</xdr:col>
      <xdr:colOff>565150</xdr:colOff>
      <xdr:row>41</xdr:row>
      <xdr:rowOff>24130</xdr:rowOff>
    </xdr:to>
    <xdr:cxnSp macro="">
      <xdr:nvCxnSpPr>
        <xdr:cNvPr id="318" name="直線コネクタ 317"/>
        <xdr:cNvCxnSpPr/>
      </xdr:nvCxnSpPr>
      <xdr:spPr>
        <a:xfrm flipV="1">
          <a:off x="14782800" y="693166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114300</xdr:rowOff>
    </xdr:from>
    <xdr:to>
      <xdr:col>22</xdr:col>
      <xdr:colOff>615950</xdr:colOff>
      <xdr:row>37</xdr:row>
      <xdr:rowOff>44450</xdr:rowOff>
    </xdr:to>
    <xdr:sp macro="" textlink="">
      <xdr:nvSpPr>
        <xdr:cNvPr id="319" name="フローチャート : 判断 318"/>
        <xdr:cNvSpPr/>
      </xdr:nvSpPr>
      <xdr:spPr>
        <a:xfrm>
          <a:off x="15621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54627</xdr:rowOff>
    </xdr:from>
    <xdr:ext cx="736600" cy="259045"/>
    <xdr:sp macro="" textlink="">
      <xdr:nvSpPr>
        <xdr:cNvPr id="320" name="テキスト ボックス 319"/>
        <xdr:cNvSpPr txBox="1"/>
      </xdr:nvSpPr>
      <xdr:spPr>
        <a:xfrm>
          <a:off x="15290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20</xdr:col>
      <xdr:colOff>158750</xdr:colOff>
      <xdr:row>41</xdr:row>
      <xdr:rowOff>24130</xdr:rowOff>
    </xdr:from>
    <xdr:to>
      <xdr:col>21</xdr:col>
      <xdr:colOff>361950</xdr:colOff>
      <xdr:row>41</xdr:row>
      <xdr:rowOff>85090</xdr:rowOff>
    </xdr:to>
    <xdr:cxnSp macro="">
      <xdr:nvCxnSpPr>
        <xdr:cNvPr id="321" name="直線コネクタ 320"/>
        <xdr:cNvCxnSpPr/>
      </xdr:nvCxnSpPr>
      <xdr:spPr>
        <a:xfrm flipV="1">
          <a:off x="13893800" y="70535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106680</xdr:rowOff>
    </xdr:from>
    <xdr:to>
      <xdr:col>21</xdr:col>
      <xdr:colOff>412750</xdr:colOff>
      <xdr:row>37</xdr:row>
      <xdr:rowOff>36830</xdr:rowOff>
    </xdr:to>
    <xdr:sp macro="" textlink="">
      <xdr:nvSpPr>
        <xdr:cNvPr id="322" name="フローチャート : 判断 321"/>
        <xdr:cNvSpPr/>
      </xdr:nvSpPr>
      <xdr:spPr>
        <a:xfrm>
          <a:off x="14732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47007</xdr:rowOff>
    </xdr:from>
    <xdr:ext cx="762000" cy="259045"/>
    <xdr:sp macro="" textlink="">
      <xdr:nvSpPr>
        <xdr:cNvPr id="323" name="テキスト ボックス 322"/>
        <xdr:cNvSpPr txBox="1"/>
      </xdr:nvSpPr>
      <xdr:spPr>
        <a:xfrm>
          <a:off x="14401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18</xdr:col>
      <xdr:colOff>641350</xdr:colOff>
      <xdr:row>41</xdr:row>
      <xdr:rowOff>85090</xdr:rowOff>
    </xdr:from>
    <xdr:to>
      <xdr:col>20</xdr:col>
      <xdr:colOff>158750</xdr:colOff>
      <xdr:row>42</xdr:row>
      <xdr:rowOff>5080</xdr:rowOff>
    </xdr:to>
    <xdr:cxnSp macro="">
      <xdr:nvCxnSpPr>
        <xdr:cNvPr id="324" name="直線コネクタ 323"/>
        <xdr:cNvCxnSpPr/>
      </xdr:nvCxnSpPr>
      <xdr:spPr>
        <a:xfrm flipV="1">
          <a:off x="13004800" y="71145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99060</xdr:rowOff>
    </xdr:from>
    <xdr:to>
      <xdr:col>20</xdr:col>
      <xdr:colOff>209550</xdr:colOff>
      <xdr:row>37</xdr:row>
      <xdr:rowOff>29210</xdr:rowOff>
    </xdr:to>
    <xdr:sp macro="" textlink="">
      <xdr:nvSpPr>
        <xdr:cNvPr id="325" name="フローチャート : 判断 324"/>
        <xdr:cNvSpPr/>
      </xdr:nvSpPr>
      <xdr:spPr>
        <a:xfrm>
          <a:off x="13843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39387</xdr:rowOff>
    </xdr:from>
    <xdr:ext cx="762000" cy="259045"/>
    <xdr:sp macro="" textlink="">
      <xdr:nvSpPr>
        <xdr:cNvPr id="326" name="テキスト ボックス 325"/>
        <xdr:cNvSpPr txBox="1"/>
      </xdr:nvSpPr>
      <xdr:spPr>
        <a:xfrm>
          <a:off x="13512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99060</xdr:rowOff>
    </xdr:from>
    <xdr:to>
      <xdr:col>19</xdr:col>
      <xdr:colOff>6350</xdr:colOff>
      <xdr:row>37</xdr:row>
      <xdr:rowOff>29210</xdr:rowOff>
    </xdr:to>
    <xdr:sp macro="" textlink="">
      <xdr:nvSpPr>
        <xdr:cNvPr id="327" name="フローチャート : 判断 326"/>
        <xdr:cNvSpPr/>
      </xdr:nvSpPr>
      <xdr:spPr>
        <a:xfrm>
          <a:off x="12954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39387</xdr:rowOff>
    </xdr:from>
    <xdr:ext cx="762000" cy="259045"/>
    <xdr:sp macro="" textlink="">
      <xdr:nvSpPr>
        <xdr:cNvPr id="328" name="テキスト ボックス 327"/>
        <xdr:cNvSpPr txBox="1"/>
      </xdr:nvSpPr>
      <xdr:spPr>
        <a:xfrm>
          <a:off x="12623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9" name="テキスト ボックス 32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30" name="テキスト ボックス 32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1" name="テキスト ボックス 33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2" name="テキスト ボックス 33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3" name="テキスト ボックス 33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40</xdr:row>
      <xdr:rowOff>38100</xdr:rowOff>
    </xdr:from>
    <xdr:to>
      <xdr:col>24</xdr:col>
      <xdr:colOff>82550</xdr:colOff>
      <xdr:row>40</xdr:row>
      <xdr:rowOff>139700</xdr:rowOff>
    </xdr:to>
    <xdr:sp macro="" textlink="">
      <xdr:nvSpPr>
        <xdr:cNvPr id="334" name="円/楕円 333"/>
        <xdr:cNvSpPr/>
      </xdr:nvSpPr>
      <xdr:spPr>
        <a:xfrm>
          <a:off x="164592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39</xdr:row>
      <xdr:rowOff>118127</xdr:rowOff>
    </xdr:from>
    <xdr:ext cx="762000" cy="259045"/>
    <xdr:sp macro="" textlink="">
      <xdr:nvSpPr>
        <xdr:cNvPr id="335" name="補助費等該当値テキスト"/>
        <xdr:cNvSpPr txBox="1"/>
      </xdr:nvSpPr>
      <xdr:spPr>
        <a:xfrm>
          <a:off x="16598900" y="680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22</xdr:col>
      <xdr:colOff>514350</xdr:colOff>
      <xdr:row>40</xdr:row>
      <xdr:rowOff>22860</xdr:rowOff>
    </xdr:from>
    <xdr:to>
      <xdr:col>22</xdr:col>
      <xdr:colOff>615950</xdr:colOff>
      <xdr:row>40</xdr:row>
      <xdr:rowOff>124460</xdr:rowOff>
    </xdr:to>
    <xdr:sp macro="" textlink="">
      <xdr:nvSpPr>
        <xdr:cNvPr id="336" name="円/楕円 335"/>
        <xdr:cNvSpPr/>
      </xdr:nvSpPr>
      <xdr:spPr>
        <a:xfrm>
          <a:off x="15621000" y="688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40</xdr:row>
      <xdr:rowOff>109237</xdr:rowOff>
    </xdr:from>
    <xdr:ext cx="736600" cy="259045"/>
    <xdr:sp macro="" textlink="">
      <xdr:nvSpPr>
        <xdr:cNvPr id="337" name="テキスト ボックス 336"/>
        <xdr:cNvSpPr txBox="1"/>
      </xdr:nvSpPr>
      <xdr:spPr>
        <a:xfrm>
          <a:off x="15290800" y="696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21</xdr:col>
      <xdr:colOff>311150</xdr:colOff>
      <xdr:row>40</xdr:row>
      <xdr:rowOff>144780</xdr:rowOff>
    </xdr:from>
    <xdr:to>
      <xdr:col>21</xdr:col>
      <xdr:colOff>412750</xdr:colOff>
      <xdr:row>41</xdr:row>
      <xdr:rowOff>74930</xdr:rowOff>
    </xdr:to>
    <xdr:sp macro="" textlink="">
      <xdr:nvSpPr>
        <xdr:cNvPr id="338" name="円/楕円 337"/>
        <xdr:cNvSpPr/>
      </xdr:nvSpPr>
      <xdr:spPr>
        <a:xfrm>
          <a:off x="14732000" y="700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41</xdr:row>
      <xdr:rowOff>59707</xdr:rowOff>
    </xdr:from>
    <xdr:ext cx="762000" cy="259045"/>
    <xdr:sp macro="" textlink="">
      <xdr:nvSpPr>
        <xdr:cNvPr id="339" name="テキスト ボックス 338"/>
        <xdr:cNvSpPr txBox="1"/>
      </xdr:nvSpPr>
      <xdr:spPr>
        <a:xfrm>
          <a:off x="14401800" y="708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20</xdr:col>
      <xdr:colOff>107950</xdr:colOff>
      <xdr:row>41</xdr:row>
      <xdr:rowOff>34290</xdr:rowOff>
    </xdr:from>
    <xdr:to>
      <xdr:col>20</xdr:col>
      <xdr:colOff>209550</xdr:colOff>
      <xdr:row>41</xdr:row>
      <xdr:rowOff>135890</xdr:rowOff>
    </xdr:to>
    <xdr:sp macro="" textlink="">
      <xdr:nvSpPr>
        <xdr:cNvPr id="340" name="円/楕円 339"/>
        <xdr:cNvSpPr/>
      </xdr:nvSpPr>
      <xdr:spPr>
        <a:xfrm>
          <a:off x="13843000" y="706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41</xdr:row>
      <xdr:rowOff>120667</xdr:rowOff>
    </xdr:from>
    <xdr:ext cx="762000" cy="259045"/>
    <xdr:sp macro="" textlink="">
      <xdr:nvSpPr>
        <xdr:cNvPr id="341" name="テキスト ボックス 340"/>
        <xdr:cNvSpPr txBox="1"/>
      </xdr:nvSpPr>
      <xdr:spPr>
        <a:xfrm>
          <a:off x="13512800" y="715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18</xdr:col>
      <xdr:colOff>590550</xdr:colOff>
      <xdr:row>41</xdr:row>
      <xdr:rowOff>125730</xdr:rowOff>
    </xdr:from>
    <xdr:to>
      <xdr:col>19</xdr:col>
      <xdr:colOff>6350</xdr:colOff>
      <xdr:row>42</xdr:row>
      <xdr:rowOff>55880</xdr:rowOff>
    </xdr:to>
    <xdr:sp macro="" textlink="">
      <xdr:nvSpPr>
        <xdr:cNvPr id="342" name="円/楕円 341"/>
        <xdr:cNvSpPr/>
      </xdr:nvSpPr>
      <xdr:spPr>
        <a:xfrm>
          <a:off x="12954000" y="715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42</xdr:row>
      <xdr:rowOff>40657</xdr:rowOff>
    </xdr:from>
    <xdr:ext cx="762000" cy="259045"/>
    <xdr:sp macro="" textlink="">
      <xdr:nvSpPr>
        <xdr:cNvPr id="343" name="テキスト ボックス 342"/>
        <xdr:cNvSpPr txBox="1"/>
      </xdr:nvSpPr>
      <xdr:spPr>
        <a:xfrm>
          <a:off x="12623800" y="724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4" name="正方形/長方形 34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5" name="正方形/長方形 34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6" name="正方形/長方形 34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7" name="正方形/長方形 34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8" name="正方形/長方形 34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9" name="正方形/長方形 34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50" name="正方形/長方形 34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1" name="正方形/長方形 35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2" name="正方形/長方形 35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3" name="正方形/長方形 35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4" name="テキスト ボックス 35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u="none" strike="noStrike">
              <a:solidFill>
                <a:schemeClr val="dk1"/>
              </a:solidFill>
              <a:effectLst/>
              <a:latin typeface="+mn-ea"/>
              <a:ea typeface="+mn-ea"/>
              <a:cs typeface="+mn-cs"/>
            </a:rPr>
            <a:t>平成</a:t>
          </a:r>
          <a:r>
            <a:rPr lang="en-US" altLang="ja-JP" sz="1300" b="0" i="0" u="none" strike="noStrike">
              <a:solidFill>
                <a:schemeClr val="dk1"/>
              </a:solidFill>
              <a:effectLst/>
              <a:latin typeface="+mn-ea"/>
              <a:ea typeface="+mn-ea"/>
              <a:cs typeface="+mn-cs"/>
            </a:rPr>
            <a:t>27</a:t>
          </a:r>
          <a:r>
            <a:rPr lang="ja-JP" altLang="en-US" sz="1300" b="0" i="0" u="none" strike="noStrike">
              <a:solidFill>
                <a:schemeClr val="dk1"/>
              </a:solidFill>
              <a:effectLst/>
              <a:latin typeface="+mn-ea"/>
              <a:ea typeface="+mn-ea"/>
              <a:cs typeface="+mn-cs"/>
            </a:rPr>
            <a:t>年度は前年度から</a:t>
          </a:r>
          <a:r>
            <a:rPr lang="en-US" altLang="ja-JP" sz="1300" b="0" i="0" u="none" strike="noStrike">
              <a:solidFill>
                <a:schemeClr val="dk1"/>
              </a:solidFill>
              <a:effectLst/>
              <a:latin typeface="+mn-ea"/>
              <a:ea typeface="+mn-ea"/>
              <a:cs typeface="+mn-cs"/>
            </a:rPr>
            <a:t>0.3</a:t>
          </a:r>
          <a:r>
            <a:rPr lang="ja-JP" altLang="en-US" sz="1300" b="0" i="0" u="none" strike="noStrike">
              <a:solidFill>
                <a:schemeClr val="dk1"/>
              </a:solidFill>
              <a:effectLst/>
              <a:latin typeface="+mn-ea"/>
              <a:ea typeface="+mn-ea"/>
              <a:cs typeface="+mn-cs"/>
            </a:rPr>
            <a:t>改善し、平成</a:t>
          </a:r>
          <a:r>
            <a:rPr lang="en-US" altLang="ja-JP" sz="1300" b="0" i="0" u="none" strike="noStrike">
              <a:solidFill>
                <a:schemeClr val="dk1"/>
              </a:solidFill>
              <a:effectLst/>
              <a:latin typeface="+mn-ea"/>
              <a:ea typeface="+mn-ea"/>
              <a:cs typeface="+mn-cs"/>
            </a:rPr>
            <a:t>23</a:t>
          </a:r>
          <a:r>
            <a:rPr lang="ja-JP" altLang="en-US" sz="1300" b="0" i="0" u="none" strike="noStrike">
              <a:solidFill>
                <a:schemeClr val="dk1"/>
              </a:solidFill>
              <a:effectLst/>
              <a:latin typeface="+mn-ea"/>
              <a:ea typeface="+mn-ea"/>
              <a:cs typeface="+mn-cs"/>
            </a:rPr>
            <a:t>年度以降も改善傾向は継続している。これは平成</a:t>
          </a:r>
          <a:r>
            <a:rPr lang="en-US" altLang="ja-JP" sz="1300" b="0" i="0" u="none" strike="noStrike">
              <a:solidFill>
                <a:schemeClr val="dk1"/>
              </a:solidFill>
              <a:effectLst/>
              <a:latin typeface="+mn-ea"/>
              <a:ea typeface="+mn-ea"/>
              <a:cs typeface="+mn-cs"/>
            </a:rPr>
            <a:t>17</a:t>
          </a:r>
          <a:r>
            <a:rPr lang="ja-JP" altLang="en-US" sz="1300" b="0" i="0" u="none" strike="noStrike">
              <a:solidFill>
                <a:schemeClr val="dk1"/>
              </a:solidFill>
              <a:effectLst/>
              <a:latin typeface="+mn-ea"/>
              <a:ea typeface="+mn-ea"/>
              <a:cs typeface="+mn-cs"/>
            </a:rPr>
            <a:t>年の合併以降、発行している地方債が旧合併特例事業債が中心であることが要因である。しかしながら、類似団体平均や全国平均と比較すると依然として高い水準にあることから、引き続き、一層の起債発行額の抑制及び計画的な償還管理に努める。</a:t>
          </a:r>
          <a:r>
            <a:rPr lang="ja-JP" altLang="en-US" sz="1300">
              <a:latin typeface="+mn-ea"/>
              <a:ea typeface="+mn-ea"/>
            </a:rPr>
            <a:t> </a:t>
          </a:r>
          <a:endParaRPr kumimoji="1" lang="ja-JP" altLang="en-US" sz="1300">
            <a:latin typeface="+mn-ea"/>
            <a:ea typeface="+mn-ea"/>
          </a:endParaRPr>
        </a:p>
      </xdr:txBody>
    </xdr:sp>
    <xdr:clientData/>
  </xdr:twoCellAnchor>
  <xdr:oneCellAnchor>
    <xdr:from>
      <xdr:col>1</xdr:col>
      <xdr:colOff>28575</xdr:colOff>
      <xdr:row>69</xdr:row>
      <xdr:rowOff>107950</xdr:rowOff>
    </xdr:from>
    <xdr:ext cx="298543" cy="225703"/>
    <xdr:sp macro="" textlink="">
      <xdr:nvSpPr>
        <xdr:cNvPr id="355" name="テキスト ボックス 35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6" name="直線コネクタ 35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7" name="テキスト ボックス 35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8" name="直線コネクタ 35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9" name="テキスト ボックス 35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60" name="直線コネクタ 35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61" name="テキスト ボックス 36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2" name="直線コネクタ 36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3" name="テキスト ボックス 36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4" name="直線コネクタ 36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5" name="テキスト ボックス 36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108712</xdr:rowOff>
    </xdr:from>
    <xdr:to>
      <xdr:col>7</xdr:col>
      <xdr:colOff>15875</xdr:colOff>
      <xdr:row>79</xdr:row>
      <xdr:rowOff>165863</xdr:rowOff>
    </xdr:to>
    <xdr:cxnSp macro="">
      <xdr:nvCxnSpPr>
        <xdr:cNvPr id="368" name="直線コネクタ 367"/>
        <xdr:cNvCxnSpPr/>
      </xdr:nvCxnSpPr>
      <xdr:spPr>
        <a:xfrm flipV="1">
          <a:off x="4826000" y="12796012"/>
          <a:ext cx="0" cy="914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137940</xdr:rowOff>
    </xdr:from>
    <xdr:ext cx="762000" cy="259045"/>
    <xdr:sp macro="" textlink="">
      <xdr:nvSpPr>
        <xdr:cNvPr id="369" name="公債費最小値テキスト"/>
        <xdr:cNvSpPr txBox="1"/>
      </xdr:nvSpPr>
      <xdr:spPr>
        <a:xfrm>
          <a:off x="4914900" y="1368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6</xdr:col>
      <xdr:colOff>612775</xdr:colOff>
      <xdr:row>79</xdr:row>
      <xdr:rowOff>165863</xdr:rowOff>
    </xdr:from>
    <xdr:to>
      <xdr:col>7</xdr:col>
      <xdr:colOff>104775</xdr:colOff>
      <xdr:row>79</xdr:row>
      <xdr:rowOff>165863</xdr:rowOff>
    </xdr:to>
    <xdr:cxnSp macro="">
      <xdr:nvCxnSpPr>
        <xdr:cNvPr id="370" name="直線コネクタ 369"/>
        <xdr:cNvCxnSpPr/>
      </xdr:nvCxnSpPr>
      <xdr:spPr>
        <a:xfrm>
          <a:off x="4737100" y="1371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23639</xdr:rowOff>
    </xdr:from>
    <xdr:ext cx="762000" cy="259045"/>
    <xdr:sp macro="" textlink="">
      <xdr:nvSpPr>
        <xdr:cNvPr id="371" name="公債費最大値テキスト"/>
        <xdr:cNvSpPr txBox="1"/>
      </xdr:nvSpPr>
      <xdr:spPr>
        <a:xfrm>
          <a:off x="4914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a:t>
          </a:r>
          <a:endParaRPr kumimoji="1" lang="ja-JP" altLang="en-US" sz="1000" b="1">
            <a:latin typeface="ＭＳ Ｐゴシック"/>
          </a:endParaRPr>
        </a:p>
      </xdr:txBody>
    </xdr:sp>
    <xdr:clientData/>
  </xdr:oneCellAnchor>
  <xdr:twoCellAnchor>
    <xdr:from>
      <xdr:col>6</xdr:col>
      <xdr:colOff>612775</xdr:colOff>
      <xdr:row>74</xdr:row>
      <xdr:rowOff>108712</xdr:rowOff>
    </xdr:from>
    <xdr:to>
      <xdr:col>7</xdr:col>
      <xdr:colOff>104775</xdr:colOff>
      <xdr:row>74</xdr:row>
      <xdr:rowOff>108712</xdr:rowOff>
    </xdr:to>
    <xdr:cxnSp macro="">
      <xdr:nvCxnSpPr>
        <xdr:cNvPr id="372" name="直線コネクタ 371"/>
        <xdr:cNvCxnSpPr/>
      </xdr:nvCxnSpPr>
      <xdr:spPr>
        <a:xfrm>
          <a:off x="4737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56135</xdr:rowOff>
    </xdr:from>
    <xdr:to>
      <xdr:col>7</xdr:col>
      <xdr:colOff>15875</xdr:colOff>
      <xdr:row>79</xdr:row>
      <xdr:rowOff>69850</xdr:rowOff>
    </xdr:to>
    <xdr:cxnSp macro="">
      <xdr:nvCxnSpPr>
        <xdr:cNvPr id="373" name="直線コネクタ 372"/>
        <xdr:cNvCxnSpPr/>
      </xdr:nvCxnSpPr>
      <xdr:spPr>
        <a:xfrm flipV="1">
          <a:off x="3987800" y="13600685"/>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53864</xdr:rowOff>
    </xdr:from>
    <xdr:ext cx="762000" cy="259045"/>
    <xdr:sp macro="" textlink="">
      <xdr:nvSpPr>
        <xdr:cNvPr id="374" name="公債費平均値テキスト"/>
        <xdr:cNvSpPr txBox="1"/>
      </xdr:nvSpPr>
      <xdr:spPr>
        <a:xfrm>
          <a:off x="4914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37337</xdr:rowOff>
    </xdr:from>
    <xdr:to>
      <xdr:col>7</xdr:col>
      <xdr:colOff>66675</xdr:colOff>
      <xdr:row>77</xdr:row>
      <xdr:rowOff>138937</xdr:rowOff>
    </xdr:to>
    <xdr:sp macro="" textlink="">
      <xdr:nvSpPr>
        <xdr:cNvPr id="375" name="フローチャート : 判断 374"/>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69850</xdr:rowOff>
    </xdr:from>
    <xdr:to>
      <xdr:col>5</xdr:col>
      <xdr:colOff>549275</xdr:colOff>
      <xdr:row>79</xdr:row>
      <xdr:rowOff>83565</xdr:rowOff>
    </xdr:to>
    <xdr:cxnSp macro="">
      <xdr:nvCxnSpPr>
        <xdr:cNvPr id="376" name="直線コネクタ 375"/>
        <xdr:cNvCxnSpPr/>
      </xdr:nvCxnSpPr>
      <xdr:spPr>
        <a:xfrm flipV="1">
          <a:off x="3098800" y="13614400"/>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92202</xdr:rowOff>
    </xdr:from>
    <xdr:to>
      <xdr:col>5</xdr:col>
      <xdr:colOff>600075</xdr:colOff>
      <xdr:row>78</xdr:row>
      <xdr:rowOff>22352</xdr:rowOff>
    </xdr:to>
    <xdr:sp macro="" textlink="">
      <xdr:nvSpPr>
        <xdr:cNvPr id="377" name="フローチャート : 判断 376"/>
        <xdr:cNvSpPr/>
      </xdr:nvSpPr>
      <xdr:spPr>
        <a:xfrm>
          <a:off x="3937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32529</xdr:rowOff>
    </xdr:from>
    <xdr:ext cx="736600" cy="259045"/>
    <xdr:sp macro="" textlink="">
      <xdr:nvSpPr>
        <xdr:cNvPr id="378" name="テキスト ボックス 377"/>
        <xdr:cNvSpPr txBox="1"/>
      </xdr:nvSpPr>
      <xdr:spPr>
        <a:xfrm>
          <a:off x="3606800" y="13062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42418</xdr:rowOff>
    </xdr:from>
    <xdr:to>
      <xdr:col>4</xdr:col>
      <xdr:colOff>346075</xdr:colOff>
      <xdr:row>79</xdr:row>
      <xdr:rowOff>83565</xdr:rowOff>
    </xdr:to>
    <xdr:cxnSp macro="">
      <xdr:nvCxnSpPr>
        <xdr:cNvPr id="379" name="直線コネクタ 378"/>
        <xdr:cNvCxnSpPr/>
      </xdr:nvCxnSpPr>
      <xdr:spPr>
        <a:xfrm>
          <a:off x="2209800" y="13586968"/>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105918</xdr:rowOff>
    </xdr:from>
    <xdr:to>
      <xdr:col>4</xdr:col>
      <xdr:colOff>396875</xdr:colOff>
      <xdr:row>78</xdr:row>
      <xdr:rowOff>36068</xdr:rowOff>
    </xdr:to>
    <xdr:sp macro="" textlink="">
      <xdr:nvSpPr>
        <xdr:cNvPr id="380" name="フローチャート : 判断 379"/>
        <xdr:cNvSpPr/>
      </xdr:nvSpPr>
      <xdr:spPr>
        <a:xfrm>
          <a:off x="3048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46245</xdr:rowOff>
    </xdr:from>
    <xdr:ext cx="762000" cy="259045"/>
    <xdr:sp macro="" textlink="">
      <xdr:nvSpPr>
        <xdr:cNvPr id="381" name="テキスト ボックス 380"/>
        <xdr:cNvSpPr txBox="1"/>
      </xdr:nvSpPr>
      <xdr:spPr>
        <a:xfrm>
          <a:off x="2717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42418</xdr:rowOff>
    </xdr:from>
    <xdr:to>
      <xdr:col>3</xdr:col>
      <xdr:colOff>142875</xdr:colOff>
      <xdr:row>79</xdr:row>
      <xdr:rowOff>124713</xdr:rowOff>
    </xdr:to>
    <xdr:cxnSp macro="">
      <xdr:nvCxnSpPr>
        <xdr:cNvPr id="382" name="直線コネクタ 381"/>
        <xdr:cNvCxnSpPr/>
      </xdr:nvCxnSpPr>
      <xdr:spPr>
        <a:xfrm flipV="1">
          <a:off x="1320800" y="13586968"/>
          <a:ext cx="8890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110489</xdr:rowOff>
    </xdr:from>
    <xdr:to>
      <xdr:col>3</xdr:col>
      <xdr:colOff>193675</xdr:colOff>
      <xdr:row>78</xdr:row>
      <xdr:rowOff>40639</xdr:rowOff>
    </xdr:to>
    <xdr:sp macro="" textlink="">
      <xdr:nvSpPr>
        <xdr:cNvPr id="383" name="フローチャート : 判断 382"/>
        <xdr:cNvSpPr/>
      </xdr:nvSpPr>
      <xdr:spPr>
        <a:xfrm>
          <a:off x="2159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50816</xdr:rowOff>
    </xdr:from>
    <xdr:ext cx="762000" cy="259045"/>
    <xdr:sp macro="" textlink="">
      <xdr:nvSpPr>
        <xdr:cNvPr id="384" name="テキスト ボックス 383"/>
        <xdr:cNvSpPr txBox="1"/>
      </xdr:nvSpPr>
      <xdr:spPr>
        <a:xfrm>
          <a:off x="1828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119635</xdr:rowOff>
    </xdr:from>
    <xdr:to>
      <xdr:col>1</xdr:col>
      <xdr:colOff>676275</xdr:colOff>
      <xdr:row>78</xdr:row>
      <xdr:rowOff>49785</xdr:rowOff>
    </xdr:to>
    <xdr:sp macro="" textlink="">
      <xdr:nvSpPr>
        <xdr:cNvPr id="385" name="フローチャート : 判断 384"/>
        <xdr:cNvSpPr/>
      </xdr:nvSpPr>
      <xdr:spPr>
        <a:xfrm>
          <a:off x="1270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59962</xdr:rowOff>
    </xdr:from>
    <xdr:ext cx="762000" cy="259045"/>
    <xdr:sp macro="" textlink="">
      <xdr:nvSpPr>
        <xdr:cNvPr id="386" name="テキスト ボックス 385"/>
        <xdr:cNvSpPr txBox="1"/>
      </xdr:nvSpPr>
      <xdr:spPr>
        <a:xfrm>
          <a:off x="939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79</xdr:row>
      <xdr:rowOff>5335</xdr:rowOff>
    </xdr:from>
    <xdr:to>
      <xdr:col>7</xdr:col>
      <xdr:colOff>66675</xdr:colOff>
      <xdr:row>79</xdr:row>
      <xdr:rowOff>106935</xdr:rowOff>
    </xdr:to>
    <xdr:sp macro="" textlink="">
      <xdr:nvSpPr>
        <xdr:cNvPr id="392" name="円/楕円 391"/>
        <xdr:cNvSpPr/>
      </xdr:nvSpPr>
      <xdr:spPr>
        <a:xfrm>
          <a:off x="47752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85362</xdr:rowOff>
    </xdr:from>
    <xdr:ext cx="762000" cy="259045"/>
    <xdr:sp macro="" textlink="">
      <xdr:nvSpPr>
        <xdr:cNvPr id="393" name="公債費該当値テキスト"/>
        <xdr:cNvSpPr txBox="1"/>
      </xdr:nvSpPr>
      <xdr:spPr>
        <a:xfrm>
          <a:off x="4914900" y="134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19050</xdr:rowOff>
    </xdr:from>
    <xdr:to>
      <xdr:col>5</xdr:col>
      <xdr:colOff>600075</xdr:colOff>
      <xdr:row>79</xdr:row>
      <xdr:rowOff>120650</xdr:rowOff>
    </xdr:to>
    <xdr:sp macro="" textlink="">
      <xdr:nvSpPr>
        <xdr:cNvPr id="394" name="円/楕円 393"/>
        <xdr:cNvSpPr/>
      </xdr:nvSpPr>
      <xdr:spPr>
        <a:xfrm>
          <a:off x="3937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105427</xdr:rowOff>
    </xdr:from>
    <xdr:ext cx="736600" cy="259045"/>
    <xdr:sp macro="" textlink="">
      <xdr:nvSpPr>
        <xdr:cNvPr id="395" name="テキスト ボックス 394"/>
        <xdr:cNvSpPr txBox="1"/>
      </xdr:nvSpPr>
      <xdr:spPr>
        <a:xfrm>
          <a:off x="3606800" y="1364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32765</xdr:rowOff>
    </xdr:from>
    <xdr:to>
      <xdr:col>4</xdr:col>
      <xdr:colOff>396875</xdr:colOff>
      <xdr:row>79</xdr:row>
      <xdr:rowOff>134365</xdr:rowOff>
    </xdr:to>
    <xdr:sp macro="" textlink="">
      <xdr:nvSpPr>
        <xdr:cNvPr id="396" name="円/楕円 395"/>
        <xdr:cNvSpPr/>
      </xdr:nvSpPr>
      <xdr:spPr>
        <a:xfrm>
          <a:off x="3048000" y="135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119142</xdr:rowOff>
    </xdr:from>
    <xdr:ext cx="762000" cy="259045"/>
    <xdr:sp macro="" textlink="">
      <xdr:nvSpPr>
        <xdr:cNvPr id="397" name="テキスト ボックス 396"/>
        <xdr:cNvSpPr txBox="1"/>
      </xdr:nvSpPr>
      <xdr:spPr>
        <a:xfrm>
          <a:off x="2717800" y="1366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163068</xdr:rowOff>
    </xdr:from>
    <xdr:to>
      <xdr:col>3</xdr:col>
      <xdr:colOff>193675</xdr:colOff>
      <xdr:row>79</xdr:row>
      <xdr:rowOff>93218</xdr:rowOff>
    </xdr:to>
    <xdr:sp macro="" textlink="">
      <xdr:nvSpPr>
        <xdr:cNvPr id="398" name="円/楕円 397"/>
        <xdr:cNvSpPr/>
      </xdr:nvSpPr>
      <xdr:spPr>
        <a:xfrm>
          <a:off x="2159000" y="1353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77995</xdr:rowOff>
    </xdr:from>
    <xdr:ext cx="762000" cy="259045"/>
    <xdr:sp macro="" textlink="">
      <xdr:nvSpPr>
        <xdr:cNvPr id="399" name="テキスト ボックス 398"/>
        <xdr:cNvSpPr txBox="1"/>
      </xdr:nvSpPr>
      <xdr:spPr>
        <a:xfrm>
          <a:off x="1828800" y="1362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73913</xdr:rowOff>
    </xdr:from>
    <xdr:to>
      <xdr:col>1</xdr:col>
      <xdr:colOff>676275</xdr:colOff>
      <xdr:row>80</xdr:row>
      <xdr:rowOff>4063</xdr:rowOff>
    </xdr:to>
    <xdr:sp macro="" textlink="">
      <xdr:nvSpPr>
        <xdr:cNvPr id="400" name="円/楕円 399"/>
        <xdr:cNvSpPr/>
      </xdr:nvSpPr>
      <xdr:spPr>
        <a:xfrm>
          <a:off x="1270000" y="1361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160290</xdr:rowOff>
    </xdr:from>
    <xdr:ext cx="762000" cy="259045"/>
    <xdr:sp macro="" textlink="">
      <xdr:nvSpPr>
        <xdr:cNvPr id="401" name="テキスト ボックス 400"/>
        <xdr:cNvSpPr txBox="1"/>
      </xdr:nvSpPr>
      <xdr:spPr>
        <a:xfrm>
          <a:off x="939800" y="13704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u="none" strike="noStrike">
              <a:solidFill>
                <a:schemeClr val="dk1"/>
              </a:solidFill>
              <a:effectLst/>
              <a:latin typeface="+mn-ea"/>
              <a:ea typeface="+mn-ea"/>
              <a:cs typeface="+mn-cs"/>
            </a:rPr>
            <a:t>類似団体平均や全国平均と比較して低い水準で推移してきたが、平成</a:t>
          </a:r>
          <a:r>
            <a:rPr lang="en-US" altLang="ja-JP" sz="1300" b="0" i="0" u="none" strike="noStrike">
              <a:solidFill>
                <a:schemeClr val="dk1"/>
              </a:solidFill>
              <a:effectLst/>
              <a:latin typeface="+mn-ea"/>
              <a:ea typeface="+mn-ea"/>
              <a:cs typeface="+mn-cs"/>
            </a:rPr>
            <a:t>27</a:t>
          </a:r>
          <a:r>
            <a:rPr lang="ja-JP" altLang="en-US" sz="1300" b="0" i="0" u="none" strike="noStrike">
              <a:solidFill>
                <a:schemeClr val="dk1"/>
              </a:solidFill>
              <a:effectLst/>
              <a:latin typeface="+mn-ea"/>
              <a:ea typeface="+mn-ea"/>
              <a:cs typeface="+mn-cs"/>
            </a:rPr>
            <a:t>年度は前年度比</a:t>
          </a:r>
          <a:r>
            <a:rPr lang="en-US" altLang="ja-JP" sz="1300" b="0" i="0" u="none" strike="noStrike">
              <a:solidFill>
                <a:schemeClr val="dk1"/>
              </a:solidFill>
              <a:effectLst/>
              <a:latin typeface="+mn-ea"/>
              <a:ea typeface="+mn-ea"/>
              <a:cs typeface="+mn-cs"/>
            </a:rPr>
            <a:t>2.3</a:t>
          </a:r>
          <a:r>
            <a:rPr lang="ja-JP" altLang="en-US" sz="1300" b="0" i="0" u="none" strike="noStrike">
              <a:solidFill>
                <a:schemeClr val="dk1"/>
              </a:solidFill>
              <a:effectLst/>
              <a:latin typeface="+mn-ea"/>
              <a:ea typeface="+mn-ea"/>
              <a:cs typeface="+mn-cs"/>
            </a:rPr>
            <a:t>上昇している。普通建設事業費については、人口</a:t>
          </a:r>
          <a:r>
            <a:rPr lang="en-US" altLang="ja-JP" sz="1300" b="0" i="0" u="none" strike="noStrike">
              <a:solidFill>
                <a:schemeClr val="dk1"/>
              </a:solidFill>
              <a:effectLst/>
              <a:latin typeface="+mn-ea"/>
              <a:ea typeface="+mn-ea"/>
              <a:cs typeface="+mn-cs"/>
            </a:rPr>
            <a:t>1</a:t>
          </a:r>
          <a:r>
            <a:rPr lang="ja-JP" altLang="en-US" sz="1300" b="0" i="0" u="none" strike="noStrike">
              <a:solidFill>
                <a:schemeClr val="dk1"/>
              </a:solidFill>
              <a:effectLst/>
              <a:latin typeface="+mn-ea"/>
              <a:ea typeface="+mn-ea"/>
              <a:cs typeface="+mn-cs"/>
            </a:rPr>
            <a:t>人当たり決算額が類似団体平均の２倍以上と多額となっており、特に近年は経済対策に伴い大幅に増加していることから、適正な水準に向けて事業費の抑制を図ることとする。今後も、財政需要が増大する中、事務事業の見直しや各種事業の優先度を適切に判断し、歳出の抑制に努める。</a:t>
          </a:r>
          <a:r>
            <a:rPr lang="ja-JP" altLang="en-US" sz="1300">
              <a:latin typeface="+mn-ea"/>
              <a:ea typeface="+mn-ea"/>
            </a:rPr>
            <a:t> </a:t>
          </a:r>
          <a:endParaRPr kumimoji="1" lang="ja-JP" altLang="en-US" sz="1300">
            <a:latin typeface="+mn-ea"/>
            <a:ea typeface="+mn-ea"/>
          </a:endParaRPr>
        </a:p>
      </xdr:txBody>
    </xdr:sp>
    <xdr:clientData/>
  </xdr:twoCellAnchor>
  <xdr:oneCellAnchor>
    <xdr:from>
      <xdr:col>18</xdr:col>
      <xdr:colOff>44450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6" name="直線コネクタ 41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7" name="テキスト ボックス 41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8" name="直線コネクタ 41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9" name="テキスト ボックス 41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0" name="直線コネクタ 41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1" name="テキスト ボックス 42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2" name="直線コネクタ 42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3" name="テキスト ボックス 42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115570</xdr:rowOff>
    </xdr:from>
    <xdr:to>
      <xdr:col>24</xdr:col>
      <xdr:colOff>31750</xdr:colOff>
      <xdr:row>79</xdr:row>
      <xdr:rowOff>152146</xdr:rowOff>
    </xdr:to>
    <xdr:cxnSp macro="">
      <xdr:nvCxnSpPr>
        <xdr:cNvPr id="427" name="直線コネクタ 426"/>
        <xdr:cNvCxnSpPr/>
      </xdr:nvCxnSpPr>
      <xdr:spPr>
        <a:xfrm flipV="1">
          <a:off x="16510000" y="1263142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124223</xdr:rowOff>
    </xdr:from>
    <xdr:ext cx="762000" cy="259045"/>
    <xdr:sp macro="" textlink="">
      <xdr:nvSpPr>
        <xdr:cNvPr id="428" name="公債費以外最小値テキスト"/>
        <xdr:cNvSpPr txBox="1"/>
      </xdr:nvSpPr>
      <xdr:spPr>
        <a:xfrm>
          <a:off x="16598900" y="13668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84.3</a:t>
          </a:r>
          <a:endParaRPr kumimoji="1" lang="ja-JP" altLang="en-US" sz="1000" b="1">
            <a:latin typeface="ＭＳ Ｐゴシック"/>
          </a:endParaRPr>
        </a:p>
      </xdr:txBody>
    </xdr:sp>
    <xdr:clientData/>
  </xdr:oneCellAnchor>
  <xdr:twoCellAnchor>
    <xdr:from>
      <xdr:col>23</xdr:col>
      <xdr:colOff>628650</xdr:colOff>
      <xdr:row>79</xdr:row>
      <xdr:rowOff>152146</xdr:rowOff>
    </xdr:from>
    <xdr:to>
      <xdr:col>24</xdr:col>
      <xdr:colOff>120650</xdr:colOff>
      <xdr:row>79</xdr:row>
      <xdr:rowOff>152146</xdr:rowOff>
    </xdr:to>
    <xdr:cxnSp macro="">
      <xdr:nvCxnSpPr>
        <xdr:cNvPr id="429" name="直線コネクタ 428"/>
        <xdr:cNvCxnSpPr/>
      </xdr:nvCxnSpPr>
      <xdr:spPr>
        <a:xfrm>
          <a:off x="16421100" y="1369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30497</xdr:rowOff>
    </xdr:from>
    <xdr:ext cx="762000" cy="259045"/>
    <xdr:sp macro="" textlink="">
      <xdr:nvSpPr>
        <xdr:cNvPr id="430" name="公債費以外最大値テキスト"/>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61.0</a:t>
          </a:r>
          <a:endParaRPr kumimoji="1" lang="ja-JP" altLang="en-US" sz="1000" b="1">
            <a:latin typeface="ＭＳ Ｐゴシック"/>
          </a:endParaRPr>
        </a:p>
      </xdr:txBody>
    </xdr:sp>
    <xdr:clientData/>
  </xdr:oneCellAnchor>
  <xdr:twoCellAnchor>
    <xdr:from>
      <xdr:col>23</xdr:col>
      <xdr:colOff>628650</xdr:colOff>
      <xdr:row>73</xdr:row>
      <xdr:rowOff>115570</xdr:rowOff>
    </xdr:from>
    <xdr:to>
      <xdr:col>24</xdr:col>
      <xdr:colOff>120650</xdr:colOff>
      <xdr:row>73</xdr:row>
      <xdr:rowOff>115570</xdr:rowOff>
    </xdr:to>
    <xdr:cxnSp macro="">
      <xdr:nvCxnSpPr>
        <xdr:cNvPr id="431" name="直線コネクタ 430"/>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110998</xdr:rowOff>
    </xdr:from>
    <xdr:to>
      <xdr:col>24</xdr:col>
      <xdr:colOff>31750</xdr:colOff>
      <xdr:row>76</xdr:row>
      <xdr:rowOff>44704</xdr:rowOff>
    </xdr:to>
    <xdr:cxnSp macro="">
      <xdr:nvCxnSpPr>
        <xdr:cNvPr id="432" name="直線コネクタ 431"/>
        <xdr:cNvCxnSpPr/>
      </xdr:nvCxnSpPr>
      <xdr:spPr>
        <a:xfrm>
          <a:off x="15671800" y="12969748"/>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48277</xdr:rowOff>
    </xdr:from>
    <xdr:ext cx="762000" cy="259045"/>
    <xdr:sp macro="" textlink="">
      <xdr:nvSpPr>
        <xdr:cNvPr id="433" name="公債費以外平均値テキスト"/>
        <xdr:cNvSpPr txBox="1"/>
      </xdr:nvSpPr>
      <xdr:spPr>
        <a:xfrm>
          <a:off x="16598900" y="13078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76200</xdr:rowOff>
    </xdr:from>
    <xdr:to>
      <xdr:col>24</xdr:col>
      <xdr:colOff>82550</xdr:colOff>
      <xdr:row>77</xdr:row>
      <xdr:rowOff>6350</xdr:rowOff>
    </xdr:to>
    <xdr:sp macro="" textlink="">
      <xdr:nvSpPr>
        <xdr:cNvPr id="434" name="フローチャート : 判断 433"/>
        <xdr:cNvSpPr/>
      </xdr:nvSpPr>
      <xdr:spPr>
        <a:xfrm>
          <a:off x="16459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110998</xdr:rowOff>
    </xdr:from>
    <xdr:to>
      <xdr:col>22</xdr:col>
      <xdr:colOff>565150</xdr:colOff>
      <xdr:row>75</xdr:row>
      <xdr:rowOff>161289</xdr:rowOff>
    </xdr:to>
    <xdr:cxnSp macro="">
      <xdr:nvCxnSpPr>
        <xdr:cNvPr id="435" name="直線コネクタ 434"/>
        <xdr:cNvCxnSpPr/>
      </xdr:nvCxnSpPr>
      <xdr:spPr>
        <a:xfrm flipV="1">
          <a:off x="14782800" y="12969748"/>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153924</xdr:rowOff>
    </xdr:from>
    <xdr:to>
      <xdr:col>22</xdr:col>
      <xdr:colOff>615950</xdr:colOff>
      <xdr:row>77</xdr:row>
      <xdr:rowOff>84074</xdr:rowOff>
    </xdr:to>
    <xdr:sp macro="" textlink="">
      <xdr:nvSpPr>
        <xdr:cNvPr id="436" name="フローチャート : 判断 435"/>
        <xdr:cNvSpPr/>
      </xdr:nvSpPr>
      <xdr:spPr>
        <a:xfrm>
          <a:off x="15621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68851</xdr:rowOff>
    </xdr:from>
    <xdr:ext cx="736600" cy="259045"/>
    <xdr:sp macro="" textlink="">
      <xdr:nvSpPr>
        <xdr:cNvPr id="437" name="テキスト ボックス 436"/>
        <xdr:cNvSpPr txBox="1"/>
      </xdr:nvSpPr>
      <xdr:spPr>
        <a:xfrm>
          <a:off x="15290800" y="13270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161289</xdr:rowOff>
    </xdr:from>
    <xdr:to>
      <xdr:col>21</xdr:col>
      <xdr:colOff>361950</xdr:colOff>
      <xdr:row>76</xdr:row>
      <xdr:rowOff>62992</xdr:rowOff>
    </xdr:to>
    <xdr:cxnSp macro="">
      <xdr:nvCxnSpPr>
        <xdr:cNvPr id="438" name="直線コネクタ 437"/>
        <xdr:cNvCxnSpPr/>
      </xdr:nvCxnSpPr>
      <xdr:spPr>
        <a:xfrm flipV="1">
          <a:off x="13893800" y="13020039"/>
          <a:ext cx="889000" cy="7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80772</xdr:rowOff>
    </xdr:from>
    <xdr:to>
      <xdr:col>21</xdr:col>
      <xdr:colOff>412750</xdr:colOff>
      <xdr:row>77</xdr:row>
      <xdr:rowOff>10922</xdr:rowOff>
    </xdr:to>
    <xdr:sp macro="" textlink="">
      <xdr:nvSpPr>
        <xdr:cNvPr id="439" name="フローチャート : 判断 438"/>
        <xdr:cNvSpPr/>
      </xdr:nvSpPr>
      <xdr:spPr>
        <a:xfrm>
          <a:off x="14732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167149</xdr:rowOff>
    </xdr:from>
    <xdr:ext cx="762000" cy="259045"/>
    <xdr:sp macro="" textlink="">
      <xdr:nvSpPr>
        <xdr:cNvPr id="440" name="テキスト ボックス 439"/>
        <xdr:cNvSpPr txBox="1"/>
      </xdr:nvSpPr>
      <xdr:spPr>
        <a:xfrm>
          <a:off x="14401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62992</xdr:rowOff>
    </xdr:from>
    <xdr:to>
      <xdr:col>20</xdr:col>
      <xdr:colOff>158750</xdr:colOff>
      <xdr:row>76</xdr:row>
      <xdr:rowOff>99568</xdr:rowOff>
    </xdr:to>
    <xdr:cxnSp macro="">
      <xdr:nvCxnSpPr>
        <xdr:cNvPr id="441" name="直線コネクタ 440"/>
        <xdr:cNvCxnSpPr/>
      </xdr:nvCxnSpPr>
      <xdr:spPr>
        <a:xfrm flipV="1">
          <a:off x="13004800" y="1309319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112776</xdr:rowOff>
    </xdr:from>
    <xdr:to>
      <xdr:col>20</xdr:col>
      <xdr:colOff>209550</xdr:colOff>
      <xdr:row>77</xdr:row>
      <xdr:rowOff>42926</xdr:rowOff>
    </xdr:to>
    <xdr:sp macro="" textlink="">
      <xdr:nvSpPr>
        <xdr:cNvPr id="442" name="フローチャート : 判断 441"/>
        <xdr:cNvSpPr/>
      </xdr:nvSpPr>
      <xdr:spPr>
        <a:xfrm>
          <a:off x="13843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27703</xdr:rowOff>
    </xdr:from>
    <xdr:ext cx="762000" cy="259045"/>
    <xdr:sp macro="" textlink="">
      <xdr:nvSpPr>
        <xdr:cNvPr id="443" name="テキスト ボックス 442"/>
        <xdr:cNvSpPr txBox="1"/>
      </xdr:nvSpPr>
      <xdr:spPr>
        <a:xfrm>
          <a:off x="135128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85344</xdr:rowOff>
    </xdr:from>
    <xdr:to>
      <xdr:col>19</xdr:col>
      <xdr:colOff>6350</xdr:colOff>
      <xdr:row>77</xdr:row>
      <xdr:rowOff>15494</xdr:rowOff>
    </xdr:to>
    <xdr:sp macro="" textlink="">
      <xdr:nvSpPr>
        <xdr:cNvPr id="444" name="フローチャート : 判断 443"/>
        <xdr:cNvSpPr/>
      </xdr:nvSpPr>
      <xdr:spPr>
        <a:xfrm>
          <a:off x="12954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271</xdr:rowOff>
    </xdr:from>
    <xdr:ext cx="762000" cy="259045"/>
    <xdr:sp macro="" textlink="">
      <xdr:nvSpPr>
        <xdr:cNvPr id="445" name="テキスト ボックス 444"/>
        <xdr:cNvSpPr txBox="1"/>
      </xdr:nvSpPr>
      <xdr:spPr>
        <a:xfrm>
          <a:off x="12623800" y="1320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75</xdr:row>
      <xdr:rowOff>165354</xdr:rowOff>
    </xdr:from>
    <xdr:to>
      <xdr:col>24</xdr:col>
      <xdr:colOff>82550</xdr:colOff>
      <xdr:row>76</xdr:row>
      <xdr:rowOff>95504</xdr:rowOff>
    </xdr:to>
    <xdr:sp macro="" textlink="">
      <xdr:nvSpPr>
        <xdr:cNvPr id="451" name="円/楕円 450"/>
        <xdr:cNvSpPr/>
      </xdr:nvSpPr>
      <xdr:spPr>
        <a:xfrm>
          <a:off x="164592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10431</xdr:rowOff>
    </xdr:from>
    <xdr:ext cx="762000" cy="259045"/>
    <xdr:sp macro="" textlink="">
      <xdr:nvSpPr>
        <xdr:cNvPr id="452" name="公債費以外該当値テキスト"/>
        <xdr:cNvSpPr txBox="1"/>
      </xdr:nvSpPr>
      <xdr:spPr>
        <a:xfrm>
          <a:off x="16598900" y="12869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60198</xdr:rowOff>
    </xdr:from>
    <xdr:to>
      <xdr:col>22</xdr:col>
      <xdr:colOff>615950</xdr:colOff>
      <xdr:row>75</xdr:row>
      <xdr:rowOff>161798</xdr:rowOff>
    </xdr:to>
    <xdr:sp macro="" textlink="">
      <xdr:nvSpPr>
        <xdr:cNvPr id="453" name="円/楕円 452"/>
        <xdr:cNvSpPr/>
      </xdr:nvSpPr>
      <xdr:spPr>
        <a:xfrm>
          <a:off x="15621000" y="1291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525</xdr:rowOff>
    </xdr:from>
    <xdr:ext cx="736600" cy="259045"/>
    <xdr:sp macro="" textlink="">
      <xdr:nvSpPr>
        <xdr:cNvPr id="454" name="テキスト ボックス 453"/>
        <xdr:cNvSpPr txBox="1"/>
      </xdr:nvSpPr>
      <xdr:spPr>
        <a:xfrm>
          <a:off x="15290800" y="12687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68.4</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110490</xdr:rowOff>
    </xdr:from>
    <xdr:to>
      <xdr:col>21</xdr:col>
      <xdr:colOff>412750</xdr:colOff>
      <xdr:row>76</xdr:row>
      <xdr:rowOff>40639</xdr:rowOff>
    </xdr:to>
    <xdr:sp macro="" textlink="">
      <xdr:nvSpPr>
        <xdr:cNvPr id="455" name="円/楕円 454"/>
        <xdr:cNvSpPr/>
      </xdr:nvSpPr>
      <xdr:spPr>
        <a:xfrm>
          <a:off x="14732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50817</xdr:rowOff>
    </xdr:from>
    <xdr:ext cx="762000" cy="259045"/>
    <xdr:sp macro="" textlink="">
      <xdr:nvSpPr>
        <xdr:cNvPr id="456" name="テキスト ボックス 455"/>
        <xdr:cNvSpPr txBox="1"/>
      </xdr:nvSpPr>
      <xdr:spPr>
        <a:xfrm>
          <a:off x="14401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12192</xdr:rowOff>
    </xdr:from>
    <xdr:to>
      <xdr:col>20</xdr:col>
      <xdr:colOff>209550</xdr:colOff>
      <xdr:row>76</xdr:row>
      <xdr:rowOff>113792</xdr:rowOff>
    </xdr:to>
    <xdr:sp macro="" textlink="">
      <xdr:nvSpPr>
        <xdr:cNvPr id="457" name="円/楕円 456"/>
        <xdr:cNvSpPr/>
      </xdr:nvSpPr>
      <xdr:spPr>
        <a:xfrm>
          <a:off x="13843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123969</xdr:rowOff>
    </xdr:from>
    <xdr:ext cx="762000" cy="259045"/>
    <xdr:sp macro="" textlink="">
      <xdr:nvSpPr>
        <xdr:cNvPr id="458" name="テキスト ボックス 457"/>
        <xdr:cNvSpPr txBox="1"/>
      </xdr:nvSpPr>
      <xdr:spPr>
        <a:xfrm>
          <a:off x="13512800" y="1281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48768</xdr:rowOff>
    </xdr:from>
    <xdr:to>
      <xdr:col>19</xdr:col>
      <xdr:colOff>6350</xdr:colOff>
      <xdr:row>76</xdr:row>
      <xdr:rowOff>150368</xdr:rowOff>
    </xdr:to>
    <xdr:sp macro="" textlink="">
      <xdr:nvSpPr>
        <xdr:cNvPr id="459" name="円/楕円 458"/>
        <xdr:cNvSpPr/>
      </xdr:nvSpPr>
      <xdr:spPr>
        <a:xfrm>
          <a:off x="12954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160545</xdr:rowOff>
    </xdr:from>
    <xdr:ext cx="762000" cy="259045"/>
    <xdr:sp macro="" textlink="">
      <xdr:nvSpPr>
        <xdr:cNvPr id="460" name="テキスト ボックス 459"/>
        <xdr:cNvSpPr txBox="1"/>
      </xdr:nvSpPr>
      <xdr:spPr>
        <a:xfrm>
          <a:off x="12623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石川県白山市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96482</xdr:rowOff>
    </xdr:from>
    <xdr:to>
      <xdr:col>4</xdr:col>
      <xdr:colOff>1117600</xdr:colOff>
      <xdr:row>20</xdr:row>
      <xdr:rowOff>145478</xdr:rowOff>
    </xdr:to>
    <xdr:cxnSp macro="">
      <xdr:nvCxnSpPr>
        <xdr:cNvPr id="45" name="直線コネクタ 44"/>
        <xdr:cNvCxnSpPr/>
      </xdr:nvCxnSpPr>
      <xdr:spPr bwMode="auto">
        <a:xfrm flipV="1">
          <a:off x="5651500" y="2030057"/>
          <a:ext cx="0" cy="15920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117555</xdr:rowOff>
    </xdr:from>
    <xdr:ext cx="762000" cy="259045"/>
    <xdr:sp macro="" textlink="">
      <xdr:nvSpPr>
        <xdr:cNvPr id="46" name="人口1人当たり決算額の推移最小値テキスト130"/>
        <xdr:cNvSpPr txBox="1"/>
      </xdr:nvSpPr>
      <xdr:spPr>
        <a:xfrm>
          <a:off x="5740400" y="3594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48,265</a:t>
          </a:r>
          <a:endParaRPr kumimoji="1" lang="ja-JP" altLang="en-US" sz="1000" b="1">
            <a:latin typeface="ＭＳ Ｐゴシック"/>
          </a:endParaRPr>
        </a:p>
      </xdr:txBody>
    </xdr:sp>
    <xdr:clientData/>
  </xdr:oneCellAnchor>
  <xdr:twoCellAnchor>
    <xdr:from>
      <xdr:col>4</xdr:col>
      <xdr:colOff>1028700</xdr:colOff>
      <xdr:row>20</xdr:row>
      <xdr:rowOff>145478</xdr:rowOff>
    </xdr:from>
    <xdr:to>
      <xdr:col>5</xdr:col>
      <xdr:colOff>73025</xdr:colOff>
      <xdr:row>20</xdr:row>
      <xdr:rowOff>145478</xdr:rowOff>
    </xdr:to>
    <xdr:cxnSp macro="">
      <xdr:nvCxnSpPr>
        <xdr:cNvPr id="47" name="直線コネクタ 46"/>
        <xdr:cNvCxnSpPr/>
      </xdr:nvCxnSpPr>
      <xdr:spPr bwMode="auto">
        <a:xfrm>
          <a:off x="5562600" y="36221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11409</xdr:rowOff>
    </xdr:from>
    <xdr:ext cx="762000" cy="259045"/>
    <xdr:sp macro="" textlink="">
      <xdr:nvSpPr>
        <xdr:cNvPr id="48" name="人口1人当たり決算額の推移最大値テキスト130"/>
        <xdr:cNvSpPr txBox="1"/>
      </xdr:nvSpPr>
      <xdr:spPr>
        <a:xfrm>
          <a:off x="5740400" y="1773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90,051</a:t>
          </a:r>
          <a:endParaRPr kumimoji="1" lang="ja-JP" altLang="en-US" sz="1000" b="1">
            <a:latin typeface="ＭＳ Ｐゴシック"/>
          </a:endParaRPr>
        </a:p>
      </xdr:txBody>
    </xdr:sp>
    <xdr:clientData/>
  </xdr:oneCellAnchor>
  <xdr:twoCellAnchor>
    <xdr:from>
      <xdr:col>4</xdr:col>
      <xdr:colOff>1028700</xdr:colOff>
      <xdr:row>11</xdr:row>
      <xdr:rowOff>96482</xdr:rowOff>
    </xdr:from>
    <xdr:to>
      <xdr:col>5</xdr:col>
      <xdr:colOff>73025</xdr:colOff>
      <xdr:row>11</xdr:row>
      <xdr:rowOff>96482</xdr:rowOff>
    </xdr:to>
    <xdr:cxnSp macro="">
      <xdr:nvCxnSpPr>
        <xdr:cNvPr id="49" name="直線コネクタ 48"/>
        <xdr:cNvCxnSpPr/>
      </xdr:nvCxnSpPr>
      <xdr:spPr bwMode="auto">
        <a:xfrm>
          <a:off x="5562600" y="20300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60249</xdr:rowOff>
    </xdr:from>
    <xdr:to>
      <xdr:col>4</xdr:col>
      <xdr:colOff>1117600</xdr:colOff>
      <xdr:row>16</xdr:row>
      <xdr:rowOff>72288</xdr:rowOff>
    </xdr:to>
    <xdr:cxnSp macro="">
      <xdr:nvCxnSpPr>
        <xdr:cNvPr id="50" name="直線コネクタ 49"/>
        <xdr:cNvCxnSpPr/>
      </xdr:nvCxnSpPr>
      <xdr:spPr bwMode="auto">
        <a:xfrm>
          <a:off x="5003800" y="2851074"/>
          <a:ext cx="647700" cy="120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110609</xdr:rowOff>
    </xdr:from>
    <xdr:ext cx="762000" cy="259045"/>
    <xdr:sp macro="" textlink="">
      <xdr:nvSpPr>
        <xdr:cNvPr id="51" name="人口1人当たり決算額の推移平均値テキスト130"/>
        <xdr:cNvSpPr txBox="1"/>
      </xdr:nvSpPr>
      <xdr:spPr>
        <a:xfrm>
          <a:off x="5740400" y="2901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138532</xdr:rowOff>
    </xdr:from>
    <xdr:to>
      <xdr:col>5</xdr:col>
      <xdr:colOff>34925</xdr:colOff>
      <xdr:row>17</xdr:row>
      <xdr:rowOff>68682</xdr:rowOff>
    </xdr:to>
    <xdr:sp macro="" textlink="">
      <xdr:nvSpPr>
        <xdr:cNvPr id="52" name="フローチャート : 判断 51"/>
        <xdr:cNvSpPr/>
      </xdr:nvSpPr>
      <xdr:spPr bwMode="auto">
        <a:xfrm>
          <a:off x="5600700" y="2929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122542</xdr:rowOff>
    </xdr:from>
    <xdr:to>
      <xdr:col>4</xdr:col>
      <xdr:colOff>469900</xdr:colOff>
      <xdr:row>16</xdr:row>
      <xdr:rowOff>60249</xdr:rowOff>
    </xdr:to>
    <xdr:cxnSp macro="">
      <xdr:nvCxnSpPr>
        <xdr:cNvPr id="53" name="直線コネクタ 52"/>
        <xdr:cNvCxnSpPr/>
      </xdr:nvCxnSpPr>
      <xdr:spPr bwMode="auto">
        <a:xfrm>
          <a:off x="4305300" y="2741917"/>
          <a:ext cx="698500" cy="1091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136893</xdr:rowOff>
    </xdr:from>
    <xdr:to>
      <xdr:col>4</xdr:col>
      <xdr:colOff>520700</xdr:colOff>
      <xdr:row>17</xdr:row>
      <xdr:rowOff>67043</xdr:rowOff>
    </xdr:to>
    <xdr:sp macro="" textlink="">
      <xdr:nvSpPr>
        <xdr:cNvPr id="54" name="フローチャート : 判断 53"/>
        <xdr:cNvSpPr/>
      </xdr:nvSpPr>
      <xdr:spPr bwMode="auto">
        <a:xfrm>
          <a:off x="4953000" y="292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51820</xdr:rowOff>
    </xdr:from>
    <xdr:ext cx="736600" cy="259045"/>
    <xdr:sp macro="" textlink="">
      <xdr:nvSpPr>
        <xdr:cNvPr id="55" name="テキスト ボックス 54"/>
        <xdr:cNvSpPr txBox="1"/>
      </xdr:nvSpPr>
      <xdr:spPr>
        <a:xfrm>
          <a:off x="4622800" y="3014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65,157</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98158</xdr:rowOff>
    </xdr:from>
    <xdr:to>
      <xdr:col>3</xdr:col>
      <xdr:colOff>904875</xdr:colOff>
      <xdr:row>15</xdr:row>
      <xdr:rowOff>122542</xdr:rowOff>
    </xdr:to>
    <xdr:cxnSp macro="">
      <xdr:nvCxnSpPr>
        <xdr:cNvPr id="56" name="直線コネクタ 55"/>
        <xdr:cNvCxnSpPr/>
      </xdr:nvCxnSpPr>
      <xdr:spPr bwMode="auto">
        <a:xfrm>
          <a:off x="3606800" y="2546083"/>
          <a:ext cx="698500" cy="1958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16612</xdr:rowOff>
    </xdr:from>
    <xdr:to>
      <xdr:col>3</xdr:col>
      <xdr:colOff>955675</xdr:colOff>
      <xdr:row>17</xdr:row>
      <xdr:rowOff>118212</xdr:rowOff>
    </xdr:to>
    <xdr:sp macro="" textlink="">
      <xdr:nvSpPr>
        <xdr:cNvPr id="57" name="フローチャート : 判断 56"/>
        <xdr:cNvSpPr/>
      </xdr:nvSpPr>
      <xdr:spPr bwMode="auto">
        <a:xfrm>
          <a:off x="4254500" y="29788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102989</xdr:rowOff>
    </xdr:from>
    <xdr:ext cx="762000" cy="259045"/>
    <xdr:sp macro="" textlink="">
      <xdr:nvSpPr>
        <xdr:cNvPr id="58" name="テキスト ボックス 57"/>
        <xdr:cNvSpPr txBox="1"/>
      </xdr:nvSpPr>
      <xdr:spPr>
        <a:xfrm>
          <a:off x="3924300" y="3065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47828</xdr:rowOff>
    </xdr:from>
    <xdr:to>
      <xdr:col>3</xdr:col>
      <xdr:colOff>206375</xdr:colOff>
      <xdr:row>14</xdr:row>
      <xdr:rowOff>98158</xdr:rowOff>
    </xdr:to>
    <xdr:cxnSp macro="">
      <xdr:nvCxnSpPr>
        <xdr:cNvPr id="59" name="直線コネクタ 58"/>
        <xdr:cNvCxnSpPr/>
      </xdr:nvCxnSpPr>
      <xdr:spPr bwMode="auto">
        <a:xfrm>
          <a:off x="2908300" y="2495753"/>
          <a:ext cx="698500" cy="503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107328</xdr:rowOff>
    </xdr:from>
    <xdr:to>
      <xdr:col>3</xdr:col>
      <xdr:colOff>257175</xdr:colOff>
      <xdr:row>17</xdr:row>
      <xdr:rowOff>37478</xdr:rowOff>
    </xdr:to>
    <xdr:sp macro="" textlink="">
      <xdr:nvSpPr>
        <xdr:cNvPr id="60" name="フローチャート : 判断 59"/>
        <xdr:cNvSpPr/>
      </xdr:nvSpPr>
      <xdr:spPr bwMode="auto">
        <a:xfrm>
          <a:off x="3556000" y="28981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22255</xdr:rowOff>
    </xdr:from>
    <xdr:ext cx="762000" cy="259045"/>
    <xdr:sp macro="" textlink="">
      <xdr:nvSpPr>
        <xdr:cNvPr id="61" name="テキスト ボックス 60"/>
        <xdr:cNvSpPr txBox="1"/>
      </xdr:nvSpPr>
      <xdr:spPr>
        <a:xfrm>
          <a:off x="3225800" y="2984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13907</xdr:rowOff>
    </xdr:from>
    <xdr:to>
      <xdr:col>2</xdr:col>
      <xdr:colOff>692150</xdr:colOff>
      <xdr:row>16</xdr:row>
      <xdr:rowOff>115507</xdr:rowOff>
    </xdr:to>
    <xdr:sp macro="" textlink="">
      <xdr:nvSpPr>
        <xdr:cNvPr id="62" name="フローチャート : 判断 61"/>
        <xdr:cNvSpPr/>
      </xdr:nvSpPr>
      <xdr:spPr bwMode="auto">
        <a:xfrm>
          <a:off x="2857500" y="28047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100284</xdr:rowOff>
    </xdr:from>
    <xdr:ext cx="762000" cy="259045"/>
    <xdr:sp macro="" textlink="">
      <xdr:nvSpPr>
        <xdr:cNvPr id="63" name="テキスト ボックス 62"/>
        <xdr:cNvSpPr txBox="1"/>
      </xdr:nvSpPr>
      <xdr:spPr>
        <a:xfrm>
          <a:off x="2527300" y="2891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68,385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21488</xdr:rowOff>
    </xdr:from>
    <xdr:to>
      <xdr:col>5</xdr:col>
      <xdr:colOff>34925</xdr:colOff>
      <xdr:row>16</xdr:row>
      <xdr:rowOff>123088</xdr:rowOff>
    </xdr:to>
    <xdr:sp macro="" textlink="">
      <xdr:nvSpPr>
        <xdr:cNvPr id="69" name="円/楕円 68"/>
        <xdr:cNvSpPr/>
      </xdr:nvSpPr>
      <xdr:spPr bwMode="auto">
        <a:xfrm>
          <a:off x="5600700" y="28123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38015</xdr:rowOff>
    </xdr:from>
    <xdr:ext cx="762000" cy="259045"/>
    <xdr:sp macro="" textlink="">
      <xdr:nvSpPr>
        <xdr:cNvPr id="70" name="人口1人当たり決算額の推移該当値テキスト130"/>
        <xdr:cNvSpPr txBox="1"/>
      </xdr:nvSpPr>
      <xdr:spPr>
        <a:xfrm>
          <a:off x="5740400" y="265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68,186</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9449</xdr:rowOff>
    </xdr:from>
    <xdr:to>
      <xdr:col>4</xdr:col>
      <xdr:colOff>520700</xdr:colOff>
      <xdr:row>16</xdr:row>
      <xdr:rowOff>111049</xdr:rowOff>
    </xdr:to>
    <xdr:sp macro="" textlink="">
      <xdr:nvSpPr>
        <xdr:cNvPr id="71" name="円/楕円 70"/>
        <xdr:cNvSpPr/>
      </xdr:nvSpPr>
      <xdr:spPr bwMode="auto">
        <a:xfrm>
          <a:off x="4953000" y="28002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121226</xdr:rowOff>
    </xdr:from>
    <xdr:ext cx="736600" cy="259045"/>
    <xdr:sp macro="" textlink="">
      <xdr:nvSpPr>
        <xdr:cNvPr id="72" name="テキスト ボックス 71"/>
        <xdr:cNvSpPr txBox="1"/>
      </xdr:nvSpPr>
      <xdr:spPr>
        <a:xfrm>
          <a:off x="4622800" y="25691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68,502</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71742</xdr:rowOff>
    </xdr:from>
    <xdr:to>
      <xdr:col>3</xdr:col>
      <xdr:colOff>955675</xdr:colOff>
      <xdr:row>16</xdr:row>
      <xdr:rowOff>1892</xdr:rowOff>
    </xdr:to>
    <xdr:sp macro="" textlink="">
      <xdr:nvSpPr>
        <xdr:cNvPr id="73" name="円/楕円 72"/>
        <xdr:cNvSpPr/>
      </xdr:nvSpPr>
      <xdr:spPr bwMode="auto">
        <a:xfrm>
          <a:off x="4254500" y="26911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12069</xdr:rowOff>
    </xdr:from>
    <xdr:ext cx="762000" cy="259045"/>
    <xdr:sp macro="" textlink="">
      <xdr:nvSpPr>
        <xdr:cNvPr id="74" name="テキスト ボックス 73"/>
        <xdr:cNvSpPr txBox="1"/>
      </xdr:nvSpPr>
      <xdr:spPr>
        <a:xfrm>
          <a:off x="3924300" y="2459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71,367</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47358</xdr:rowOff>
    </xdr:from>
    <xdr:to>
      <xdr:col>3</xdr:col>
      <xdr:colOff>257175</xdr:colOff>
      <xdr:row>14</xdr:row>
      <xdr:rowOff>148958</xdr:rowOff>
    </xdr:to>
    <xdr:sp macro="" textlink="">
      <xdr:nvSpPr>
        <xdr:cNvPr id="75" name="円/楕円 74"/>
        <xdr:cNvSpPr/>
      </xdr:nvSpPr>
      <xdr:spPr bwMode="auto">
        <a:xfrm>
          <a:off x="3556000" y="24952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159135</xdr:rowOff>
    </xdr:from>
    <xdr:ext cx="762000" cy="259045"/>
    <xdr:sp macro="" textlink="">
      <xdr:nvSpPr>
        <xdr:cNvPr id="76" name="テキスト ボックス 75"/>
        <xdr:cNvSpPr txBox="1"/>
      </xdr:nvSpPr>
      <xdr:spPr>
        <a:xfrm>
          <a:off x="3225800" y="226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76,507</a:t>
          </a:r>
          <a:endParaRPr kumimoji="1" lang="ja-JP" altLang="en-US" sz="1000" b="1">
            <a:solidFill>
              <a:srgbClr val="FF0000"/>
            </a:solidFill>
            <a:latin typeface="ＭＳ Ｐゴシック"/>
          </a:endParaRPr>
        </a:p>
      </xdr:txBody>
    </xdr:sp>
    <xdr:clientData/>
  </xdr:oneCellAnchor>
  <xdr:twoCellAnchor>
    <xdr:from>
      <xdr:col>2</xdr:col>
      <xdr:colOff>590550</xdr:colOff>
      <xdr:row>13</xdr:row>
      <xdr:rowOff>168478</xdr:rowOff>
    </xdr:from>
    <xdr:to>
      <xdr:col>2</xdr:col>
      <xdr:colOff>692150</xdr:colOff>
      <xdr:row>14</xdr:row>
      <xdr:rowOff>98628</xdr:rowOff>
    </xdr:to>
    <xdr:sp macro="" textlink="">
      <xdr:nvSpPr>
        <xdr:cNvPr id="77" name="円/楕円 76"/>
        <xdr:cNvSpPr/>
      </xdr:nvSpPr>
      <xdr:spPr bwMode="auto">
        <a:xfrm>
          <a:off x="2857500" y="24449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108805</xdr:rowOff>
    </xdr:from>
    <xdr:ext cx="762000" cy="259045"/>
    <xdr:sp macro="" textlink="">
      <xdr:nvSpPr>
        <xdr:cNvPr id="78" name="テキスト ボックス 77"/>
        <xdr:cNvSpPr txBox="1"/>
      </xdr:nvSpPr>
      <xdr:spPr>
        <a:xfrm>
          <a:off x="2527300" y="2213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77,828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6" name="テキスト ボックス 95"/>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8" name="テキスト ボックス 97"/>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0" name="テキスト ボックス 99"/>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2" name="テキスト ボックス 101"/>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4" name="テキスト ボックス 103"/>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51529</xdr:rowOff>
    </xdr:from>
    <xdr:to>
      <xdr:col>4</xdr:col>
      <xdr:colOff>1117600</xdr:colOff>
      <xdr:row>37</xdr:row>
      <xdr:rowOff>265630</xdr:rowOff>
    </xdr:to>
    <xdr:cxnSp macro="">
      <xdr:nvCxnSpPr>
        <xdr:cNvPr id="108" name="直線コネクタ 107"/>
        <xdr:cNvCxnSpPr/>
      </xdr:nvCxnSpPr>
      <xdr:spPr bwMode="auto">
        <a:xfrm flipV="1">
          <a:off x="5651500" y="6318979"/>
          <a:ext cx="0" cy="107135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237707</xdr:rowOff>
    </xdr:from>
    <xdr:ext cx="762000" cy="259045"/>
    <xdr:sp macro="" textlink="">
      <xdr:nvSpPr>
        <xdr:cNvPr id="109" name="人口1人当たり決算額の推移最小値テキスト445"/>
        <xdr:cNvSpPr txBox="1"/>
      </xdr:nvSpPr>
      <xdr:spPr>
        <a:xfrm>
          <a:off x="5740400" y="7362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-3,245</a:t>
          </a:r>
          <a:endParaRPr kumimoji="1" lang="ja-JP" altLang="en-US" sz="1000" b="1">
            <a:latin typeface="ＭＳ Ｐゴシック"/>
          </a:endParaRPr>
        </a:p>
      </xdr:txBody>
    </xdr:sp>
    <xdr:clientData/>
  </xdr:oneCellAnchor>
  <xdr:twoCellAnchor>
    <xdr:from>
      <xdr:col>4</xdr:col>
      <xdr:colOff>1028700</xdr:colOff>
      <xdr:row>37</xdr:row>
      <xdr:rowOff>265630</xdr:rowOff>
    </xdr:from>
    <xdr:to>
      <xdr:col>5</xdr:col>
      <xdr:colOff>73025</xdr:colOff>
      <xdr:row>37</xdr:row>
      <xdr:rowOff>265630</xdr:rowOff>
    </xdr:to>
    <xdr:cxnSp macro="">
      <xdr:nvCxnSpPr>
        <xdr:cNvPr id="110" name="直線コネクタ 109"/>
        <xdr:cNvCxnSpPr/>
      </xdr:nvCxnSpPr>
      <xdr:spPr bwMode="auto">
        <a:xfrm>
          <a:off x="5562600" y="73903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137906</xdr:rowOff>
    </xdr:from>
    <xdr:ext cx="762000" cy="259045"/>
    <xdr:sp macro="" textlink="">
      <xdr:nvSpPr>
        <xdr:cNvPr id="111" name="人口1人当たり決算額の推移最大値テキスト445"/>
        <xdr:cNvSpPr txBox="1"/>
      </xdr:nvSpPr>
      <xdr:spPr>
        <a:xfrm>
          <a:off x="5740400" y="6062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29,561</a:t>
          </a:r>
          <a:endParaRPr kumimoji="1" lang="ja-JP" altLang="en-US" sz="1000" b="1">
            <a:latin typeface="ＭＳ Ｐゴシック"/>
          </a:endParaRPr>
        </a:p>
      </xdr:txBody>
    </xdr:sp>
    <xdr:clientData/>
  </xdr:oneCellAnchor>
  <xdr:twoCellAnchor>
    <xdr:from>
      <xdr:col>4</xdr:col>
      <xdr:colOff>1028700</xdr:colOff>
      <xdr:row>34</xdr:row>
      <xdr:rowOff>51529</xdr:rowOff>
    </xdr:from>
    <xdr:to>
      <xdr:col>5</xdr:col>
      <xdr:colOff>73025</xdr:colOff>
      <xdr:row>34</xdr:row>
      <xdr:rowOff>51529</xdr:rowOff>
    </xdr:to>
    <xdr:cxnSp macro="">
      <xdr:nvCxnSpPr>
        <xdr:cNvPr id="112" name="直線コネクタ 111"/>
        <xdr:cNvCxnSpPr/>
      </xdr:nvCxnSpPr>
      <xdr:spPr bwMode="auto">
        <a:xfrm>
          <a:off x="5562600" y="63189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225004</xdr:rowOff>
    </xdr:from>
    <xdr:to>
      <xdr:col>4</xdr:col>
      <xdr:colOff>1117600</xdr:colOff>
      <xdr:row>34</xdr:row>
      <xdr:rowOff>286628</xdr:rowOff>
    </xdr:to>
    <xdr:cxnSp macro="">
      <xdr:nvCxnSpPr>
        <xdr:cNvPr id="113" name="直線コネクタ 112"/>
        <xdr:cNvCxnSpPr/>
      </xdr:nvCxnSpPr>
      <xdr:spPr bwMode="auto">
        <a:xfrm>
          <a:off x="5003800" y="6492454"/>
          <a:ext cx="647700" cy="616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230504</xdr:rowOff>
    </xdr:from>
    <xdr:ext cx="762000" cy="259045"/>
    <xdr:sp macro="" textlink="">
      <xdr:nvSpPr>
        <xdr:cNvPr id="114" name="人口1人当たり決算額の推移平均値テキスト445"/>
        <xdr:cNvSpPr txBox="1"/>
      </xdr:nvSpPr>
      <xdr:spPr>
        <a:xfrm>
          <a:off x="5740400" y="68408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11,170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258427</xdr:rowOff>
    </xdr:from>
    <xdr:to>
      <xdr:col>5</xdr:col>
      <xdr:colOff>34925</xdr:colOff>
      <xdr:row>36</xdr:row>
      <xdr:rowOff>17127</xdr:rowOff>
    </xdr:to>
    <xdr:sp macro="" textlink="">
      <xdr:nvSpPr>
        <xdr:cNvPr id="115" name="フローチャート : 判断 114"/>
        <xdr:cNvSpPr/>
      </xdr:nvSpPr>
      <xdr:spPr bwMode="auto">
        <a:xfrm>
          <a:off x="5600700" y="6868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185032</xdr:rowOff>
    </xdr:from>
    <xdr:to>
      <xdr:col>4</xdr:col>
      <xdr:colOff>469900</xdr:colOff>
      <xdr:row>34</xdr:row>
      <xdr:rowOff>225004</xdr:rowOff>
    </xdr:to>
    <xdr:cxnSp macro="">
      <xdr:nvCxnSpPr>
        <xdr:cNvPr id="116" name="直線コネクタ 115"/>
        <xdr:cNvCxnSpPr/>
      </xdr:nvCxnSpPr>
      <xdr:spPr bwMode="auto">
        <a:xfrm>
          <a:off x="4305300" y="6452482"/>
          <a:ext cx="698500" cy="399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241576</xdr:rowOff>
    </xdr:from>
    <xdr:to>
      <xdr:col>4</xdr:col>
      <xdr:colOff>520700</xdr:colOff>
      <xdr:row>36</xdr:row>
      <xdr:rowOff>276</xdr:rowOff>
    </xdr:to>
    <xdr:sp macro="" textlink="">
      <xdr:nvSpPr>
        <xdr:cNvPr id="117" name="フローチャート : 判断 116"/>
        <xdr:cNvSpPr/>
      </xdr:nvSpPr>
      <xdr:spPr bwMode="auto">
        <a:xfrm>
          <a:off x="4953000" y="68519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327953</xdr:rowOff>
    </xdr:from>
    <xdr:ext cx="736600" cy="259045"/>
    <xdr:sp macro="" textlink="">
      <xdr:nvSpPr>
        <xdr:cNvPr id="118" name="テキスト ボックス 117"/>
        <xdr:cNvSpPr txBox="1"/>
      </xdr:nvSpPr>
      <xdr:spPr>
        <a:xfrm>
          <a:off x="4622800" y="69383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11,686</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85754</xdr:rowOff>
    </xdr:from>
    <xdr:to>
      <xdr:col>3</xdr:col>
      <xdr:colOff>904875</xdr:colOff>
      <xdr:row>34</xdr:row>
      <xdr:rowOff>185032</xdr:rowOff>
    </xdr:to>
    <xdr:cxnSp macro="">
      <xdr:nvCxnSpPr>
        <xdr:cNvPr id="119" name="直線コネクタ 118"/>
        <xdr:cNvCxnSpPr/>
      </xdr:nvCxnSpPr>
      <xdr:spPr bwMode="auto">
        <a:xfrm>
          <a:off x="3606800" y="6353204"/>
          <a:ext cx="698500" cy="992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178482</xdr:rowOff>
    </xdr:from>
    <xdr:to>
      <xdr:col>3</xdr:col>
      <xdr:colOff>955675</xdr:colOff>
      <xdr:row>35</xdr:row>
      <xdr:rowOff>280082</xdr:rowOff>
    </xdr:to>
    <xdr:sp macro="" textlink="">
      <xdr:nvSpPr>
        <xdr:cNvPr id="120" name="フローチャート : 判断 119"/>
        <xdr:cNvSpPr/>
      </xdr:nvSpPr>
      <xdr:spPr bwMode="auto">
        <a:xfrm>
          <a:off x="4254500" y="67888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264859</xdr:rowOff>
    </xdr:from>
    <xdr:ext cx="762000" cy="259045"/>
    <xdr:sp macro="" textlink="">
      <xdr:nvSpPr>
        <xdr:cNvPr id="121" name="テキスト ボックス 120"/>
        <xdr:cNvSpPr txBox="1"/>
      </xdr:nvSpPr>
      <xdr:spPr>
        <a:xfrm>
          <a:off x="3924300" y="687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183464</xdr:rowOff>
    </xdr:from>
    <xdr:to>
      <xdr:col>3</xdr:col>
      <xdr:colOff>206375</xdr:colOff>
      <xdr:row>34</xdr:row>
      <xdr:rowOff>85754</xdr:rowOff>
    </xdr:to>
    <xdr:cxnSp macro="">
      <xdr:nvCxnSpPr>
        <xdr:cNvPr id="122" name="直線コネクタ 121"/>
        <xdr:cNvCxnSpPr/>
      </xdr:nvCxnSpPr>
      <xdr:spPr bwMode="auto">
        <a:xfrm>
          <a:off x="2908300" y="6108014"/>
          <a:ext cx="698500" cy="2451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148601</xdr:rowOff>
    </xdr:from>
    <xdr:to>
      <xdr:col>3</xdr:col>
      <xdr:colOff>257175</xdr:colOff>
      <xdr:row>35</xdr:row>
      <xdr:rowOff>250201</xdr:rowOff>
    </xdr:to>
    <xdr:sp macro="" textlink="">
      <xdr:nvSpPr>
        <xdr:cNvPr id="123" name="フローチャート : 判断 122"/>
        <xdr:cNvSpPr/>
      </xdr:nvSpPr>
      <xdr:spPr bwMode="auto">
        <a:xfrm>
          <a:off x="3556000" y="67589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234978</xdr:rowOff>
    </xdr:from>
    <xdr:ext cx="762000" cy="259045"/>
    <xdr:sp macro="" textlink="">
      <xdr:nvSpPr>
        <xdr:cNvPr id="124" name="テキスト ボックス 123"/>
        <xdr:cNvSpPr txBox="1"/>
      </xdr:nvSpPr>
      <xdr:spPr>
        <a:xfrm>
          <a:off x="3225800" y="6845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103240</xdr:rowOff>
    </xdr:from>
    <xdr:to>
      <xdr:col>2</xdr:col>
      <xdr:colOff>692150</xdr:colOff>
      <xdr:row>35</xdr:row>
      <xdr:rowOff>204840</xdr:rowOff>
    </xdr:to>
    <xdr:sp macro="" textlink="">
      <xdr:nvSpPr>
        <xdr:cNvPr id="125" name="フローチャート : 判断 124"/>
        <xdr:cNvSpPr/>
      </xdr:nvSpPr>
      <xdr:spPr bwMode="auto">
        <a:xfrm>
          <a:off x="2857500" y="67135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189617</xdr:rowOff>
    </xdr:from>
    <xdr:ext cx="762000" cy="259045"/>
    <xdr:sp macro="" textlink="">
      <xdr:nvSpPr>
        <xdr:cNvPr id="126" name="テキスト ボックス 125"/>
        <xdr:cNvSpPr txBox="1"/>
      </xdr:nvSpPr>
      <xdr:spPr>
        <a:xfrm>
          <a:off x="2527300" y="679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15,922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235828</xdr:rowOff>
    </xdr:from>
    <xdr:to>
      <xdr:col>5</xdr:col>
      <xdr:colOff>34925</xdr:colOff>
      <xdr:row>34</xdr:row>
      <xdr:rowOff>337428</xdr:rowOff>
    </xdr:to>
    <xdr:sp macro="" textlink="">
      <xdr:nvSpPr>
        <xdr:cNvPr id="132" name="円/楕円 131"/>
        <xdr:cNvSpPr/>
      </xdr:nvSpPr>
      <xdr:spPr bwMode="auto">
        <a:xfrm>
          <a:off x="5600700" y="65032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80905</xdr:rowOff>
    </xdr:from>
    <xdr:ext cx="762000" cy="259045"/>
    <xdr:sp macro="" textlink="">
      <xdr:nvSpPr>
        <xdr:cNvPr id="133" name="人口1人当たり決算額の推移該当値テキスト445"/>
        <xdr:cNvSpPr txBox="1"/>
      </xdr:nvSpPr>
      <xdr:spPr>
        <a:xfrm>
          <a:off x="5740400" y="6348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22,362</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174204</xdr:rowOff>
    </xdr:from>
    <xdr:to>
      <xdr:col>4</xdr:col>
      <xdr:colOff>520700</xdr:colOff>
      <xdr:row>34</xdr:row>
      <xdr:rowOff>275804</xdr:rowOff>
    </xdr:to>
    <xdr:sp macro="" textlink="">
      <xdr:nvSpPr>
        <xdr:cNvPr id="134" name="円/楕円 133"/>
        <xdr:cNvSpPr/>
      </xdr:nvSpPr>
      <xdr:spPr bwMode="auto">
        <a:xfrm>
          <a:off x="4953000" y="64416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285981</xdr:rowOff>
    </xdr:from>
    <xdr:ext cx="736600" cy="259045"/>
    <xdr:sp macro="" textlink="">
      <xdr:nvSpPr>
        <xdr:cNvPr id="135" name="テキスト ボックス 134"/>
        <xdr:cNvSpPr txBox="1"/>
      </xdr:nvSpPr>
      <xdr:spPr>
        <a:xfrm>
          <a:off x="4622800" y="6210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24,249</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134232</xdr:rowOff>
    </xdr:from>
    <xdr:to>
      <xdr:col>3</xdr:col>
      <xdr:colOff>955675</xdr:colOff>
      <xdr:row>34</xdr:row>
      <xdr:rowOff>235832</xdr:rowOff>
    </xdr:to>
    <xdr:sp macro="" textlink="">
      <xdr:nvSpPr>
        <xdr:cNvPr id="136" name="円/楕円 135"/>
        <xdr:cNvSpPr/>
      </xdr:nvSpPr>
      <xdr:spPr bwMode="auto">
        <a:xfrm>
          <a:off x="4254500" y="64016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246009</xdr:rowOff>
    </xdr:from>
    <xdr:ext cx="762000" cy="259045"/>
    <xdr:sp macro="" textlink="">
      <xdr:nvSpPr>
        <xdr:cNvPr id="137" name="テキスト ボックス 136"/>
        <xdr:cNvSpPr txBox="1"/>
      </xdr:nvSpPr>
      <xdr:spPr>
        <a:xfrm>
          <a:off x="3924300" y="6170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25,473</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34954</xdr:rowOff>
    </xdr:from>
    <xdr:to>
      <xdr:col>3</xdr:col>
      <xdr:colOff>257175</xdr:colOff>
      <xdr:row>34</xdr:row>
      <xdr:rowOff>136554</xdr:rowOff>
    </xdr:to>
    <xdr:sp macro="" textlink="">
      <xdr:nvSpPr>
        <xdr:cNvPr id="138" name="円/楕円 137"/>
        <xdr:cNvSpPr/>
      </xdr:nvSpPr>
      <xdr:spPr bwMode="auto">
        <a:xfrm>
          <a:off x="3556000" y="63024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146731</xdr:rowOff>
    </xdr:from>
    <xdr:ext cx="762000" cy="259045"/>
    <xdr:sp macro="" textlink="">
      <xdr:nvSpPr>
        <xdr:cNvPr id="139" name="テキスト ボックス 138"/>
        <xdr:cNvSpPr txBox="1"/>
      </xdr:nvSpPr>
      <xdr:spPr>
        <a:xfrm>
          <a:off x="3225800" y="6071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28,513</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132664</xdr:rowOff>
    </xdr:from>
    <xdr:to>
      <xdr:col>2</xdr:col>
      <xdr:colOff>692150</xdr:colOff>
      <xdr:row>33</xdr:row>
      <xdr:rowOff>234264</xdr:rowOff>
    </xdr:to>
    <xdr:sp macro="" textlink="">
      <xdr:nvSpPr>
        <xdr:cNvPr id="140" name="円/楕円 139"/>
        <xdr:cNvSpPr/>
      </xdr:nvSpPr>
      <xdr:spPr bwMode="auto">
        <a:xfrm>
          <a:off x="2857500" y="60572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32</xdr:row>
      <xdr:rowOff>72991</xdr:rowOff>
    </xdr:from>
    <xdr:ext cx="762000" cy="259045"/>
    <xdr:sp macro="" textlink="">
      <xdr:nvSpPr>
        <xdr:cNvPr id="141" name="テキスト ボックス 140"/>
        <xdr:cNvSpPr txBox="1"/>
      </xdr:nvSpPr>
      <xdr:spPr>
        <a:xfrm>
          <a:off x="2527300" y="5826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36,021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石川県白山市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112,829
112,007
754.93
52,835,273
51,649,947
1,131,320
30,504,513
87,653,590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11.2
126.6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60,365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160084</xdr:rowOff>
    </xdr:from>
    <xdr:to>
      <xdr:col>6</xdr:col>
      <xdr:colOff>510540</xdr:colOff>
      <xdr:row>39</xdr:row>
      <xdr:rowOff>123203</xdr:rowOff>
    </xdr:to>
    <xdr:cxnSp macro="">
      <xdr:nvCxnSpPr>
        <xdr:cNvPr id="56" name="直線コネクタ 55"/>
        <xdr:cNvCxnSpPr/>
      </xdr:nvCxnSpPr>
      <xdr:spPr>
        <a:xfrm flipV="1">
          <a:off x="4633595" y="5303584"/>
          <a:ext cx="1270" cy="1506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127030</xdr:rowOff>
    </xdr:from>
    <xdr:ext cx="534377" cy="259045"/>
    <xdr:sp macro="" textlink="">
      <xdr:nvSpPr>
        <xdr:cNvPr id="57" name="人件費最小値テキスト"/>
        <xdr:cNvSpPr txBox="1"/>
      </xdr:nvSpPr>
      <xdr:spPr>
        <a:xfrm>
          <a:off x="4686300" y="681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37,933</a:t>
          </a:r>
          <a:endParaRPr kumimoji="1" lang="ja-JP" altLang="en-US" sz="1000" b="1">
            <a:latin typeface="ＭＳ Ｐゴシック"/>
          </a:endParaRPr>
        </a:p>
      </xdr:txBody>
    </xdr:sp>
    <xdr:clientData/>
  </xdr:oneCellAnchor>
  <xdr:twoCellAnchor>
    <xdr:from>
      <xdr:col>6</xdr:col>
      <xdr:colOff>422275</xdr:colOff>
      <xdr:row>39</xdr:row>
      <xdr:rowOff>123203</xdr:rowOff>
    </xdr:from>
    <xdr:to>
      <xdr:col>6</xdr:col>
      <xdr:colOff>600075</xdr:colOff>
      <xdr:row>39</xdr:row>
      <xdr:rowOff>123203</xdr:rowOff>
    </xdr:to>
    <xdr:cxnSp macro="">
      <xdr:nvCxnSpPr>
        <xdr:cNvPr id="58" name="直線コネクタ 57"/>
        <xdr:cNvCxnSpPr/>
      </xdr:nvCxnSpPr>
      <xdr:spPr>
        <a:xfrm>
          <a:off x="4546600" y="6809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106761</xdr:rowOff>
    </xdr:from>
    <xdr:ext cx="534377" cy="259045"/>
    <xdr:sp macro="" textlink="">
      <xdr:nvSpPr>
        <xdr:cNvPr id="59" name="人件費最大値テキスト"/>
        <xdr:cNvSpPr txBox="1"/>
      </xdr:nvSpPr>
      <xdr:spPr>
        <a:xfrm>
          <a:off x="4686300" y="5078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77,465</a:t>
          </a:r>
          <a:endParaRPr kumimoji="1" lang="ja-JP" altLang="en-US" sz="1000" b="1">
            <a:latin typeface="ＭＳ Ｐゴシック"/>
          </a:endParaRPr>
        </a:p>
      </xdr:txBody>
    </xdr:sp>
    <xdr:clientData/>
  </xdr:oneCellAnchor>
  <xdr:twoCellAnchor>
    <xdr:from>
      <xdr:col>6</xdr:col>
      <xdr:colOff>422275</xdr:colOff>
      <xdr:row>30</xdr:row>
      <xdr:rowOff>160084</xdr:rowOff>
    </xdr:from>
    <xdr:to>
      <xdr:col>6</xdr:col>
      <xdr:colOff>600075</xdr:colOff>
      <xdr:row>30</xdr:row>
      <xdr:rowOff>160084</xdr:rowOff>
    </xdr:to>
    <xdr:cxnSp macro="">
      <xdr:nvCxnSpPr>
        <xdr:cNvPr id="60" name="直線コネクタ 59"/>
        <xdr:cNvCxnSpPr/>
      </xdr:nvCxnSpPr>
      <xdr:spPr>
        <a:xfrm>
          <a:off x="4546600" y="5303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152768</xdr:rowOff>
    </xdr:from>
    <xdr:to>
      <xdr:col>6</xdr:col>
      <xdr:colOff>511175</xdr:colOff>
      <xdr:row>34</xdr:row>
      <xdr:rowOff>159855</xdr:rowOff>
    </xdr:to>
    <xdr:cxnSp macro="">
      <xdr:nvCxnSpPr>
        <xdr:cNvPr id="61" name="直線コネクタ 60"/>
        <xdr:cNvCxnSpPr/>
      </xdr:nvCxnSpPr>
      <xdr:spPr>
        <a:xfrm flipV="1">
          <a:off x="3797300" y="5982068"/>
          <a:ext cx="838200" cy="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28427</xdr:rowOff>
    </xdr:from>
    <xdr:ext cx="534377" cy="259045"/>
    <xdr:sp macro="" textlink="">
      <xdr:nvSpPr>
        <xdr:cNvPr id="62" name="人件費平均値テキスト"/>
        <xdr:cNvSpPr txBox="1"/>
      </xdr:nvSpPr>
      <xdr:spPr>
        <a:xfrm>
          <a:off x="4686300" y="60291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56,521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50000</xdr:rowOff>
    </xdr:from>
    <xdr:to>
      <xdr:col>6</xdr:col>
      <xdr:colOff>561975</xdr:colOff>
      <xdr:row>35</xdr:row>
      <xdr:rowOff>151600</xdr:rowOff>
    </xdr:to>
    <xdr:sp macro="" textlink="">
      <xdr:nvSpPr>
        <xdr:cNvPr id="63" name="フローチャート : 判断 62"/>
        <xdr:cNvSpPr/>
      </xdr:nvSpPr>
      <xdr:spPr>
        <a:xfrm>
          <a:off x="4584700" y="605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159855</xdr:rowOff>
    </xdr:from>
    <xdr:to>
      <xdr:col>5</xdr:col>
      <xdr:colOff>358775</xdr:colOff>
      <xdr:row>35</xdr:row>
      <xdr:rowOff>37059</xdr:rowOff>
    </xdr:to>
    <xdr:cxnSp macro="">
      <xdr:nvCxnSpPr>
        <xdr:cNvPr id="64" name="直線コネクタ 63"/>
        <xdr:cNvCxnSpPr/>
      </xdr:nvCxnSpPr>
      <xdr:spPr>
        <a:xfrm flipV="1">
          <a:off x="2908300" y="5989155"/>
          <a:ext cx="889000" cy="48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128486</xdr:rowOff>
    </xdr:from>
    <xdr:to>
      <xdr:col>5</xdr:col>
      <xdr:colOff>409575</xdr:colOff>
      <xdr:row>35</xdr:row>
      <xdr:rowOff>58636</xdr:rowOff>
    </xdr:to>
    <xdr:sp macro="" textlink="">
      <xdr:nvSpPr>
        <xdr:cNvPr id="65" name="フローチャート : 判断 64"/>
        <xdr:cNvSpPr/>
      </xdr:nvSpPr>
      <xdr:spPr>
        <a:xfrm>
          <a:off x="3746500" y="595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49763</xdr:rowOff>
    </xdr:from>
    <xdr:ext cx="534377" cy="259045"/>
    <xdr:sp macro="" textlink="">
      <xdr:nvSpPr>
        <xdr:cNvPr id="66" name="テキスト ボックス 65"/>
        <xdr:cNvSpPr txBox="1"/>
      </xdr:nvSpPr>
      <xdr:spPr>
        <a:xfrm>
          <a:off x="3530111" y="605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58,961</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98285</xdr:rowOff>
    </xdr:from>
    <xdr:to>
      <xdr:col>4</xdr:col>
      <xdr:colOff>155575</xdr:colOff>
      <xdr:row>35</xdr:row>
      <xdr:rowOff>37059</xdr:rowOff>
    </xdr:to>
    <xdr:cxnSp macro="">
      <xdr:nvCxnSpPr>
        <xdr:cNvPr id="67" name="直線コネクタ 66"/>
        <xdr:cNvCxnSpPr/>
      </xdr:nvCxnSpPr>
      <xdr:spPr>
        <a:xfrm>
          <a:off x="2019300" y="5927585"/>
          <a:ext cx="889000" cy="110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149784</xdr:rowOff>
    </xdr:from>
    <xdr:to>
      <xdr:col>4</xdr:col>
      <xdr:colOff>206375</xdr:colOff>
      <xdr:row>35</xdr:row>
      <xdr:rowOff>79934</xdr:rowOff>
    </xdr:to>
    <xdr:sp macro="" textlink="">
      <xdr:nvSpPr>
        <xdr:cNvPr id="68" name="フローチャート : 判断 67"/>
        <xdr:cNvSpPr/>
      </xdr:nvSpPr>
      <xdr:spPr>
        <a:xfrm>
          <a:off x="2857500" y="597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96461</xdr:rowOff>
    </xdr:from>
    <xdr:ext cx="534377" cy="259045"/>
    <xdr:sp macro="" textlink="">
      <xdr:nvSpPr>
        <xdr:cNvPr id="69" name="テキスト ボックス 68"/>
        <xdr:cNvSpPr txBox="1"/>
      </xdr:nvSpPr>
      <xdr:spPr>
        <a:xfrm>
          <a:off x="2641111" y="5754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58,402</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46469</xdr:rowOff>
    </xdr:from>
    <xdr:to>
      <xdr:col>2</xdr:col>
      <xdr:colOff>638175</xdr:colOff>
      <xdr:row>34</xdr:row>
      <xdr:rowOff>98285</xdr:rowOff>
    </xdr:to>
    <xdr:cxnSp macro="">
      <xdr:nvCxnSpPr>
        <xdr:cNvPr id="70" name="直線コネクタ 69"/>
        <xdr:cNvCxnSpPr/>
      </xdr:nvCxnSpPr>
      <xdr:spPr>
        <a:xfrm>
          <a:off x="1130300" y="5875769"/>
          <a:ext cx="88900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38113</xdr:rowOff>
    </xdr:from>
    <xdr:to>
      <xdr:col>3</xdr:col>
      <xdr:colOff>3175</xdr:colOff>
      <xdr:row>34</xdr:row>
      <xdr:rowOff>139713</xdr:rowOff>
    </xdr:to>
    <xdr:sp macro="" textlink="">
      <xdr:nvSpPr>
        <xdr:cNvPr id="71" name="フローチャート : 判断 70"/>
        <xdr:cNvSpPr/>
      </xdr:nvSpPr>
      <xdr:spPr>
        <a:xfrm>
          <a:off x="1968500" y="5867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156240</xdr:rowOff>
    </xdr:from>
    <xdr:ext cx="534377" cy="259045"/>
    <xdr:sp macro="" textlink="">
      <xdr:nvSpPr>
        <xdr:cNvPr id="72" name="テキスト ボックス 71"/>
        <xdr:cNvSpPr txBox="1"/>
      </xdr:nvSpPr>
      <xdr:spPr>
        <a:xfrm>
          <a:off x="1752111" y="5642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61,333</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110160</xdr:rowOff>
    </xdr:from>
    <xdr:to>
      <xdr:col>1</xdr:col>
      <xdr:colOff>485775</xdr:colOff>
      <xdr:row>34</xdr:row>
      <xdr:rowOff>40310</xdr:rowOff>
    </xdr:to>
    <xdr:sp macro="" textlink="">
      <xdr:nvSpPr>
        <xdr:cNvPr id="73" name="フローチャート : 判断 72"/>
        <xdr:cNvSpPr/>
      </xdr:nvSpPr>
      <xdr:spPr>
        <a:xfrm>
          <a:off x="1079500" y="5768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56837</xdr:rowOff>
    </xdr:from>
    <xdr:ext cx="534377" cy="259045"/>
    <xdr:sp macro="" textlink="">
      <xdr:nvSpPr>
        <xdr:cNvPr id="74" name="テキスト ボックス 73"/>
        <xdr:cNvSpPr txBox="1"/>
      </xdr:nvSpPr>
      <xdr:spPr>
        <a:xfrm>
          <a:off x="863111" y="554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63,942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101968</xdr:rowOff>
    </xdr:from>
    <xdr:to>
      <xdr:col>6</xdr:col>
      <xdr:colOff>561975</xdr:colOff>
      <xdr:row>35</xdr:row>
      <xdr:rowOff>32118</xdr:rowOff>
    </xdr:to>
    <xdr:sp macro="" textlink="">
      <xdr:nvSpPr>
        <xdr:cNvPr id="80" name="円/楕円 79"/>
        <xdr:cNvSpPr/>
      </xdr:nvSpPr>
      <xdr:spPr>
        <a:xfrm>
          <a:off x="4584700" y="593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124845</xdr:rowOff>
    </xdr:from>
    <xdr:ext cx="534377" cy="259045"/>
    <xdr:sp macro="" textlink="">
      <xdr:nvSpPr>
        <xdr:cNvPr id="81" name="人件費該当値テキスト"/>
        <xdr:cNvSpPr txBox="1"/>
      </xdr:nvSpPr>
      <xdr:spPr>
        <a:xfrm>
          <a:off x="4686300" y="5782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59,657</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109055</xdr:rowOff>
    </xdr:from>
    <xdr:to>
      <xdr:col>5</xdr:col>
      <xdr:colOff>409575</xdr:colOff>
      <xdr:row>35</xdr:row>
      <xdr:rowOff>39205</xdr:rowOff>
    </xdr:to>
    <xdr:sp macro="" textlink="">
      <xdr:nvSpPr>
        <xdr:cNvPr id="82" name="円/楕円 81"/>
        <xdr:cNvSpPr/>
      </xdr:nvSpPr>
      <xdr:spPr>
        <a:xfrm>
          <a:off x="3746500" y="593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55732</xdr:rowOff>
    </xdr:from>
    <xdr:ext cx="534377" cy="259045"/>
    <xdr:sp macro="" textlink="">
      <xdr:nvSpPr>
        <xdr:cNvPr id="83" name="テキスト ボックス 82"/>
        <xdr:cNvSpPr txBox="1"/>
      </xdr:nvSpPr>
      <xdr:spPr>
        <a:xfrm>
          <a:off x="3530111" y="571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59,471</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157709</xdr:rowOff>
    </xdr:from>
    <xdr:to>
      <xdr:col>4</xdr:col>
      <xdr:colOff>206375</xdr:colOff>
      <xdr:row>35</xdr:row>
      <xdr:rowOff>87859</xdr:rowOff>
    </xdr:to>
    <xdr:sp macro="" textlink="">
      <xdr:nvSpPr>
        <xdr:cNvPr id="84" name="円/楕円 83"/>
        <xdr:cNvSpPr/>
      </xdr:nvSpPr>
      <xdr:spPr>
        <a:xfrm>
          <a:off x="2857500" y="5987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78986</xdr:rowOff>
    </xdr:from>
    <xdr:ext cx="534377" cy="259045"/>
    <xdr:sp macro="" textlink="">
      <xdr:nvSpPr>
        <xdr:cNvPr id="85" name="テキスト ボックス 84"/>
        <xdr:cNvSpPr txBox="1"/>
      </xdr:nvSpPr>
      <xdr:spPr>
        <a:xfrm>
          <a:off x="2641111" y="6079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58,194</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47485</xdr:rowOff>
    </xdr:from>
    <xdr:to>
      <xdr:col>3</xdr:col>
      <xdr:colOff>3175</xdr:colOff>
      <xdr:row>34</xdr:row>
      <xdr:rowOff>149085</xdr:rowOff>
    </xdr:to>
    <xdr:sp macro="" textlink="">
      <xdr:nvSpPr>
        <xdr:cNvPr id="86" name="円/楕円 85"/>
        <xdr:cNvSpPr/>
      </xdr:nvSpPr>
      <xdr:spPr>
        <a:xfrm>
          <a:off x="1968500" y="587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140212</xdr:rowOff>
    </xdr:from>
    <xdr:ext cx="534377" cy="259045"/>
    <xdr:sp macro="" textlink="">
      <xdr:nvSpPr>
        <xdr:cNvPr id="87" name="テキスト ボックス 86"/>
        <xdr:cNvSpPr txBox="1"/>
      </xdr:nvSpPr>
      <xdr:spPr>
        <a:xfrm>
          <a:off x="1752111" y="5969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61,087</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167119</xdr:rowOff>
    </xdr:from>
    <xdr:to>
      <xdr:col>1</xdr:col>
      <xdr:colOff>485775</xdr:colOff>
      <xdr:row>34</xdr:row>
      <xdr:rowOff>97269</xdr:rowOff>
    </xdr:to>
    <xdr:sp macro="" textlink="">
      <xdr:nvSpPr>
        <xdr:cNvPr id="88" name="円/楕円 87"/>
        <xdr:cNvSpPr/>
      </xdr:nvSpPr>
      <xdr:spPr>
        <a:xfrm>
          <a:off x="1079500" y="5824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88396</xdr:rowOff>
    </xdr:from>
    <xdr:ext cx="534377" cy="259045"/>
    <xdr:sp macro="" textlink="">
      <xdr:nvSpPr>
        <xdr:cNvPr id="89" name="テキスト ボックス 88"/>
        <xdr:cNvSpPr txBox="1"/>
      </xdr:nvSpPr>
      <xdr:spPr>
        <a:xfrm>
          <a:off x="863111" y="5917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62,447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55,661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10" name="テキスト ボックス 109"/>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2" name="テキスト ボックス 111"/>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4" name="テキスト ボックス 113"/>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52212</xdr:rowOff>
    </xdr:from>
    <xdr:to>
      <xdr:col>6</xdr:col>
      <xdr:colOff>510540</xdr:colOff>
      <xdr:row>58</xdr:row>
      <xdr:rowOff>157824</xdr:rowOff>
    </xdr:to>
    <xdr:cxnSp macro="">
      <xdr:nvCxnSpPr>
        <xdr:cNvPr id="116" name="直線コネクタ 115"/>
        <xdr:cNvCxnSpPr/>
      </xdr:nvCxnSpPr>
      <xdr:spPr>
        <a:xfrm flipV="1">
          <a:off x="4633595" y="8624712"/>
          <a:ext cx="1270" cy="1477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161651</xdr:rowOff>
    </xdr:from>
    <xdr:ext cx="534377" cy="259045"/>
    <xdr:sp macro="" textlink="">
      <xdr:nvSpPr>
        <xdr:cNvPr id="117" name="物件費最小値テキスト"/>
        <xdr:cNvSpPr txBox="1"/>
      </xdr:nvSpPr>
      <xdr:spPr>
        <a:xfrm>
          <a:off x="4686300" y="1010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33,445</a:t>
          </a:r>
          <a:endParaRPr kumimoji="1" lang="ja-JP" altLang="en-US" sz="1000" b="1">
            <a:latin typeface="ＭＳ Ｐゴシック"/>
          </a:endParaRPr>
        </a:p>
      </xdr:txBody>
    </xdr:sp>
    <xdr:clientData/>
  </xdr:oneCellAnchor>
  <xdr:twoCellAnchor>
    <xdr:from>
      <xdr:col>6</xdr:col>
      <xdr:colOff>422275</xdr:colOff>
      <xdr:row>58</xdr:row>
      <xdr:rowOff>157824</xdr:rowOff>
    </xdr:from>
    <xdr:to>
      <xdr:col>6</xdr:col>
      <xdr:colOff>600075</xdr:colOff>
      <xdr:row>58</xdr:row>
      <xdr:rowOff>157824</xdr:rowOff>
    </xdr:to>
    <xdr:cxnSp macro="">
      <xdr:nvCxnSpPr>
        <xdr:cNvPr id="118" name="直線コネクタ 117"/>
        <xdr:cNvCxnSpPr/>
      </xdr:nvCxnSpPr>
      <xdr:spPr>
        <a:xfrm>
          <a:off x="4546600" y="1010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170339</xdr:rowOff>
    </xdr:from>
    <xdr:ext cx="534377" cy="259045"/>
    <xdr:sp macro="" textlink="">
      <xdr:nvSpPr>
        <xdr:cNvPr id="119" name="物件費最大値テキスト"/>
        <xdr:cNvSpPr txBox="1"/>
      </xdr:nvSpPr>
      <xdr:spPr>
        <a:xfrm>
          <a:off x="4686300" y="8399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78,679</a:t>
          </a:r>
          <a:endParaRPr kumimoji="1" lang="ja-JP" altLang="en-US" sz="1000" b="1">
            <a:latin typeface="ＭＳ Ｐゴシック"/>
          </a:endParaRPr>
        </a:p>
      </xdr:txBody>
    </xdr:sp>
    <xdr:clientData/>
  </xdr:oneCellAnchor>
  <xdr:twoCellAnchor>
    <xdr:from>
      <xdr:col>6</xdr:col>
      <xdr:colOff>422275</xdr:colOff>
      <xdr:row>50</xdr:row>
      <xdr:rowOff>52212</xdr:rowOff>
    </xdr:from>
    <xdr:to>
      <xdr:col>6</xdr:col>
      <xdr:colOff>600075</xdr:colOff>
      <xdr:row>50</xdr:row>
      <xdr:rowOff>52212</xdr:rowOff>
    </xdr:to>
    <xdr:cxnSp macro="">
      <xdr:nvCxnSpPr>
        <xdr:cNvPr id="120" name="直線コネクタ 119"/>
        <xdr:cNvCxnSpPr/>
      </xdr:nvCxnSpPr>
      <xdr:spPr>
        <a:xfrm>
          <a:off x="4546600" y="8624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90061</xdr:rowOff>
    </xdr:from>
    <xdr:to>
      <xdr:col>6</xdr:col>
      <xdr:colOff>511175</xdr:colOff>
      <xdr:row>54</xdr:row>
      <xdr:rowOff>138394</xdr:rowOff>
    </xdr:to>
    <xdr:cxnSp macro="">
      <xdr:nvCxnSpPr>
        <xdr:cNvPr id="121" name="直線コネクタ 120"/>
        <xdr:cNvCxnSpPr/>
      </xdr:nvCxnSpPr>
      <xdr:spPr>
        <a:xfrm>
          <a:off x="3797300" y="9348361"/>
          <a:ext cx="838200" cy="48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147239</xdr:rowOff>
    </xdr:from>
    <xdr:ext cx="534377" cy="259045"/>
    <xdr:sp macro="" textlink="">
      <xdr:nvSpPr>
        <xdr:cNvPr id="122" name="物件費平均値テキスト"/>
        <xdr:cNvSpPr txBox="1"/>
      </xdr:nvSpPr>
      <xdr:spPr>
        <a:xfrm>
          <a:off x="4686300" y="9405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52,553</a:t>
          </a:r>
          <a:endParaRPr kumimoji="1" lang="ja-JP" altLang="en-US" sz="1000" b="1">
            <a:solidFill>
              <a:srgbClr val="000080"/>
            </a:solidFill>
            <a:latin typeface="ＭＳ Ｐゴシック"/>
          </a:endParaRPr>
        </a:p>
      </xdr:txBody>
    </xdr:sp>
    <xdr:clientData/>
  </xdr:oneCellAnchor>
  <xdr:twoCellAnchor>
    <xdr:from>
      <xdr:col>6</xdr:col>
      <xdr:colOff>460375</xdr:colOff>
      <xdr:row>54</xdr:row>
      <xdr:rowOff>168812</xdr:rowOff>
    </xdr:from>
    <xdr:to>
      <xdr:col>6</xdr:col>
      <xdr:colOff>561975</xdr:colOff>
      <xdr:row>55</xdr:row>
      <xdr:rowOff>98962</xdr:rowOff>
    </xdr:to>
    <xdr:sp macro="" textlink="">
      <xdr:nvSpPr>
        <xdr:cNvPr id="123" name="フローチャート : 判断 122"/>
        <xdr:cNvSpPr/>
      </xdr:nvSpPr>
      <xdr:spPr>
        <a:xfrm>
          <a:off x="4584700" y="942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90061</xdr:rowOff>
    </xdr:from>
    <xdr:to>
      <xdr:col>5</xdr:col>
      <xdr:colOff>358775</xdr:colOff>
      <xdr:row>55</xdr:row>
      <xdr:rowOff>104986</xdr:rowOff>
    </xdr:to>
    <xdr:cxnSp macro="">
      <xdr:nvCxnSpPr>
        <xdr:cNvPr id="124" name="直線コネクタ 123"/>
        <xdr:cNvCxnSpPr/>
      </xdr:nvCxnSpPr>
      <xdr:spPr>
        <a:xfrm flipV="1">
          <a:off x="2908300" y="9348361"/>
          <a:ext cx="889000" cy="186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72963</xdr:rowOff>
    </xdr:from>
    <xdr:to>
      <xdr:col>5</xdr:col>
      <xdr:colOff>409575</xdr:colOff>
      <xdr:row>56</xdr:row>
      <xdr:rowOff>3113</xdr:rowOff>
    </xdr:to>
    <xdr:sp macro="" textlink="">
      <xdr:nvSpPr>
        <xdr:cNvPr id="125" name="フローチャート : 判断 124"/>
        <xdr:cNvSpPr/>
      </xdr:nvSpPr>
      <xdr:spPr>
        <a:xfrm>
          <a:off x="3746500" y="950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165690</xdr:rowOff>
    </xdr:from>
    <xdr:ext cx="534377" cy="259045"/>
    <xdr:sp macro="" textlink="">
      <xdr:nvSpPr>
        <xdr:cNvPr id="126" name="テキスト ボックス 125"/>
        <xdr:cNvSpPr txBox="1"/>
      </xdr:nvSpPr>
      <xdr:spPr>
        <a:xfrm>
          <a:off x="3530111" y="9595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50,238</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48717</xdr:rowOff>
    </xdr:from>
    <xdr:to>
      <xdr:col>4</xdr:col>
      <xdr:colOff>155575</xdr:colOff>
      <xdr:row>55</xdr:row>
      <xdr:rowOff>104986</xdr:rowOff>
    </xdr:to>
    <xdr:cxnSp macro="">
      <xdr:nvCxnSpPr>
        <xdr:cNvPr id="127" name="直線コネクタ 126"/>
        <xdr:cNvCxnSpPr/>
      </xdr:nvCxnSpPr>
      <xdr:spPr>
        <a:xfrm>
          <a:off x="2019300" y="9478467"/>
          <a:ext cx="889000" cy="56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157872</xdr:rowOff>
    </xdr:from>
    <xdr:to>
      <xdr:col>4</xdr:col>
      <xdr:colOff>206375</xdr:colOff>
      <xdr:row>56</xdr:row>
      <xdr:rowOff>88022</xdr:rowOff>
    </xdr:to>
    <xdr:sp macro="" textlink="">
      <xdr:nvSpPr>
        <xdr:cNvPr id="128" name="フローチャート : 判断 127"/>
        <xdr:cNvSpPr/>
      </xdr:nvSpPr>
      <xdr:spPr>
        <a:xfrm>
          <a:off x="2857500" y="958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79149</xdr:rowOff>
    </xdr:from>
    <xdr:ext cx="534377" cy="259045"/>
    <xdr:sp macro="" textlink="">
      <xdr:nvSpPr>
        <xdr:cNvPr id="129" name="テキスト ボックス 128"/>
        <xdr:cNvSpPr txBox="1"/>
      </xdr:nvSpPr>
      <xdr:spPr>
        <a:xfrm>
          <a:off x="2641111" y="9680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47,638</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134965</xdr:rowOff>
    </xdr:from>
    <xdr:to>
      <xdr:col>2</xdr:col>
      <xdr:colOff>638175</xdr:colOff>
      <xdr:row>55</xdr:row>
      <xdr:rowOff>48717</xdr:rowOff>
    </xdr:to>
    <xdr:cxnSp macro="">
      <xdr:nvCxnSpPr>
        <xdr:cNvPr id="130" name="直線コネクタ 129"/>
        <xdr:cNvCxnSpPr/>
      </xdr:nvCxnSpPr>
      <xdr:spPr>
        <a:xfrm>
          <a:off x="1130300" y="9393265"/>
          <a:ext cx="889000" cy="85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8759</xdr:rowOff>
    </xdr:from>
    <xdr:to>
      <xdr:col>3</xdr:col>
      <xdr:colOff>3175</xdr:colOff>
      <xdr:row>56</xdr:row>
      <xdr:rowOff>110359</xdr:rowOff>
    </xdr:to>
    <xdr:sp macro="" textlink="">
      <xdr:nvSpPr>
        <xdr:cNvPr id="131" name="フローチャート : 判断 130"/>
        <xdr:cNvSpPr/>
      </xdr:nvSpPr>
      <xdr:spPr>
        <a:xfrm>
          <a:off x="1968500" y="9609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101486</xdr:rowOff>
    </xdr:from>
    <xdr:ext cx="534377" cy="259045"/>
    <xdr:sp macro="" textlink="">
      <xdr:nvSpPr>
        <xdr:cNvPr id="132" name="テキスト ボックス 131"/>
        <xdr:cNvSpPr txBox="1"/>
      </xdr:nvSpPr>
      <xdr:spPr>
        <a:xfrm>
          <a:off x="1752111" y="9702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46,954</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146834</xdr:rowOff>
    </xdr:from>
    <xdr:to>
      <xdr:col>1</xdr:col>
      <xdr:colOff>485775</xdr:colOff>
      <xdr:row>56</xdr:row>
      <xdr:rowOff>76984</xdr:rowOff>
    </xdr:to>
    <xdr:sp macro="" textlink="">
      <xdr:nvSpPr>
        <xdr:cNvPr id="133" name="フローチャート : 判断 132"/>
        <xdr:cNvSpPr/>
      </xdr:nvSpPr>
      <xdr:spPr>
        <a:xfrm>
          <a:off x="1079500" y="957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68111</xdr:rowOff>
    </xdr:from>
    <xdr:ext cx="534377" cy="259045"/>
    <xdr:sp macro="" textlink="">
      <xdr:nvSpPr>
        <xdr:cNvPr id="134" name="テキスト ボックス 133"/>
        <xdr:cNvSpPr txBox="1"/>
      </xdr:nvSpPr>
      <xdr:spPr>
        <a:xfrm>
          <a:off x="863111" y="966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47,976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54</xdr:row>
      <xdr:rowOff>87594</xdr:rowOff>
    </xdr:from>
    <xdr:to>
      <xdr:col>6</xdr:col>
      <xdr:colOff>561975</xdr:colOff>
      <xdr:row>55</xdr:row>
      <xdr:rowOff>17744</xdr:rowOff>
    </xdr:to>
    <xdr:sp macro="" textlink="">
      <xdr:nvSpPr>
        <xdr:cNvPr id="140" name="円/楕円 139"/>
        <xdr:cNvSpPr/>
      </xdr:nvSpPr>
      <xdr:spPr>
        <a:xfrm>
          <a:off x="4584700" y="934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110471</xdr:rowOff>
    </xdr:from>
    <xdr:ext cx="534377" cy="259045"/>
    <xdr:sp macro="" textlink="">
      <xdr:nvSpPr>
        <xdr:cNvPr id="141" name="物件費該当値テキスト"/>
        <xdr:cNvSpPr txBox="1"/>
      </xdr:nvSpPr>
      <xdr:spPr>
        <a:xfrm>
          <a:off x="4686300" y="9197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55,040</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39261</xdr:rowOff>
    </xdr:from>
    <xdr:to>
      <xdr:col>5</xdr:col>
      <xdr:colOff>409575</xdr:colOff>
      <xdr:row>54</xdr:row>
      <xdr:rowOff>140861</xdr:rowOff>
    </xdr:to>
    <xdr:sp macro="" textlink="">
      <xdr:nvSpPr>
        <xdr:cNvPr id="142" name="円/楕円 141"/>
        <xdr:cNvSpPr/>
      </xdr:nvSpPr>
      <xdr:spPr>
        <a:xfrm>
          <a:off x="3746500" y="929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52</xdr:row>
      <xdr:rowOff>157388</xdr:rowOff>
    </xdr:from>
    <xdr:ext cx="534377" cy="259045"/>
    <xdr:sp macro="" textlink="">
      <xdr:nvSpPr>
        <xdr:cNvPr id="143" name="テキスト ボックス 142"/>
        <xdr:cNvSpPr txBox="1"/>
      </xdr:nvSpPr>
      <xdr:spPr>
        <a:xfrm>
          <a:off x="3530111" y="9072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56,520</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54186</xdr:rowOff>
    </xdr:from>
    <xdr:to>
      <xdr:col>4</xdr:col>
      <xdr:colOff>206375</xdr:colOff>
      <xdr:row>55</xdr:row>
      <xdr:rowOff>155786</xdr:rowOff>
    </xdr:to>
    <xdr:sp macro="" textlink="">
      <xdr:nvSpPr>
        <xdr:cNvPr id="144" name="円/楕円 143"/>
        <xdr:cNvSpPr/>
      </xdr:nvSpPr>
      <xdr:spPr>
        <a:xfrm>
          <a:off x="2857500" y="9483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863</xdr:rowOff>
    </xdr:from>
    <xdr:ext cx="534377" cy="259045"/>
    <xdr:sp macro="" textlink="">
      <xdr:nvSpPr>
        <xdr:cNvPr id="145" name="テキスト ボックス 144"/>
        <xdr:cNvSpPr txBox="1"/>
      </xdr:nvSpPr>
      <xdr:spPr>
        <a:xfrm>
          <a:off x="2641111" y="925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50,813</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169367</xdr:rowOff>
    </xdr:from>
    <xdr:to>
      <xdr:col>3</xdr:col>
      <xdr:colOff>3175</xdr:colOff>
      <xdr:row>55</xdr:row>
      <xdr:rowOff>99517</xdr:rowOff>
    </xdr:to>
    <xdr:sp macro="" textlink="">
      <xdr:nvSpPr>
        <xdr:cNvPr id="146" name="円/楕円 145"/>
        <xdr:cNvSpPr/>
      </xdr:nvSpPr>
      <xdr:spPr>
        <a:xfrm>
          <a:off x="1968500" y="942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116044</xdr:rowOff>
    </xdr:from>
    <xdr:ext cx="534377" cy="259045"/>
    <xdr:sp macro="" textlink="">
      <xdr:nvSpPr>
        <xdr:cNvPr id="147" name="テキスト ボックス 146"/>
        <xdr:cNvSpPr txBox="1"/>
      </xdr:nvSpPr>
      <xdr:spPr>
        <a:xfrm>
          <a:off x="1752111" y="9202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52,536</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84165</xdr:rowOff>
    </xdr:from>
    <xdr:to>
      <xdr:col>1</xdr:col>
      <xdr:colOff>485775</xdr:colOff>
      <xdr:row>55</xdr:row>
      <xdr:rowOff>14315</xdr:rowOff>
    </xdr:to>
    <xdr:sp macro="" textlink="">
      <xdr:nvSpPr>
        <xdr:cNvPr id="148" name="円/楕円 147"/>
        <xdr:cNvSpPr/>
      </xdr:nvSpPr>
      <xdr:spPr>
        <a:xfrm>
          <a:off x="1079500" y="934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30842</xdr:rowOff>
    </xdr:from>
    <xdr:ext cx="534377" cy="259045"/>
    <xdr:sp macro="" textlink="">
      <xdr:nvSpPr>
        <xdr:cNvPr id="149" name="テキスト ボックス 148"/>
        <xdr:cNvSpPr txBox="1"/>
      </xdr:nvSpPr>
      <xdr:spPr>
        <a:xfrm>
          <a:off x="863111" y="9117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55,145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3" name="テキスト ボックス 162"/>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5" name="テキスト ボックス 164"/>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7" name="テキスト ボックス 166"/>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21970</xdr:rowOff>
    </xdr:from>
    <xdr:ext cx="467179" cy="259045"/>
    <xdr:sp macro="" textlink="">
      <xdr:nvSpPr>
        <xdr:cNvPr id="169" name="テキスト ボックス 168"/>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22951</xdr:rowOff>
    </xdr:from>
    <xdr:to>
      <xdr:col>6</xdr:col>
      <xdr:colOff>510540</xdr:colOff>
      <xdr:row>78</xdr:row>
      <xdr:rowOff>147538</xdr:rowOff>
    </xdr:to>
    <xdr:cxnSp macro="">
      <xdr:nvCxnSpPr>
        <xdr:cNvPr id="175" name="直線コネクタ 174"/>
        <xdr:cNvCxnSpPr/>
      </xdr:nvCxnSpPr>
      <xdr:spPr>
        <a:xfrm flipV="1">
          <a:off x="4633595" y="12024451"/>
          <a:ext cx="1270" cy="1496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151365</xdr:rowOff>
    </xdr:from>
    <xdr:ext cx="378565" cy="259045"/>
    <xdr:sp macro="" textlink="">
      <xdr:nvSpPr>
        <xdr:cNvPr id="176" name="維持補修費最小値テキスト"/>
        <xdr:cNvSpPr txBox="1"/>
      </xdr:nvSpPr>
      <xdr:spPr>
        <a:xfrm>
          <a:off x="4686300" y="135244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752</a:t>
          </a:r>
          <a:endParaRPr kumimoji="1" lang="ja-JP" altLang="en-US" sz="1000" b="1">
            <a:latin typeface="ＭＳ Ｐゴシック"/>
          </a:endParaRPr>
        </a:p>
      </xdr:txBody>
    </xdr:sp>
    <xdr:clientData/>
  </xdr:oneCellAnchor>
  <xdr:twoCellAnchor>
    <xdr:from>
      <xdr:col>6</xdr:col>
      <xdr:colOff>422275</xdr:colOff>
      <xdr:row>78</xdr:row>
      <xdr:rowOff>147538</xdr:rowOff>
    </xdr:from>
    <xdr:to>
      <xdr:col>6</xdr:col>
      <xdr:colOff>600075</xdr:colOff>
      <xdr:row>78</xdr:row>
      <xdr:rowOff>147538</xdr:rowOff>
    </xdr:to>
    <xdr:cxnSp macro="">
      <xdr:nvCxnSpPr>
        <xdr:cNvPr id="177" name="直線コネクタ 176"/>
        <xdr:cNvCxnSpPr/>
      </xdr:nvCxnSpPr>
      <xdr:spPr>
        <a:xfrm>
          <a:off x="4546600" y="13520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141078</xdr:rowOff>
    </xdr:from>
    <xdr:ext cx="469744" cy="259045"/>
    <xdr:sp macro="" textlink="">
      <xdr:nvSpPr>
        <xdr:cNvPr id="178" name="維持補修費最大値テキスト"/>
        <xdr:cNvSpPr txBox="1"/>
      </xdr:nvSpPr>
      <xdr:spPr>
        <a:xfrm>
          <a:off x="4686300" y="11799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9,915</a:t>
          </a:r>
          <a:endParaRPr kumimoji="1" lang="ja-JP" altLang="en-US" sz="1000" b="1">
            <a:latin typeface="ＭＳ Ｐゴシック"/>
          </a:endParaRPr>
        </a:p>
      </xdr:txBody>
    </xdr:sp>
    <xdr:clientData/>
  </xdr:oneCellAnchor>
  <xdr:twoCellAnchor>
    <xdr:from>
      <xdr:col>6</xdr:col>
      <xdr:colOff>422275</xdr:colOff>
      <xdr:row>70</xdr:row>
      <xdr:rowOff>22951</xdr:rowOff>
    </xdr:from>
    <xdr:to>
      <xdr:col>6</xdr:col>
      <xdr:colOff>600075</xdr:colOff>
      <xdr:row>70</xdr:row>
      <xdr:rowOff>22951</xdr:rowOff>
    </xdr:to>
    <xdr:cxnSp macro="">
      <xdr:nvCxnSpPr>
        <xdr:cNvPr id="179" name="直線コネクタ 178"/>
        <xdr:cNvCxnSpPr/>
      </xdr:nvCxnSpPr>
      <xdr:spPr>
        <a:xfrm>
          <a:off x="4546600" y="12024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109328</xdr:rowOff>
    </xdr:from>
    <xdr:to>
      <xdr:col>6</xdr:col>
      <xdr:colOff>511175</xdr:colOff>
      <xdr:row>77</xdr:row>
      <xdr:rowOff>112922</xdr:rowOff>
    </xdr:to>
    <xdr:cxnSp macro="">
      <xdr:nvCxnSpPr>
        <xdr:cNvPr id="180" name="直線コネクタ 179"/>
        <xdr:cNvCxnSpPr/>
      </xdr:nvCxnSpPr>
      <xdr:spPr>
        <a:xfrm>
          <a:off x="3797300" y="13310978"/>
          <a:ext cx="838200" cy="3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118472</xdr:rowOff>
    </xdr:from>
    <xdr:ext cx="469744" cy="259045"/>
    <xdr:sp macro="" textlink="">
      <xdr:nvSpPr>
        <xdr:cNvPr id="181" name="維持補修費平均値テキスト"/>
        <xdr:cNvSpPr txBox="1"/>
      </xdr:nvSpPr>
      <xdr:spPr>
        <a:xfrm>
          <a:off x="4686300" y="128057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3,909</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95595</xdr:rowOff>
    </xdr:from>
    <xdr:to>
      <xdr:col>6</xdr:col>
      <xdr:colOff>561975</xdr:colOff>
      <xdr:row>76</xdr:row>
      <xdr:rowOff>25744</xdr:rowOff>
    </xdr:to>
    <xdr:sp macro="" textlink="">
      <xdr:nvSpPr>
        <xdr:cNvPr id="182" name="フローチャート : 判断 181"/>
        <xdr:cNvSpPr/>
      </xdr:nvSpPr>
      <xdr:spPr>
        <a:xfrm>
          <a:off x="4584700" y="1295434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109328</xdr:rowOff>
    </xdr:from>
    <xdr:to>
      <xdr:col>5</xdr:col>
      <xdr:colOff>358775</xdr:colOff>
      <xdr:row>77</xdr:row>
      <xdr:rowOff>158314</xdr:rowOff>
    </xdr:to>
    <xdr:cxnSp macro="">
      <xdr:nvCxnSpPr>
        <xdr:cNvPr id="183" name="直線コネクタ 182"/>
        <xdr:cNvCxnSpPr/>
      </xdr:nvCxnSpPr>
      <xdr:spPr>
        <a:xfrm flipV="1">
          <a:off x="2908300" y="13310978"/>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85634</xdr:rowOff>
    </xdr:from>
    <xdr:to>
      <xdr:col>5</xdr:col>
      <xdr:colOff>409575</xdr:colOff>
      <xdr:row>76</xdr:row>
      <xdr:rowOff>15785</xdr:rowOff>
    </xdr:to>
    <xdr:sp macro="" textlink="">
      <xdr:nvSpPr>
        <xdr:cNvPr id="184" name="フローチャート : 判断 183"/>
        <xdr:cNvSpPr/>
      </xdr:nvSpPr>
      <xdr:spPr>
        <a:xfrm>
          <a:off x="3746500" y="129443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32311</xdr:rowOff>
    </xdr:from>
    <xdr:ext cx="469744" cy="259045"/>
    <xdr:sp macro="" textlink="">
      <xdr:nvSpPr>
        <xdr:cNvPr id="185" name="テキスト ボックス 184"/>
        <xdr:cNvSpPr txBox="1"/>
      </xdr:nvSpPr>
      <xdr:spPr>
        <a:xfrm>
          <a:off x="3562427" y="1271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3,970</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145579</xdr:rowOff>
    </xdr:from>
    <xdr:to>
      <xdr:col>4</xdr:col>
      <xdr:colOff>155575</xdr:colOff>
      <xdr:row>77</xdr:row>
      <xdr:rowOff>158314</xdr:rowOff>
    </xdr:to>
    <xdr:cxnSp macro="">
      <xdr:nvCxnSpPr>
        <xdr:cNvPr id="186" name="直線コネクタ 185"/>
        <xdr:cNvCxnSpPr/>
      </xdr:nvCxnSpPr>
      <xdr:spPr>
        <a:xfrm>
          <a:off x="2019300" y="13347229"/>
          <a:ext cx="889000" cy="12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122210</xdr:rowOff>
    </xdr:from>
    <xdr:to>
      <xdr:col>4</xdr:col>
      <xdr:colOff>206375</xdr:colOff>
      <xdr:row>76</xdr:row>
      <xdr:rowOff>52360</xdr:rowOff>
    </xdr:to>
    <xdr:sp macro="" textlink="">
      <xdr:nvSpPr>
        <xdr:cNvPr id="187" name="フローチャート : 判断 186"/>
        <xdr:cNvSpPr/>
      </xdr:nvSpPr>
      <xdr:spPr>
        <a:xfrm>
          <a:off x="2857500" y="1298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68887</xdr:rowOff>
    </xdr:from>
    <xdr:ext cx="469744" cy="259045"/>
    <xdr:sp macro="" textlink="">
      <xdr:nvSpPr>
        <xdr:cNvPr id="188" name="テキスト ボックス 187"/>
        <xdr:cNvSpPr txBox="1"/>
      </xdr:nvSpPr>
      <xdr:spPr>
        <a:xfrm>
          <a:off x="2673427" y="1275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3,746</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145579</xdr:rowOff>
    </xdr:from>
    <xdr:to>
      <xdr:col>2</xdr:col>
      <xdr:colOff>638175</xdr:colOff>
      <xdr:row>77</xdr:row>
      <xdr:rowOff>157824</xdr:rowOff>
    </xdr:to>
    <xdr:cxnSp macro="">
      <xdr:nvCxnSpPr>
        <xdr:cNvPr id="189" name="直線コネクタ 188"/>
        <xdr:cNvCxnSpPr/>
      </xdr:nvCxnSpPr>
      <xdr:spPr>
        <a:xfrm flipV="1">
          <a:off x="1130300" y="13347229"/>
          <a:ext cx="889000" cy="12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114373</xdr:rowOff>
    </xdr:from>
    <xdr:to>
      <xdr:col>3</xdr:col>
      <xdr:colOff>3175</xdr:colOff>
      <xdr:row>76</xdr:row>
      <xdr:rowOff>44523</xdr:rowOff>
    </xdr:to>
    <xdr:sp macro="" textlink="">
      <xdr:nvSpPr>
        <xdr:cNvPr id="190" name="フローチャート : 判断 189"/>
        <xdr:cNvSpPr/>
      </xdr:nvSpPr>
      <xdr:spPr>
        <a:xfrm>
          <a:off x="1968500" y="1297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61050</xdr:rowOff>
    </xdr:from>
    <xdr:ext cx="469744" cy="259045"/>
    <xdr:sp macro="" textlink="">
      <xdr:nvSpPr>
        <xdr:cNvPr id="191" name="テキスト ボックス 190"/>
        <xdr:cNvSpPr txBox="1"/>
      </xdr:nvSpPr>
      <xdr:spPr>
        <a:xfrm>
          <a:off x="1784427" y="12748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3,794</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112413</xdr:rowOff>
    </xdr:from>
    <xdr:to>
      <xdr:col>1</xdr:col>
      <xdr:colOff>485775</xdr:colOff>
      <xdr:row>76</xdr:row>
      <xdr:rowOff>42563</xdr:rowOff>
    </xdr:to>
    <xdr:sp macro="" textlink="">
      <xdr:nvSpPr>
        <xdr:cNvPr id="192" name="フローチャート : 判断 191"/>
        <xdr:cNvSpPr/>
      </xdr:nvSpPr>
      <xdr:spPr>
        <a:xfrm>
          <a:off x="1079500" y="1297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59090</xdr:rowOff>
    </xdr:from>
    <xdr:ext cx="469744" cy="259045"/>
    <xdr:sp macro="" textlink="">
      <xdr:nvSpPr>
        <xdr:cNvPr id="193" name="テキスト ボックス 192"/>
        <xdr:cNvSpPr txBox="1"/>
      </xdr:nvSpPr>
      <xdr:spPr>
        <a:xfrm>
          <a:off x="895427" y="1274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62122</xdr:rowOff>
    </xdr:from>
    <xdr:to>
      <xdr:col>6</xdr:col>
      <xdr:colOff>561975</xdr:colOff>
      <xdr:row>77</xdr:row>
      <xdr:rowOff>163722</xdr:rowOff>
    </xdr:to>
    <xdr:sp macro="" textlink="">
      <xdr:nvSpPr>
        <xdr:cNvPr id="199" name="円/楕円 198"/>
        <xdr:cNvSpPr/>
      </xdr:nvSpPr>
      <xdr:spPr>
        <a:xfrm>
          <a:off x="4584700" y="1326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40549</xdr:rowOff>
    </xdr:from>
    <xdr:ext cx="469744" cy="259045"/>
    <xdr:sp macro="" textlink="">
      <xdr:nvSpPr>
        <xdr:cNvPr id="200" name="維持補修費該当値テキスト"/>
        <xdr:cNvSpPr txBox="1"/>
      </xdr:nvSpPr>
      <xdr:spPr>
        <a:xfrm>
          <a:off x="4686300" y="13242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2,014</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58528</xdr:rowOff>
    </xdr:from>
    <xdr:to>
      <xdr:col>5</xdr:col>
      <xdr:colOff>409575</xdr:colOff>
      <xdr:row>77</xdr:row>
      <xdr:rowOff>160128</xdr:rowOff>
    </xdr:to>
    <xdr:sp macro="" textlink="">
      <xdr:nvSpPr>
        <xdr:cNvPr id="201" name="円/楕円 200"/>
        <xdr:cNvSpPr/>
      </xdr:nvSpPr>
      <xdr:spPr>
        <a:xfrm>
          <a:off x="3746500" y="1326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151255</xdr:rowOff>
    </xdr:from>
    <xdr:ext cx="469744" cy="259045"/>
    <xdr:sp macro="" textlink="">
      <xdr:nvSpPr>
        <xdr:cNvPr id="202" name="テキスト ボックス 201"/>
        <xdr:cNvSpPr txBox="1"/>
      </xdr:nvSpPr>
      <xdr:spPr>
        <a:xfrm>
          <a:off x="3562427" y="13352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2,036</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107514</xdr:rowOff>
    </xdr:from>
    <xdr:to>
      <xdr:col>4</xdr:col>
      <xdr:colOff>206375</xdr:colOff>
      <xdr:row>78</xdr:row>
      <xdr:rowOff>37664</xdr:rowOff>
    </xdr:to>
    <xdr:sp macro="" textlink="">
      <xdr:nvSpPr>
        <xdr:cNvPr id="203" name="円/楕円 202"/>
        <xdr:cNvSpPr/>
      </xdr:nvSpPr>
      <xdr:spPr>
        <a:xfrm>
          <a:off x="2857500" y="1330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28791</xdr:rowOff>
    </xdr:from>
    <xdr:ext cx="469744" cy="259045"/>
    <xdr:sp macro="" textlink="">
      <xdr:nvSpPr>
        <xdr:cNvPr id="204" name="テキスト ボックス 203"/>
        <xdr:cNvSpPr txBox="1"/>
      </xdr:nvSpPr>
      <xdr:spPr>
        <a:xfrm>
          <a:off x="2673427" y="13401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1,736</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94779</xdr:rowOff>
    </xdr:from>
    <xdr:to>
      <xdr:col>3</xdr:col>
      <xdr:colOff>3175</xdr:colOff>
      <xdr:row>78</xdr:row>
      <xdr:rowOff>24929</xdr:rowOff>
    </xdr:to>
    <xdr:sp macro="" textlink="">
      <xdr:nvSpPr>
        <xdr:cNvPr id="205" name="円/楕円 204"/>
        <xdr:cNvSpPr/>
      </xdr:nvSpPr>
      <xdr:spPr>
        <a:xfrm>
          <a:off x="1968500" y="13296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16056</xdr:rowOff>
    </xdr:from>
    <xdr:ext cx="469744" cy="259045"/>
    <xdr:sp macro="" textlink="">
      <xdr:nvSpPr>
        <xdr:cNvPr id="206" name="テキスト ボックス 205"/>
        <xdr:cNvSpPr txBox="1"/>
      </xdr:nvSpPr>
      <xdr:spPr>
        <a:xfrm>
          <a:off x="1784427" y="13389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1,814</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107024</xdr:rowOff>
    </xdr:from>
    <xdr:to>
      <xdr:col>1</xdr:col>
      <xdr:colOff>485775</xdr:colOff>
      <xdr:row>78</xdr:row>
      <xdr:rowOff>37174</xdr:rowOff>
    </xdr:to>
    <xdr:sp macro="" textlink="">
      <xdr:nvSpPr>
        <xdr:cNvPr id="207" name="円/楕円 206"/>
        <xdr:cNvSpPr/>
      </xdr:nvSpPr>
      <xdr:spPr>
        <a:xfrm>
          <a:off x="1079500" y="1330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28301</xdr:rowOff>
    </xdr:from>
    <xdr:ext cx="469744" cy="259045"/>
    <xdr:sp macro="" textlink="">
      <xdr:nvSpPr>
        <xdr:cNvPr id="208" name="テキスト ボックス 207"/>
        <xdr:cNvSpPr txBox="1"/>
      </xdr:nvSpPr>
      <xdr:spPr>
        <a:xfrm>
          <a:off x="895427" y="13401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83,349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20" name="直線コネクタ 219"/>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21" name="テキスト ボックス 220"/>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2" name="直線コネクタ 221"/>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3" name="テキスト ボックス 222"/>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4" name="直線コネクタ 223"/>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5" name="テキスト ボックス 224"/>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6" name="直線コネクタ 225"/>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7" name="テキスト ボックス 226"/>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134579</xdr:rowOff>
    </xdr:from>
    <xdr:to>
      <xdr:col>6</xdr:col>
      <xdr:colOff>510540</xdr:colOff>
      <xdr:row>99</xdr:row>
      <xdr:rowOff>15112</xdr:rowOff>
    </xdr:to>
    <xdr:cxnSp macro="">
      <xdr:nvCxnSpPr>
        <xdr:cNvPr id="231" name="直線コネクタ 230"/>
        <xdr:cNvCxnSpPr/>
      </xdr:nvCxnSpPr>
      <xdr:spPr>
        <a:xfrm flipV="1">
          <a:off x="4633595" y="15565079"/>
          <a:ext cx="1270" cy="1423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18939</xdr:rowOff>
    </xdr:from>
    <xdr:ext cx="534377" cy="259045"/>
    <xdr:sp macro="" textlink="">
      <xdr:nvSpPr>
        <xdr:cNvPr id="232" name="扶助費最小値テキスト"/>
        <xdr:cNvSpPr txBox="1"/>
      </xdr:nvSpPr>
      <xdr:spPr>
        <a:xfrm>
          <a:off x="4686300" y="16992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57,950</a:t>
          </a:r>
          <a:endParaRPr kumimoji="1" lang="ja-JP" altLang="en-US" sz="1000" b="1">
            <a:latin typeface="ＭＳ Ｐゴシック"/>
          </a:endParaRPr>
        </a:p>
      </xdr:txBody>
    </xdr:sp>
    <xdr:clientData/>
  </xdr:oneCellAnchor>
  <xdr:twoCellAnchor>
    <xdr:from>
      <xdr:col>6</xdr:col>
      <xdr:colOff>422275</xdr:colOff>
      <xdr:row>99</xdr:row>
      <xdr:rowOff>15112</xdr:rowOff>
    </xdr:from>
    <xdr:to>
      <xdr:col>6</xdr:col>
      <xdr:colOff>600075</xdr:colOff>
      <xdr:row>99</xdr:row>
      <xdr:rowOff>15112</xdr:rowOff>
    </xdr:to>
    <xdr:cxnSp macro="">
      <xdr:nvCxnSpPr>
        <xdr:cNvPr id="233" name="直線コネクタ 232"/>
        <xdr:cNvCxnSpPr/>
      </xdr:nvCxnSpPr>
      <xdr:spPr>
        <a:xfrm>
          <a:off x="4546600" y="16988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81256</xdr:rowOff>
    </xdr:from>
    <xdr:ext cx="599010" cy="259045"/>
    <xdr:sp macro="" textlink="">
      <xdr:nvSpPr>
        <xdr:cNvPr id="234" name="扶助費最大値テキスト"/>
        <xdr:cNvSpPr txBox="1"/>
      </xdr:nvSpPr>
      <xdr:spPr>
        <a:xfrm>
          <a:off x="4686300" y="15340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120,224</a:t>
          </a:r>
          <a:endParaRPr kumimoji="1" lang="ja-JP" altLang="en-US" sz="1000" b="1">
            <a:latin typeface="ＭＳ Ｐゴシック"/>
          </a:endParaRPr>
        </a:p>
      </xdr:txBody>
    </xdr:sp>
    <xdr:clientData/>
  </xdr:oneCellAnchor>
  <xdr:twoCellAnchor>
    <xdr:from>
      <xdr:col>6</xdr:col>
      <xdr:colOff>422275</xdr:colOff>
      <xdr:row>90</xdr:row>
      <xdr:rowOff>134579</xdr:rowOff>
    </xdr:from>
    <xdr:to>
      <xdr:col>6</xdr:col>
      <xdr:colOff>600075</xdr:colOff>
      <xdr:row>90</xdr:row>
      <xdr:rowOff>134579</xdr:rowOff>
    </xdr:to>
    <xdr:cxnSp macro="">
      <xdr:nvCxnSpPr>
        <xdr:cNvPr id="235" name="直線コネクタ 234"/>
        <xdr:cNvCxnSpPr/>
      </xdr:nvCxnSpPr>
      <xdr:spPr>
        <a:xfrm>
          <a:off x="4546600" y="15565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115765</xdr:rowOff>
    </xdr:from>
    <xdr:to>
      <xdr:col>6</xdr:col>
      <xdr:colOff>511175</xdr:colOff>
      <xdr:row>96</xdr:row>
      <xdr:rowOff>36692</xdr:rowOff>
    </xdr:to>
    <xdr:cxnSp macro="">
      <xdr:nvCxnSpPr>
        <xdr:cNvPr id="236" name="直線コネクタ 235"/>
        <xdr:cNvCxnSpPr/>
      </xdr:nvCxnSpPr>
      <xdr:spPr>
        <a:xfrm flipV="1">
          <a:off x="3797300" y="16403515"/>
          <a:ext cx="838200" cy="92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13995</xdr:rowOff>
    </xdr:from>
    <xdr:ext cx="534377" cy="259045"/>
    <xdr:sp macro="" textlink="">
      <xdr:nvSpPr>
        <xdr:cNvPr id="237" name="扶助費平均値テキスト"/>
        <xdr:cNvSpPr txBox="1"/>
      </xdr:nvSpPr>
      <xdr:spPr>
        <a:xfrm>
          <a:off x="4686300" y="164731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77,333</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35568</xdr:rowOff>
    </xdr:from>
    <xdr:to>
      <xdr:col>6</xdr:col>
      <xdr:colOff>561975</xdr:colOff>
      <xdr:row>96</xdr:row>
      <xdr:rowOff>137168</xdr:rowOff>
    </xdr:to>
    <xdr:sp macro="" textlink="">
      <xdr:nvSpPr>
        <xdr:cNvPr id="238" name="フローチャート : 判断 237"/>
        <xdr:cNvSpPr/>
      </xdr:nvSpPr>
      <xdr:spPr>
        <a:xfrm>
          <a:off x="4584700" y="16494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36692</xdr:rowOff>
    </xdr:from>
    <xdr:to>
      <xdr:col>5</xdr:col>
      <xdr:colOff>358775</xdr:colOff>
      <xdr:row>97</xdr:row>
      <xdr:rowOff>3294</xdr:rowOff>
    </xdr:to>
    <xdr:cxnSp macro="">
      <xdr:nvCxnSpPr>
        <xdr:cNvPr id="239" name="直線コネクタ 238"/>
        <xdr:cNvCxnSpPr/>
      </xdr:nvCxnSpPr>
      <xdr:spPr>
        <a:xfrm flipV="1">
          <a:off x="2908300" y="16495892"/>
          <a:ext cx="889000" cy="138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7770</xdr:rowOff>
    </xdr:from>
    <xdr:to>
      <xdr:col>5</xdr:col>
      <xdr:colOff>409575</xdr:colOff>
      <xdr:row>95</xdr:row>
      <xdr:rowOff>109370</xdr:rowOff>
    </xdr:to>
    <xdr:sp macro="" textlink="">
      <xdr:nvSpPr>
        <xdr:cNvPr id="240" name="フローチャート : 判断 239"/>
        <xdr:cNvSpPr/>
      </xdr:nvSpPr>
      <xdr:spPr>
        <a:xfrm>
          <a:off x="3746500" y="1629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125897</xdr:rowOff>
    </xdr:from>
    <xdr:ext cx="534377" cy="259045"/>
    <xdr:sp macro="" textlink="">
      <xdr:nvSpPr>
        <xdr:cNvPr id="241" name="テキスト ボックス 240"/>
        <xdr:cNvSpPr txBox="1"/>
      </xdr:nvSpPr>
      <xdr:spPr>
        <a:xfrm>
          <a:off x="3530111" y="16070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86,049</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3294</xdr:rowOff>
    </xdr:from>
    <xdr:to>
      <xdr:col>4</xdr:col>
      <xdr:colOff>155575</xdr:colOff>
      <xdr:row>97</xdr:row>
      <xdr:rowOff>103284</xdr:rowOff>
    </xdr:to>
    <xdr:cxnSp macro="">
      <xdr:nvCxnSpPr>
        <xdr:cNvPr id="242" name="直線コネクタ 241"/>
        <xdr:cNvCxnSpPr/>
      </xdr:nvCxnSpPr>
      <xdr:spPr>
        <a:xfrm flipV="1">
          <a:off x="2019300" y="16633944"/>
          <a:ext cx="889000" cy="99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144450</xdr:rowOff>
    </xdr:from>
    <xdr:to>
      <xdr:col>4</xdr:col>
      <xdr:colOff>206375</xdr:colOff>
      <xdr:row>96</xdr:row>
      <xdr:rowOff>74600</xdr:rowOff>
    </xdr:to>
    <xdr:sp macro="" textlink="">
      <xdr:nvSpPr>
        <xdr:cNvPr id="243" name="フローチャート : 判断 242"/>
        <xdr:cNvSpPr/>
      </xdr:nvSpPr>
      <xdr:spPr>
        <a:xfrm>
          <a:off x="2857500" y="1643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91127</xdr:rowOff>
    </xdr:from>
    <xdr:ext cx="534377" cy="259045"/>
    <xdr:sp macro="" textlink="">
      <xdr:nvSpPr>
        <xdr:cNvPr id="244" name="テキスト ボックス 243"/>
        <xdr:cNvSpPr txBox="1"/>
      </xdr:nvSpPr>
      <xdr:spPr>
        <a:xfrm>
          <a:off x="2641111" y="1620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80,070</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103284</xdr:rowOff>
    </xdr:from>
    <xdr:to>
      <xdr:col>2</xdr:col>
      <xdr:colOff>638175</xdr:colOff>
      <xdr:row>97</xdr:row>
      <xdr:rowOff>112291</xdr:rowOff>
    </xdr:to>
    <xdr:cxnSp macro="">
      <xdr:nvCxnSpPr>
        <xdr:cNvPr id="245" name="直線コネクタ 244"/>
        <xdr:cNvCxnSpPr/>
      </xdr:nvCxnSpPr>
      <xdr:spPr>
        <a:xfrm flipV="1">
          <a:off x="1130300" y="16733934"/>
          <a:ext cx="889000" cy="9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161618</xdr:rowOff>
    </xdr:from>
    <xdr:to>
      <xdr:col>3</xdr:col>
      <xdr:colOff>3175</xdr:colOff>
      <xdr:row>96</xdr:row>
      <xdr:rowOff>91768</xdr:rowOff>
    </xdr:to>
    <xdr:sp macro="" textlink="">
      <xdr:nvSpPr>
        <xdr:cNvPr id="246" name="フローチャート : 判断 245"/>
        <xdr:cNvSpPr/>
      </xdr:nvSpPr>
      <xdr:spPr>
        <a:xfrm>
          <a:off x="1968500" y="16449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108295</xdr:rowOff>
    </xdr:from>
    <xdr:ext cx="534377" cy="259045"/>
    <xdr:sp macro="" textlink="">
      <xdr:nvSpPr>
        <xdr:cNvPr id="247" name="テキスト ボックス 246"/>
        <xdr:cNvSpPr txBox="1"/>
      </xdr:nvSpPr>
      <xdr:spPr>
        <a:xfrm>
          <a:off x="1752111" y="16224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79,319</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32048</xdr:rowOff>
    </xdr:from>
    <xdr:to>
      <xdr:col>1</xdr:col>
      <xdr:colOff>485775</xdr:colOff>
      <xdr:row>96</xdr:row>
      <xdr:rowOff>133648</xdr:rowOff>
    </xdr:to>
    <xdr:sp macro="" textlink="">
      <xdr:nvSpPr>
        <xdr:cNvPr id="248" name="フローチャート : 判断 247"/>
        <xdr:cNvSpPr/>
      </xdr:nvSpPr>
      <xdr:spPr>
        <a:xfrm>
          <a:off x="1079500" y="16491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150175</xdr:rowOff>
    </xdr:from>
    <xdr:ext cx="534377" cy="259045"/>
    <xdr:sp macro="" textlink="">
      <xdr:nvSpPr>
        <xdr:cNvPr id="249" name="テキスト ボックス 248"/>
        <xdr:cNvSpPr txBox="1"/>
      </xdr:nvSpPr>
      <xdr:spPr>
        <a:xfrm>
          <a:off x="863111" y="16266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77,487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64965</xdr:rowOff>
    </xdr:from>
    <xdr:to>
      <xdr:col>6</xdr:col>
      <xdr:colOff>561975</xdr:colOff>
      <xdr:row>95</xdr:row>
      <xdr:rowOff>166565</xdr:rowOff>
    </xdr:to>
    <xdr:sp macro="" textlink="">
      <xdr:nvSpPr>
        <xdr:cNvPr id="255" name="円/楕円 254"/>
        <xdr:cNvSpPr/>
      </xdr:nvSpPr>
      <xdr:spPr>
        <a:xfrm>
          <a:off x="4584700" y="1635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87842</xdr:rowOff>
    </xdr:from>
    <xdr:ext cx="534377" cy="259045"/>
    <xdr:sp macro="" textlink="">
      <xdr:nvSpPr>
        <xdr:cNvPr id="256" name="扶助費該当値テキスト"/>
        <xdr:cNvSpPr txBox="1"/>
      </xdr:nvSpPr>
      <xdr:spPr>
        <a:xfrm>
          <a:off x="4686300" y="16204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83,547</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157342</xdr:rowOff>
    </xdr:from>
    <xdr:to>
      <xdr:col>5</xdr:col>
      <xdr:colOff>409575</xdr:colOff>
      <xdr:row>96</xdr:row>
      <xdr:rowOff>87492</xdr:rowOff>
    </xdr:to>
    <xdr:sp macro="" textlink="">
      <xdr:nvSpPr>
        <xdr:cNvPr id="257" name="円/楕円 256"/>
        <xdr:cNvSpPr/>
      </xdr:nvSpPr>
      <xdr:spPr>
        <a:xfrm>
          <a:off x="3746500" y="1644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78619</xdr:rowOff>
    </xdr:from>
    <xdr:ext cx="534377" cy="259045"/>
    <xdr:sp macro="" textlink="">
      <xdr:nvSpPr>
        <xdr:cNvPr id="258" name="テキスト ボックス 257"/>
        <xdr:cNvSpPr txBox="1"/>
      </xdr:nvSpPr>
      <xdr:spPr>
        <a:xfrm>
          <a:off x="3530111" y="16537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79,506</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123944</xdr:rowOff>
    </xdr:from>
    <xdr:to>
      <xdr:col>4</xdr:col>
      <xdr:colOff>206375</xdr:colOff>
      <xdr:row>97</xdr:row>
      <xdr:rowOff>54094</xdr:rowOff>
    </xdr:to>
    <xdr:sp macro="" textlink="">
      <xdr:nvSpPr>
        <xdr:cNvPr id="259" name="円/楕円 258"/>
        <xdr:cNvSpPr/>
      </xdr:nvSpPr>
      <xdr:spPr>
        <a:xfrm>
          <a:off x="2857500" y="1658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45221</xdr:rowOff>
    </xdr:from>
    <xdr:ext cx="534377" cy="259045"/>
    <xdr:sp macro="" textlink="">
      <xdr:nvSpPr>
        <xdr:cNvPr id="260" name="テキスト ボックス 259"/>
        <xdr:cNvSpPr txBox="1"/>
      </xdr:nvSpPr>
      <xdr:spPr>
        <a:xfrm>
          <a:off x="2641111" y="16675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73,467</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52484</xdr:rowOff>
    </xdr:from>
    <xdr:to>
      <xdr:col>3</xdr:col>
      <xdr:colOff>3175</xdr:colOff>
      <xdr:row>97</xdr:row>
      <xdr:rowOff>154084</xdr:rowOff>
    </xdr:to>
    <xdr:sp macro="" textlink="">
      <xdr:nvSpPr>
        <xdr:cNvPr id="261" name="円/楕円 260"/>
        <xdr:cNvSpPr/>
      </xdr:nvSpPr>
      <xdr:spPr>
        <a:xfrm>
          <a:off x="1968500" y="1668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145211</xdr:rowOff>
    </xdr:from>
    <xdr:ext cx="534377" cy="259045"/>
    <xdr:sp macro="" textlink="">
      <xdr:nvSpPr>
        <xdr:cNvPr id="262" name="テキスト ボックス 261"/>
        <xdr:cNvSpPr txBox="1"/>
      </xdr:nvSpPr>
      <xdr:spPr>
        <a:xfrm>
          <a:off x="1752111" y="16775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69,093</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61491</xdr:rowOff>
    </xdr:from>
    <xdr:to>
      <xdr:col>1</xdr:col>
      <xdr:colOff>485775</xdr:colOff>
      <xdr:row>97</xdr:row>
      <xdr:rowOff>163091</xdr:rowOff>
    </xdr:to>
    <xdr:sp macro="" textlink="">
      <xdr:nvSpPr>
        <xdr:cNvPr id="263" name="円/楕円 262"/>
        <xdr:cNvSpPr/>
      </xdr:nvSpPr>
      <xdr:spPr>
        <a:xfrm>
          <a:off x="1079500" y="16692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154218</xdr:rowOff>
    </xdr:from>
    <xdr:ext cx="534377" cy="259045"/>
    <xdr:sp macro="" textlink="">
      <xdr:nvSpPr>
        <xdr:cNvPr id="264" name="テキスト ボックス 263"/>
        <xdr:cNvSpPr txBox="1"/>
      </xdr:nvSpPr>
      <xdr:spPr>
        <a:xfrm>
          <a:off x="863111" y="16784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68,699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52,899</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2" name="テキスト ボックス 281"/>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152616</xdr:rowOff>
    </xdr:from>
    <xdr:to>
      <xdr:col>15</xdr:col>
      <xdr:colOff>180340</xdr:colOff>
      <xdr:row>37</xdr:row>
      <xdr:rowOff>158007</xdr:rowOff>
    </xdr:to>
    <xdr:cxnSp macro="">
      <xdr:nvCxnSpPr>
        <xdr:cNvPr id="288" name="直線コネクタ 287"/>
        <xdr:cNvCxnSpPr/>
      </xdr:nvCxnSpPr>
      <xdr:spPr>
        <a:xfrm flipV="1">
          <a:off x="10475595" y="5467566"/>
          <a:ext cx="1270" cy="1034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161834</xdr:rowOff>
    </xdr:from>
    <xdr:ext cx="534377" cy="259045"/>
    <xdr:sp macro="" textlink="">
      <xdr:nvSpPr>
        <xdr:cNvPr id="289" name="補助費等最小値テキスト"/>
        <xdr:cNvSpPr txBox="1"/>
      </xdr:nvSpPr>
      <xdr:spPr>
        <a:xfrm>
          <a:off x="10528300" y="6505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12,039</a:t>
          </a:r>
          <a:endParaRPr kumimoji="1" lang="ja-JP" altLang="en-US" sz="1000" b="1">
            <a:latin typeface="ＭＳ Ｐゴシック"/>
          </a:endParaRPr>
        </a:p>
      </xdr:txBody>
    </xdr:sp>
    <xdr:clientData/>
  </xdr:oneCellAnchor>
  <xdr:twoCellAnchor>
    <xdr:from>
      <xdr:col>15</xdr:col>
      <xdr:colOff>92075</xdr:colOff>
      <xdr:row>37</xdr:row>
      <xdr:rowOff>158007</xdr:rowOff>
    </xdr:from>
    <xdr:to>
      <xdr:col>15</xdr:col>
      <xdr:colOff>269875</xdr:colOff>
      <xdr:row>37</xdr:row>
      <xdr:rowOff>158007</xdr:rowOff>
    </xdr:to>
    <xdr:cxnSp macro="">
      <xdr:nvCxnSpPr>
        <xdr:cNvPr id="290" name="直線コネクタ 289"/>
        <xdr:cNvCxnSpPr/>
      </xdr:nvCxnSpPr>
      <xdr:spPr>
        <a:xfrm>
          <a:off x="10388600" y="650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99293</xdr:rowOff>
    </xdr:from>
    <xdr:ext cx="534377" cy="259045"/>
    <xdr:sp macro="" textlink="">
      <xdr:nvSpPr>
        <xdr:cNvPr id="291" name="補助費等最大値テキスト"/>
        <xdr:cNvSpPr txBox="1"/>
      </xdr:nvSpPr>
      <xdr:spPr>
        <a:xfrm>
          <a:off x="10528300" y="524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66,322</a:t>
          </a:r>
          <a:endParaRPr kumimoji="1" lang="ja-JP" altLang="en-US" sz="1000" b="1">
            <a:latin typeface="ＭＳ Ｐゴシック"/>
          </a:endParaRPr>
        </a:p>
      </xdr:txBody>
    </xdr:sp>
    <xdr:clientData/>
  </xdr:oneCellAnchor>
  <xdr:twoCellAnchor>
    <xdr:from>
      <xdr:col>15</xdr:col>
      <xdr:colOff>92075</xdr:colOff>
      <xdr:row>31</xdr:row>
      <xdr:rowOff>152616</xdr:rowOff>
    </xdr:from>
    <xdr:to>
      <xdr:col>15</xdr:col>
      <xdr:colOff>269875</xdr:colOff>
      <xdr:row>31</xdr:row>
      <xdr:rowOff>152616</xdr:rowOff>
    </xdr:to>
    <xdr:cxnSp macro="">
      <xdr:nvCxnSpPr>
        <xdr:cNvPr id="292" name="直線コネクタ 291"/>
        <xdr:cNvCxnSpPr/>
      </xdr:nvCxnSpPr>
      <xdr:spPr>
        <a:xfrm>
          <a:off x="10388600" y="5467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31</xdr:row>
      <xdr:rowOff>152616</xdr:rowOff>
    </xdr:from>
    <xdr:to>
      <xdr:col>15</xdr:col>
      <xdr:colOff>180975</xdr:colOff>
      <xdr:row>32</xdr:row>
      <xdr:rowOff>42583</xdr:rowOff>
    </xdr:to>
    <xdr:cxnSp macro="">
      <xdr:nvCxnSpPr>
        <xdr:cNvPr id="293" name="直線コネクタ 292"/>
        <xdr:cNvCxnSpPr/>
      </xdr:nvCxnSpPr>
      <xdr:spPr>
        <a:xfrm flipV="1">
          <a:off x="9639300" y="5467566"/>
          <a:ext cx="838200" cy="6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43400</xdr:rowOff>
    </xdr:from>
    <xdr:ext cx="534377" cy="259045"/>
    <xdr:sp macro="" textlink="">
      <xdr:nvSpPr>
        <xdr:cNvPr id="294" name="補助費等平均値テキスト"/>
        <xdr:cNvSpPr txBox="1"/>
      </xdr:nvSpPr>
      <xdr:spPr>
        <a:xfrm>
          <a:off x="10528300" y="60441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32,256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64973</xdr:rowOff>
    </xdr:from>
    <xdr:to>
      <xdr:col>15</xdr:col>
      <xdr:colOff>231775</xdr:colOff>
      <xdr:row>35</xdr:row>
      <xdr:rowOff>166573</xdr:rowOff>
    </xdr:to>
    <xdr:sp macro="" textlink="">
      <xdr:nvSpPr>
        <xdr:cNvPr id="295" name="フローチャート : 判断 294"/>
        <xdr:cNvSpPr/>
      </xdr:nvSpPr>
      <xdr:spPr>
        <a:xfrm>
          <a:off x="10426700" y="606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32</xdr:row>
      <xdr:rowOff>42583</xdr:rowOff>
    </xdr:from>
    <xdr:to>
      <xdr:col>14</xdr:col>
      <xdr:colOff>28575</xdr:colOff>
      <xdr:row>32</xdr:row>
      <xdr:rowOff>61728</xdr:rowOff>
    </xdr:to>
    <xdr:cxnSp macro="">
      <xdr:nvCxnSpPr>
        <xdr:cNvPr id="296" name="直線コネクタ 295"/>
        <xdr:cNvCxnSpPr/>
      </xdr:nvCxnSpPr>
      <xdr:spPr>
        <a:xfrm flipV="1">
          <a:off x="8750300" y="5528983"/>
          <a:ext cx="889000" cy="1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68135</xdr:rowOff>
    </xdr:from>
    <xdr:to>
      <xdr:col>14</xdr:col>
      <xdr:colOff>79375</xdr:colOff>
      <xdr:row>35</xdr:row>
      <xdr:rowOff>169735</xdr:rowOff>
    </xdr:to>
    <xdr:sp macro="" textlink="">
      <xdr:nvSpPr>
        <xdr:cNvPr id="297" name="フローチャート : 判断 296"/>
        <xdr:cNvSpPr/>
      </xdr:nvSpPr>
      <xdr:spPr>
        <a:xfrm>
          <a:off x="9588500" y="606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160862</xdr:rowOff>
    </xdr:from>
    <xdr:ext cx="534377" cy="259045"/>
    <xdr:sp macro="" textlink="">
      <xdr:nvSpPr>
        <xdr:cNvPr id="298" name="テキスト ボックス 297"/>
        <xdr:cNvSpPr txBox="1"/>
      </xdr:nvSpPr>
      <xdr:spPr>
        <a:xfrm>
          <a:off x="9372111" y="616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32,090</a:t>
          </a:r>
          <a:endParaRPr kumimoji="1" lang="ja-JP" altLang="en-US" sz="1000" b="1">
            <a:solidFill>
              <a:srgbClr val="000080"/>
            </a:solidFill>
            <a:latin typeface="ＭＳ Ｐゴシック"/>
          </a:endParaRPr>
        </a:p>
      </xdr:txBody>
    </xdr:sp>
    <xdr:clientData/>
  </xdr:oneCellAnchor>
  <xdr:twoCellAnchor>
    <xdr:from>
      <xdr:col>11</xdr:col>
      <xdr:colOff>307975</xdr:colOff>
      <xdr:row>32</xdr:row>
      <xdr:rowOff>46298</xdr:rowOff>
    </xdr:from>
    <xdr:to>
      <xdr:col>12</xdr:col>
      <xdr:colOff>511175</xdr:colOff>
      <xdr:row>32</xdr:row>
      <xdr:rowOff>61728</xdr:rowOff>
    </xdr:to>
    <xdr:cxnSp macro="">
      <xdr:nvCxnSpPr>
        <xdr:cNvPr id="299" name="直線コネクタ 298"/>
        <xdr:cNvCxnSpPr/>
      </xdr:nvCxnSpPr>
      <xdr:spPr>
        <a:xfrm>
          <a:off x="7861300" y="5532698"/>
          <a:ext cx="889000" cy="1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66116</xdr:rowOff>
    </xdr:from>
    <xdr:to>
      <xdr:col>12</xdr:col>
      <xdr:colOff>561975</xdr:colOff>
      <xdr:row>35</xdr:row>
      <xdr:rowOff>167716</xdr:rowOff>
    </xdr:to>
    <xdr:sp macro="" textlink="">
      <xdr:nvSpPr>
        <xdr:cNvPr id="300" name="フローチャート : 判断 299"/>
        <xdr:cNvSpPr/>
      </xdr:nvSpPr>
      <xdr:spPr>
        <a:xfrm>
          <a:off x="8699500" y="606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158843</xdr:rowOff>
    </xdr:from>
    <xdr:ext cx="534377" cy="259045"/>
    <xdr:sp macro="" textlink="">
      <xdr:nvSpPr>
        <xdr:cNvPr id="301" name="テキスト ボックス 300"/>
        <xdr:cNvSpPr txBox="1"/>
      </xdr:nvSpPr>
      <xdr:spPr>
        <a:xfrm>
          <a:off x="8483111" y="6159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32,196</a:t>
          </a:r>
          <a:endParaRPr kumimoji="1" lang="ja-JP" altLang="en-US" sz="1000" b="1">
            <a:solidFill>
              <a:srgbClr val="000080"/>
            </a:solidFill>
            <a:latin typeface="ＭＳ Ｐゴシック"/>
          </a:endParaRPr>
        </a:p>
      </xdr:txBody>
    </xdr:sp>
    <xdr:clientData/>
  </xdr:oneCellAnchor>
  <xdr:twoCellAnchor>
    <xdr:from>
      <xdr:col>10</xdr:col>
      <xdr:colOff>104775</xdr:colOff>
      <xdr:row>32</xdr:row>
      <xdr:rowOff>41992</xdr:rowOff>
    </xdr:from>
    <xdr:to>
      <xdr:col>11</xdr:col>
      <xdr:colOff>307975</xdr:colOff>
      <xdr:row>32</xdr:row>
      <xdr:rowOff>46298</xdr:rowOff>
    </xdr:to>
    <xdr:cxnSp macro="">
      <xdr:nvCxnSpPr>
        <xdr:cNvPr id="302" name="直線コネクタ 301"/>
        <xdr:cNvCxnSpPr/>
      </xdr:nvCxnSpPr>
      <xdr:spPr>
        <a:xfrm>
          <a:off x="6972300" y="5528392"/>
          <a:ext cx="889000" cy="4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114274</xdr:rowOff>
    </xdr:from>
    <xdr:to>
      <xdr:col>11</xdr:col>
      <xdr:colOff>358775</xdr:colOff>
      <xdr:row>36</xdr:row>
      <xdr:rowOff>44424</xdr:rowOff>
    </xdr:to>
    <xdr:sp macro="" textlink="">
      <xdr:nvSpPr>
        <xdr:cNvPr id="303" name="フローチャート : 判断 302"/>
        <xdr:cNvSpPr/>
      </xdr:nvSpPr>
      <xdr:spPr>
        <a:xfrm>
          <a:off x="7810500" y="6115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35551</xdr:rowOff>
    </xdr:from>
    <xdr:ext cx="534377" cy="259045"/>
    <xdr:sp macro="" textlink="">
      <xdr:nvSpPr>
        <xdr:cNvPr id="304" name="テキスト ボックス 303"/>
        <xdr:cNvSpPr txBox="1"/>
      </xdr:nvSpPr>
      <xdr:spPr>
        <a:xfrm>
          <a:off x="7594111" y="620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29,668</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122409</xdr:rowOff>
    </xdr:from>
    <xdr:to>
      <xdr:col>10</xdr:col>
      <xdr:colOff>155575</xdr:colOff>
      <xdr:row>36</xdr:row>
      <xdr:rowOff>52559</xdr:rowOff>
    </xdr:to>
    <xdr:sp macro="" textlink="">
      <xdr:nvSpPr>
        <xdr:cNvPr id="305" name="フローチャート : 判断 304"/>
        <xdr:cNvSpPr/>
      </xdr:nvSpPr>
      <xdr:spPr>
        <a:xfrm>
          <a:off x="6921500" y="612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43686</xdr:rowOff>
    </xdr:from>
    <xdr:ext cx="534377" cy="259045"/>
    <xdr:sp macro="" textlink="">
      <xdr:nvSpPr>
        <xdr:cNvPr id="306" name="テキスト ボックス 305"/>
        <xdr:cNvSpPr txBox="1"/>
      </xdr:nvSpPr>
      <xdr:spPr>
        <a:xfrm>
          <a:off x="6705111" y="621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31</xdr:row>
      <xdr:rowOff>101816</xdr:rowOff>
    </xdr:from>
    <xdr:to>
      <xdr:col>15</xdr:col>
      <xdr:colOff>231775</xdr:colOff>
      <xdr:row>32</xdr:row>
      <xdr:rowOff>31966</xdr:rowOff>
    </xdr:to>
    <xdr:sp macro="" textlink="">
      <xdr:nvSpPr>
        <xdr:cNvPr id="312" name="円/楕円 311"/>
        <xdr:cNvSpPr/>
      </xdr:nvSpPr>
      <xdr:spPr>
        <a:xfrm>
          <a:off x="10426700" y="541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31</xdr:row>
      <xdr:rowOff>54843</xdr:rowOff>
    </xdr:from>
    <xdr:ext cx="534377" cy="259045"/>
    <xdr:sp macro="" textlink="">
      <xdr:nvSpPr>
        <xdr:cNvPr id="313" name="補助費等該当値テキスト"/>
        <xdr:cNvSpPr txBox="1"/>
      </xdr:nvSpPr>
      <xdr:spPr>
        <a:xfrm>
          <a:off x="10528300" y="5369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66,322</a:t>
          </a:r>
          <a:endParaRPr kumimoji="1" lang="ja-JP" altLang="en-US" sz="1000" b="1">
            <a:solidFill>
              <a:srgbClr val="FF0000"/>
            </a:solidFill>
            <a:latin typeface="ＭＳ Ｐゴシック"/>
          </a:endParaRPr>
        </a:p>
      </xdr:txBody>
    </xdr:sp>
    <xdr:clientData/>
  </xdr:oneCellAnchor>
  <xdr:twoCellAnchor>
    <xdr:from>
      <xdr:col>13</xdr:col>
      <xdr:colOff>663575</xdr:colOff>
      <xdr:row>31</xdr:row>
      <xdr:rowOff>163233</xdr:rowOff>
    </xdr:from>
    <xdr:to>
      <xdr:col>14</xdr:col>
      <xdr:colOff>79375</xdr:colOff>
      <xdr:row>32</xdr:row>
      <xdr:rowOff>93383</xdr:rowOff>
    </xdr:to>
    <xdr:sp macro="" textlink="">
      <xdr:nvSpPr>
        <xdr:cNvPr id="314" name="円/楕円 313"/>
        <xdr:cNvSpPr/>
      </xdr:nvSpPr>
      <xdr:spPr>
        <a:xfrm>
          <a:off x="9588500" y="5478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30</xdr:row>
      <xdr:rowOff>109910</xdr:rowOff>
    </xdr:from>
    <xdr:ext cx="534377" cy="259045"/>
    <xdr:sp macro="" textlink="">
      <xdr:nvSpPr>
        <xdr:cNvPr id="315" name="テキスト ボックス 314"/>
        <xdr:cNvSpPr txBox="1"/>
      </xdr:nvSpPr>
      <xdr:spPr>
        <a:xfrm>
          <a:off x="9372111" y="525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63,098</a:t>
          </a:r>
          <a:endParaRPr kumimoji="1" lang="ja-JP" altLang="en-US" sz="1000" b="1">
            <a:solidFill>
              <a:srgbClr val="FF0000"/>
            </a:solidFill>
            <a:latin typeface="ＭＳ Ｐゴシック"/>
          </a:endParaRPr>
        </a:p>
      </xdr:txBody>
    </xdr:sp>
    <xdr:clientData/>
  </xdr:oneCellAnchor>
  <xdr:twoCellAnchor>
    <xdr:from>
      <xdr:col>12</xdr:col>
      <xdr:colOff>460375</xdr:colOff>
      <xdr:row>32</xdr:row>
      <xdr:rowOff>10928</xdr:rowOff>
    </xdr:from>
    <xdr:to>
      <xdr:col>12</xdr:col>
      <xdr:colOff>561975</xdr:colOff>
      <xdr:row>32</xdr:row>
      <xdr:rowOff>112528</xdr:rowOff>
    </xdr:to>
    <xdr:sp macro="" textlink="">
      <xdr:nvSpPr>
        <xdr:cNvPr id="316" name="円/楕円 315"/>
        <xdr:cNvSpPr/>
      </xdr:nvSpPr>
      <xdr:spPr>
        <a:xfrm>
          <a:off x="8699500" y="549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30</xdr:row>
      <xdr:rowOff>129055</xdr:rowOff>
    </xdr:from>
    <xdr:ext cx="534377" cy="259045"/>
    <xdr:sp macro="" textlink="">
      <xdr:nvSpPr>
        <xdr:cNvPr id="317" name="テキスト ボックス 316"/>
        <xdr:cNvSpPr txBox="1"/>
      </xdr:nvSpPr>
      <xdr:spPr>
        <a:xfrm>
          <a:off x="8483111" y="5272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62,093</a:t>
          </a:r>
          <a:endParaRPr kumimoji="1" lang="ja-JP" altLang="en-US" sz="1000" b="1">
            <a:solidFill>
              <a:srgbClr val="FF0000"/>
            </a:solidFill>
            <a:latin typeface="ＭＳ Ｐゴシック"/>
          </a:endParaRPr>
        </a:p>
      </xdr:txBody>
    </xdr:sp>
    <xdr:clientData/>
  </xdr:oneCellAnchor>
  <xdr:twoCellAnchor>
    <xdr:from>
      <xdr:col>11</xdr:col>
      <xdr:colOff>257175</xdr:colOff>
      <xdr:row>31</xdr:row>
      <xdr:rowOff>166948</xdr:rowOff>
    </xdr:from>
    <xdr:to>
      <xdr:col>11</xdr:col>
      <xdr:colOff>358775</xdr:colOff>
      <xdr:row>32</xdr:row>
      <xdr:rowOff>97098</xdr:rowOff>
    </xdr:to>
    <xdr:sp macro="" textlink="">
      <xdr:nvSpPr>
        <xdr:cNvPr id="318" name="円/楕円 317"/>
        <xdr:cNvSpPr/>
      </xdr:nvSpPr>
      <xdr:spPr>
        <a:xfrm>
          <a:off x="7810500" y="5481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30</xdr:row>
      <xdr:rowOff>113625</xdr:rowOff>
    </xdr:from>
    <xdr:ext cx="534377" cy="259045"/>
    <xdr:sp macro="" textlink="">
      <xdr:nvSpPr>
        <xdr:cNvPr id="319" name="テキスト ボックス 318"/>
        <xdr:cNvSpPr txBox="1"/>
      </xdr:nvSpPr>
      <xdr:spPr>
        <a:xfrm>
          <a:off x="7594111" y="525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62,903</a:t>
          </a:r>
          <a:endParaRPr kumimoji="1" lang="ja-JP" altLang="en-US" sz="1000" b="1">
            <a:solidFill>
              <a:srgbClr val="FF0000"/>
            </a:solidFill>
            <a:latin typeface="ＭＳ Ｐゴシック"/>
          </a:endParaRPr>
        </a:p>
      </xdr:txBody>
    </xdr:sp>
    <xdr:clientData/>
  </xdr:oneCellAnchor>
  <xdr:twoCellAnchor>
    <xdr:from>
      <xdr:col>10</xdr:col>
      <xdr:colOff>53975</xdr:colOff>
      <xdr:row>31</xdr:row>
      <xdr:rowOff>162642</xdr:rowOff>
    </xdr:from>
    <xdr:to>
      <xdr:col>10</xdr:col>
      <xdr:colOff>155575</xdr:colOff>
      <xdr:row>32</xdr:row>
      <xdr:rowOff>92792</xdr:rowOff>
    </xdr:to>
    <xdr:sp macro="" textlink="">
      <xdr:nvSpPr>
        <xdr:cNvPr id="320" name="円/楕円 319"/>
        <xdr:cNvSpPr/>
      </xdr:nvSpPr>
      <xdr:spPr>
        <a:xfrm>
          <a:off x="6921500" y="547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30</xdr:row>
      <xdr:rowOff>109319</xdr:rowOff>
    </xdr:from>
    <xdr:ext cx="534377" cy="259045"/>
    <xdr:sp macro="" textlink="">
      <xdr:nvSpPr>
        <xdr:cNvPr id="321" name="テキスト ボックス 320"/>
        <xdr:cNvSpPr txBox="1"/>
      </xdr:nvSpPr>
      <xdr:spPr>
        <a:xfrm>
          <a:off x="6705111" y="5252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63,129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66,709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5" name="テキスト ボックス 33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7" name="テキスト ボックス 33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9" name="テキスト ボックス 33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54</xdr:row>
      <xdr:rowOff>7177</xdr:rowOff>
    </xdr:from>
    <xdr:to>
      <xdr:col>15</xdr:col>
      <xdr:colOff>180340</xdr:colOff>
      <xdr:row>58</xdr:row>
      <xdr:rowOff>74810</xdr:rowOff>
    </xdr:to>
    <xdr:cxnSp macro="">
      <xdr:nvCxnSpPr>
        <xdr:cNvPr id="347" name="直線コネクタ 346"/>
        <xdr:cNvCxnSpPr/>
      </xdr:nvCxnSpPr>
      <xdr:spPr>
        <a:xfrm flipV="1">
          <a:off x="10475595" y="9265477"/>
          <a:ext cx="1270" cy="753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78637</xdr:rowOff>
    </xdr:from>
    <xdr:ext cx="534377" cy="259045"/>
    <xdr:sp macro="" textlink="">
      <xdr:nvSpPr>
        <xdr:cNvPr id="348" name="普通建設事業費最小値テキスト"/>
        <xdr:cNvSpPr txBox="1"/>
      </xdr:nvSpPr>
      <xdr:spPr>
        <a:xfrm>
          <a:off x="10528300" y="10022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17,961</a:t>
          </a:r>
          <a:endParaRPr kumimoji="1" lang="ja-JP" altLang="en-US" sz="1000" b="1">
            <a:latin typeface="ＭＳ Ｐゴシック"/>
          </a:endParaRPr>
        </a:p>
      </xdr:txBody>
    </xdr:sp>
    <xdr:clientData/>
  </xdr:oneCellAnchor>
  <xdr:twoCellAnchor>
    <xdr:from>
      <xdr:col>15</xdr:col>
      <xdr:colOff>92075</xdr:colOff>
      <xdr:row>58</xdr:row>
      <xdr:rowOff>74810</xdr:rowOff>
    </xdr:from>
    <xdr:to>
      <xdr:col>15</xdr:col>
      <xdr:colOff>269875</xdr:colOff>
      <xdr:row>58</xdr:row>
      <xdr:rowOff>74810</xdr:rowOff>
    </xdr:to>
    <xdr:cxnSp macro="">
      <xdr:nvCxnSpPr>
        <xdr:cNvPr id="349" name="直線コネクタ 348"/>
        <xdr:cNvCxnSpPr/>
      </xdr:nvCxnSpPr>
      <xdr:spPr>
        <a:xfrm>
          <a:off x="10388600" y="10018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52</xdr:row>
      <xdr:rowOff>125304</xdr:rowOff>
    </xdr:from>
    <xdr:ext cx="534377" cy="259045"/>
    <xdr:sp macro="" textlink="">
      <xdr:nvSpPr>
        <xdr:cNvPr id="350" name="普通建設事業費最大値テキスト"/>
        <xdr:cNvSpPr txBox="1"/>
      </xdr:nvSpPr>
      <xdr:spPr>
        <a:xfrm>
          <a:off x="10528300" y="904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87,174</a:t>
          </a:r>
          <a:endParaRPr kumimoji="1" lang="ja-JP" altLang="en-US" sz="1000" b="1">
            <a:latin typeface="ＭＳ Ｐゴシック"/>
          </a:endParaRPr>
        </a:p>
      </xdr:txBody>
    </xdr:sp>
    <xdr:clientData/>
  </xdr:oneCellAnchor>
  <xdr:twoCellAnchor>
    <xdr:from>
      <xdr:col>15</xdr:col>
      <xdr:colOff>92075</xdr:colOff>
      <xdr:row>54</xdr:row>
      <xdr:rowOff>7177</xdr:rowOff>
    </xdr:from>
    <xdr:to>
      <xdr:col>15</xdr:col>
      <xdr:colOff>269875</xdr:colOff>
      <xdr:row>54</xdr:row>
      <xdr:rowOff>7177</xdr:rowOff>
    </xdr:to>
    <xdr:cxnSp macro="">
      <xdr:nvCxnSpPr>
        <xdr:cNvPr id="351" name="直線コネクタ 350"/>
        <xdr:cNvCxnSpPr/>
      </xdr:nvCxnSpPr>
      <xdr:spPr>
        <a:xfrm>
          <a:off x="10388600" y="9265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52</xdr:row>
      <xdr:rowOff>99379</xdr:rowOff>
    </xdr:from>
    <xdr:to>
      <xdr:col>15</xdr:col>
      <xdr:colOff>180975</xdr:colOff>
      <xdr:row>54</xdr:row>
      <xdr:rowOff>7177</xdr:rowOff>
    </xdr:to>
    <xdr:cxnSp macro="">
      <xdr:nvCxnSpPr>
        <xdr:cNvPr id="352" name="直線コネクタ 351"/>
        <xdr:cNvCxnSpPr/>
      </xdr:nvCxnSpPr>
      <xdr:spPr>
        <a:xfrm>
          <a:off x="9639300" y="9014779"/>
          <a:ext cx="838200" cy="250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35323</xdr:rowOff>
    </xdr:from>
    <xdr:ext cx="534377" cy="259045"/>
    <xdr:sp macro="" textlink="">
      <xdr:nvSpPr>
        <xdr:cNvPr id="353" name="普通建設事業費平均値テキスト"/>
        <xdr:cNvSpPr txBox="1"/>
      </xdr:nvSpPr>
      <xdr:spPr>
        <a:xfrm>
          <a:off x="10528300" y="96365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46,440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56896</xdr:rowOff>
    </xdr:from>
    <xdr:to>
      <xdr:col>15</xdr:col>
      <xdr:colOff>231775</xdr:colOff>
      <xdr:row>56</xdr:row>
      <xdr:rowOff>158496</xdr:rowOff>
    </xdr:to>
    <xdr:sp macro="" textlink="">
      <xdr:nvSpPr>
        <xdr:cNvPr id="354" name="フローチャート : 判断 353"/>
        <xdr:cNvSpPr/>
      </xdr:nvSpPr>
      <xdr:spPr>
        <a:xfrm>
          <a:off x="10426700" y="965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51</xdr:row>
      <xdr:rowOff>67843</xdr:rowOff>
    </xdr:from>
    <xdr:to>
      <xdr:col>14</xdr:col>
      <xdr:colOff>28575</xdr:colOff>
      <xdr:row>52</xdr:row>
      <xdr:rowOff>99379</xdr:rowOff>
    </xdr:to>
    <xdr:cxnSp macro="">
      <xdr:nvCxnSpPr>
        <xdr:cNvPr id="355" name="直線コネクタ 354"/>
        <xdr:cNvCxnSpPr/>
      </xdr:nvCxnSpPr>
      <xdr:spPr>
        <a:xfrm>
          <a:off x="8750300" y="8811793"/>
          <a:ext cx="889000" cy="202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150350</xdr:rowOff>
    </xdr:from>
    <xdr:to>
      <xdr:col>14</xdr:col>
      <xdr:colOff>79375</xdr:colOff>
      <xdr:row>56</xdr:row>
      <xdr:rowOff>80500</xdr:rowOff>
    </xdr:to>
    <xdr:sp macro="" textlink="">
      <xdr:nvSpPr>
        <xdr:cNvPr id="356" name="フローチャート : 判断 355"/>
        <xdr:cNvSpPr/>
      </xdr:nvSpPr>
      <xdr:spPr>
        <a:xfrm>
          <a:off x="9588500" y="95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71627</xdr:rowOff>
    </xdr:from>
    <xdr:ext cx="534377" cy="259045"/>
    <xdr:sp macro="" textlink="">
      <xdr:nvSpPr>
        <xdr:cNvPr id="357" name="テキスト ボックス 356"/>
        <xdr:cNvSpPr txBox="1"/>
      </xdr:nvSpPr>
      <xdr:spPr>
        <a:xfrm>
          <a:off x="9372111" y="967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53,605</a:t>
          </a:r>
          <a:endParaRPr kumimoji="1" lang="ja-JP" altLang="en-US" sz="1000" b="1">
            <a:solidFill>
              <a:srgbClr val="000080"/>
            </a:solidFill>
            <a:latin typeface="ＭＳ Ｐゴシック"/>
          </a:endParaRPr>
        </a:p>
      </xdr:txBody>
    </xdr:sp>
    <xdr:clientData/>
  </xdr:oneCellAnchor>
  <xdr:twoCellAnchor>
    <xdr:from>
      <xdr:col>11</xdr:col>
      <xdr:colOff>307975</xdr:colOff>
      <xdr:row>51</xdr:row>
      <xdr:rowOff>24105</xdr:rowOff>
    </xdr:from>
    <xdr:to>
      <xdr:col>12</xdr:col>
      <xdr:colOff>511175</xdr:colOff>
      <xdr:row>51</xdr:row>
      <xdr:rowOff>67843</xdr:rowOff>
    </xdr:to>
    <xdr:cxnSp macro="">
      <xdr:nvCxnSpPr>
        <xdr:cNvPr id="358" name="直線コネクタ 357"/>
        <xdr:cNvCxnSpPr/>
      </xdr:nvCxnSpPr>
      <xdr:spPr>
        <a:xfrm>
          <a:off x="7861300" y="8768055"/>
          <a:ext cx="889000" cy="43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8999</xdr:rowOff>
    </xdr:from>
    <xdr:to>
      <xdr:col>12</xdr:col>
      <xdr:colOff>561975</xdr:colOff>
      <xdr:row>56</xdr:row>
      <xdr:rowOff>110599</xdr:rowOff>
    </xdr:to>
    <xdr:sp macro="" textlink="">
      <xdr:nvSpPr>
        <xdr:cNvPr id="359" name="フローチャート : 判断 358"/>
        <xdr:cNvSpPr/>
      </xdr:nvSpPr>
      <xdr:spPr>
        <a:xfrm>
          <a:off x="8699500" y="961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101726</xdr:rowOff>
    </xdr:from>
    <xdr:ext cx="534377" cy="259045"/>
    <xdr:sp macro="" textlink="">
      <xdr:nvSpPr>
        <xdr:cNvPr id="360" name="テキスト ボックス 359"/>
        <xdr:cNvSpPr txBox="1"/>
      </xdr:nvSpPr>
      <xdr:spPr>
        <a:xfrm>
          <a:off x="8483111" y="9702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50,840</a:t>
          </a:r>
          <a:endParaRPr kumimoji="1" lang="ja-JP" altLang="en-US" sz="1000" b="1">
            <a:solidFill>
              <a:srgbClr val="000080"/>
            </a:solidFill>
            <a:latin typeface="ＭＳ Ｐゴシック"/>
          </a:endParaRPr>
        </a:p>
      </xdr:txBody>
    </xdr:sp>
    <xdr:clientData/>
  </xdr:oneCellAnchor>
  <xdr:twoCellAnchor>
    <xdr:from>
      <xdr:col>10</xdr:col>
      <xdr:colOff>104775</xdr:colOff>
      <xdr:row>51</xdr:row>
      <xdr:rowOff>24105</xdr:rowOff>
    </xdr:from>
    <xdr:to>
      <xdr:col>11</xdr:col>
      <xdr:colOff>307975</xdr:colOff>
      <xdr:row>53</xdr:row>
      <xdr:rowOff>38354</xdr:rowOff>
    </xdr:to>
    <xdr:cxnSp macro="">
      <xdr:nvCxnSpPr>
        <xdr:cNvPr id="361" name="直線コネクタ 360"/>
        <xdr:cNvCxnSpPr/>
      </xdr:nvCxnSpPr>
      <xdr:spPr>
        <a:xfrm flipV="1">
          <a:off x="6972300" y="8768055"/>
          <a:ext cx="889000" cy="357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88976</xdr:rowOff>
    </xdr:from>
    <xdr:to>
      <xdr:col>11</xdr:col>
      <xdr:colOff>358775</xdr:colOff>
      <xdr:row>57</xdr:row>
      <xdr:rowOff>19126</xdr:rowOff>
    </xdr:to>
    <xdr:sp macro="" textlink="">
      <xdr:nvSpPr>
        <xdr:cNvPr id="362" name="フローチャート : 判断 361"/>
        <xdr:cNvSpPr/>
      </xdr:nvSpPr>
      <xdr:spPr>
        <a:xfrm>
          <a:off x="7810500" y="9690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10253</xdr:rowOff>
    </xdr:from>
    <xdr:ext cx="534377" cy="259045"/>
    <xdr:sp macro="" textlink="">
      <xdr:nvSpPr>
        <xdr:cNvPr id="363" name="テキスト ボックス 362"/>
        <xdr:cNvSpPr txBox="1"/>
      </xdr:nvSpPr>
      <xdr:spPr>
        <a:xfrm>
          <a:off x="7594111" y="9782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43,493</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111401</xdr:rowOff>
    </xdr:from>
    <xdr:to>
      <xdr:col>10</xdr:col>
      <xdr:colOff>155575</xdr:colOff>
      <xdr:row>57</xdr:row>
      <xdr:rowOff>41551</xdr:rowOff>
    </xdr:to>
    <xdr:sp macro="" textlink="">
      <xdr:nvSpPr>
        <xdr:cNvPr id="364" name="フローチャート : 判断 363"/>
        <xdr:cNvSpPr/>
      </xdr:nvSpPr>
      <xdr:spPr>
        <a:xfrm>
          <a:off x="6921500" y="971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32678</xdr:rowOff>
    </xdr:from>
    <xdr:ext cx="534377" cy="259045"/>
    <xdr:sp macro="" textlink="">
      <xdr:nvSpPr>
        <xdr:cNvPr id="365" name="テキスト ボックス 364"/>
        <xdr:cNvSpPr txBox="1"/>
      </xdr:nvSpPr>
      <xdr:spPr>
        <a:xfrm>
          <a:off x="6705111" y="980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41,433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53</xdr:row>
      <xdr:rowOff>127827</xdr:rowOff>
    </xdr:from>
    <xdr:to>
      <xdr:col>15</xdr:col>
      <xdr:colOff>231775</xdr:colOff>
      <xdr:row>54</xdr:row>
      <xdr:rowOff>57977</xdr:rowOff>
    </xdr:to>
    <xdr:sp macro="" textlink="">
      <xdr:nvSpPr>
        <xdr:cNvPr id="371" name="円/楕円 370"/>
        <xdr:cNvSpPr/>
      </xdr:nvSpPr>
      <xdr:spPr>
        <a:xfrm>
          <a:off x="10426700" y="9214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80854</xdr:rowOff>
    </xdr:from>
    <xdr:ext cx="534377" cy="259045"/>
    <xdr:sp macro="" textlink="">
      <xdr:nvSpPr>
        <xdr:cNvPr id="372" name="普通建設事業費該当値テキスト"/>
        <xdr:cNvSpPr txBox="1"/>
      </xdr:nvSpPr>
      <xdr:spPr>
        <a:xfrm>
          <a:off x="10528300" y="9167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87,174</a:t>
          </a:r>
          <a:endParaRPr kumimoji="1" lang="ja-JP" altLang="en-US" sz="1000" b="1">
            <a:solidFill>
              <a:srgbClr val="FF0000"/>
            </a:solidFill>
            <a:latin typeface="ＭＳ Ｐゴシック"/>
          </a:endParaRPr>
        </a:p>
      </xdr:txBody>
    </xdr:sp>
    <xdr:clientData/>
  </xdr:oneCellAnchor>
  <xdr:twoCellAnchor>
    <xdr:from>
      <xdr:col>13</xdr:col>
      <xdr:colOff>663575</xdr:colOff>
      <xdr:row>52</xdr:row>
      <xdr:rowOff>48579</xdr:rowOff>
    </xdr:from>
    <xdr:to>
      <xdr:col>14</xdr:col>
      <xdr:colOff>79375</xdr:colOff>
      <xdr:row>52</xdr:row>
      <xdr:rowOff>150179</xdr:rowOff>
    </xdr:to>
    <xdr:sp macro="" textlink="">
      <xdr:nvSpPr>
        <xdr:cNvPr id="373" name="円/楕円 372"/>
        <xdr:cNvSpPr/>
      </xdr:nvSpPr>
      <xdr:spPr>
        <a:xfrm>
          <a:off x="9588500" y="896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50</xdr:row>
      <xdr:rowOff>166706</xdr:rowOff>
    </xdr:from>
    <xdr:ext cx="599010" cy="259045"/>
    <xdr:sp macro="" textlink="">
      <xdr:nvSpPr>
        <xdr:cNvPr id="374" name="テキスト ボックス 373"/>
        <xdr:cNvSpPr txBox="1"/>
      </xdr:nvSpPr>
      <xdr:spPr>
        <a:xfrm>
          <a:off x="9339794" y="8739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110,204</a:t>
          </a:r>
          <a:endParaRPr kumimoji="1" lang="ja-JP" altLang="en-US" sz="1000" b="1">
            <a:solidFill>
              <a:srgbClr val="FF0000"/>
            </a:solidFill>
            <a:latin typeface="ＭＳ Ｐゴシック"/>
          </a:endParaRPr>
        </a:p>
      </xdr:txBody>
    </xdr:sp>
    <xdr:clientData/>
  </xdr:oneCellAnchor>
  <xdr:twoCellAnchor>
    <xdr:from>
      <xdr:col>12</xdr:col>
      <xdr:colOff>460375</xdr:colOff>
      <xdr:row>51</xdr:row>
      <xdr:rowOff>17043</xdr:rowOff>
    </xdr:from>
    <xdr:to>
      <xdr:col>12</xdr:col>
      <xdr:colOff>561975</xdr:colOff>
      <xdr:row>51</xdr:row>
      <xdr:rowOff>118643</xdr:rowOff>
    </xdr:to>
    <xdr:sp macro="" textlink="">
      <xdr:nvSpPr>
        <xdr:cNvPr id="375" name="円/楕円 374"/>
        <xdr:cNvSpPr/>
      </xdr:nvSpPr>
      <xdr:spPr>
        <a:xfrm>
          <a:off x="8699500" y="8760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49</xdr:row>
      <xdr:rowOff>135170</xdr:rowOff>
    </xdr:from>
    <xdr:ext cx="599010" cy="259045"/>
    <xdr:sp macro="" textlink="">
      <xdr:nvSpPr>
        <xdr:cNvPr id="376" name="テキスト ボックス 375"/>
        <xdr:cNvSpPr txBox="1"/>
      </xdr:nvSpPr>
      <xdr:spPr>
        <a:xfrm>
          <a:off x="8450794" y="8536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128,851</a:t>
          </a:r>
          <a:endParaRPr kumimoji="1" lang="ja-JP" altLang="en-US" sz="1000" b="1">
            <a:solidFill>
              <a:srgbClr val="FF0000"/>
            </a:solidFill>
            <a:latin typeface="ＭＳ Ｐゴシック"/>
          </a:endParaRPr>
        </a:p>
      </xdr:txBody>
    </xdr:sp>
    <xdr:clientData/>
  </xdr:oneCellAnchor>
  <xdr:twoCellAnchor>
    <xdr:from>
      <xdr:col>11</xdr:col>
      <xdr:colOff>257175</xdr:colOff>
      <xdr:row>50</xdr:row>
      <xdr:rowOff>144755</xdr:rowOff>
    </xdr:from>
    <xdr:to>
      <xdr:col>11</xdr:col>
      <xdr:colOff>358775</xdr:colOff>
      <xdr:row>51</xdr:row>
      <xdr:rowOff>74905</xdr:rowOff>
    </xdr:to>
    <xdr:sp macro="" textlink="">
      <xdr:nvSpPr>
        <xdr:cNvPr id="377" name="円/楕円 376"/>
        <xdr:cNvSpPr/>
      </xdr:nvSpPr>
      <xdr:spPr>
        <a:xfrm>
          <a:off x="7810500" y="871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49</xdr:row>
      <xdr:rowOff>91432</xdr:rowOff>
    </xdr:from>
    <xdr:ext cx="599010" cy="259045"/>
    <xdr:sp macro="" textlink="">
      <xdr:nvSpPr>
        <xdr:cNvPr id="378" name="テキスト ボックス 377"/>
        <xdr:cNvSpPr txBox="1"/>
      </xdr:nvSpPr>
      <xdr:spPr>
        <a:xfrm>
          <a:off x="7561794" y="8492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132,869</a:t>
          </a:r>
          <a:endParaRPr kumimoji="1" lang="ja-JP" altLang="en-US" sz="1000" b="1">
            <a:solidFill>
              <a:srgbClr val="FF0000"/>
            </a:solidFill>
            <a:latin typeface="ＭＳ Ｐゴシック"/>
          </a:endParaRPr>
        </a:p>
      </xdr:txBody>
    </xdr:sp>
    <xdr:clientData/>
  </xdr:oneCellAnchor>
  <xdr:twoCellAnchor>
    <xdr:from>
      <xdr:col>10</xdr:col>
      <xdr:colOff>53975</xdr:colOff>
      <xdr:row>52</xdr:row>
      <xdr:rowOff>159004</xdr:rowOff>
    </xdr:from>
    <xdr:to>
      <xdr:col>10</xdr:col>
      <xdr:colOff>155575</xdr:colOff>
      <xdr:row>53</xdr:row>
      <xdr:rowOff>89154</xdr:rowOff>
    </xdr:to>
    <xdr:sp macro="" textlink="">
      <xdr:nvSpPr>
        <xdr:cNvPr id="379" name="円/楕円 378"/>
        <xdr:cNvSpPr/>
      </xdr:nvSpPr>
      <xdr:spPr>
        <a:xfrm>
          <a:off x="6921500" y="907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51</xdr:row>
      <xdr:rowOff>105681</xdr:rowOff>
    </xdr:from>
    <xdr:ext cx="599010" cy="259045"/>
    <xdr:sp macro="" textlink="">
      <xdr:nvSpPr>
        <xdr:cNvPr id="380" name="テキスト ボックス 379"/>
        <xdr:cNvSpPr txBox="1"/>
      </xdr:nvSpPr>
      <xdr:spPr>
        <a:xfrm>
          <a:off x="6672794" y="8849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100,060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400" name="テキスト ボックス 399"/>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6693</xdr:rowOff>
    </xdr:from>
    <xdr:to>
      <xdr:col>15</xdr:col>
      <xdr:colOff>180340</xdr:colOff>
      <xdr:row>78</xdr:row>
      <xdr:rowOff>165988</xdr:rowOff>
    </xdr:to>
    <xdr:cxnSp macro="">
      <xdr:nvCxnSpPr>
        <xdr:cNvPr id="404" name="直線コネクタ 403"/>
        <xdr:cNvCxnSpPr/>
      </xdr:nvCxnSpPr>
      <xdr:spPr>
        <a:xfrm flipV="1">
          <a:off x="10475595" y="12008193"/>
          <a:ext cx="1270" cy="1530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169815</xdr:rowOff>
    </xdr:from>
    <xdr:ext cx="469744" cy="259045"/>
    <xdr:sp macro="" textlink="">
      <xdr:nvSpPr>
        <xdr:cNvPr id="405" name="普通建設事業費 （ うち新規整備　）最小値テキスト"/>
        <xdr:cNvSpPr txBox="1"/>
      </xdr:nvSpPr>
      <xdr:spPr>
        <a:xfrm>
          <a:off x="10528300" y="13542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1,310</a:t>
          </a:r>
          <a:endParaRPr kumimoji="1" lang="ja-JP" altLang="en-US" sz="1000" b="1">
            <a:latin typeface="ＭＳ Ｐゴシック"/>
          </a:endParaRPr>
        </a:p>
      </xdr:txBody>
    </xdr:sp>
    <xdr:clientData/>
  </xdr:oneCellAnchor>
  <xdr:twoCellAnchor>
    <xdr:from>
      <xdr:col>15</xdr:col>
      <xdr:colOff>92075</xdr:colOff>
      <xdr:row>78</xdr:row>
      <xdr:rowOff>165988</xdr:rowOff>
    </xdr:from>
    <xdr:to>
      <xdr:col>15</xdr:col>
      <xdr:colOff>269875</xdr:colOff>
      <xdr:row>78</xdr:row>
      <xdr:rowOff>165988</xdr:rowOff>
    </xdr:to>
    <xdr:cxnSp macro="">
      <xdr:nvCxnSpPr>
        <xdr:cNvPr id="406" name="直線コネクタ 405"/>
        <xdr:cNvCxnSpPr/>
      </xdr:nvCxnSpPr>
      <xdr:spPr>
        <a:xfrm>
          <a:off x="10388600" y="13539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124820</xdr:rowOff>
    </xdr:from>
    <xdr:ext cx="534377" cy="259045"/>
    <xdr:sp macro="" textlink="">
      <xdr:nvSpPr>
        <xdr:cNvPr id="407" name="普通建設事業費 （ うち新規整備　）最大値テキスト"/>
        <xdr:cNvSpPr txBox="1"/>
      </xdr:nvSpPr>
      <xdr:spPr>
        <a:xfrm>
          <a:off x="10528300" y="11783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41,491</a:t>
          </a:r>
          <a:endParaRPr kumimoji="1" lang="ja-JP" altLang="en-US" sz="1000" b="1">
            <a:latin typeface="ＭＳ Ｐゴシック"/>
          </a:endParaRPr>
        </a:p>
      </xdr:txBody>
    </xdr:sp>
    <xdr:clientData/>
  </xdr:oneCellAnchor>
  <xdr:twoCellAnchor>
    <xdr:from>
      <xdr:col>15</xdr:col>
      <xdr:colOff>92075</xdr:colOff>
      <xdr:row>70</xdr:row>
      <xdr:rowOff>6693</xdr:rowOff>
    </xdr:from>
    <xdr:to>
      <xdr:col>15</xdr:col>
      <xdr:colOff>269875</xdr:colOff>
      <xdr:row>70</xdr:row>
      <xdr:rowOff>6693</xdr:rowOff>
    </xdr:to>
    <xdr:cxnSp macro="">
      <xdr:nvCxnSpPr>
        <xdr:cNvPr id="408" name="直線コネクタ 407"/>
        <xdr:cNvCxnSpPr/>
      </xdr:nvCxnSpPr>
      <xdr:spPr>
        <a:xfrm>
          <a:off x="10388600" y="12008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73</xdr:row>
      <xdr:rowOff>117564</xdr:rowOff>
    </xdr:from>
    <xdr:to>
      <xdr:col>15</xdr:col>
      <xdr:colOff>180975</xdr:colOff>
      <xdr:row>75</xdr:row>
      <xdr:rowOff>150140</xdr:rowOff>
    </xdr:to>
    <xdr:cxnSp macro="">
      <xdr:nvCxnSpPr>
        <xdr:cNvPr id="409" name="直線コネクタ 408"/>
        <xdr:cNvCxnSpPr/>
      </xdr:nvCxnSpPr>
      <xdr:spPr>
        <a:xfrm>
          <a:off x="9639300" y="12633414"/>
          <a:ext cx="838200" cy="37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74</xdr:row>
      <xdr:rowOff>88840</xdr:rowOff>
    </xdr:from>
    <xdr:ext cx="534377" cy="259045"/>
    <xdr:sp macro="" textlink="">
      <xdr:nvSpPr>
        <xdr:cNvPr id="410" name="普通建設事業費 （ うち新規整備　）平均値テキスト"/>
        <xdr:cNvSpPr txBox="1"/>
      </xdr:nvSpPr>
      <xdr:spPr>
        <a:xfrm>
          <a:off x="10528300" y="127761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16,102</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65963</xdr:rowOff>
    </xdr:from>
    <xdr:to>
      <xdr:col>15</xdr:col>
      <xdr:colOff>231775</xdr:colOff>
      <xdr:row>75</xdr:row>
      <xdr:rowOff>167563</xdr:rowOff>
    </xdr:to>
    <xdr:sp macro="" textlink="">
      <xdr:nvSpPr>
        <xdr:cNvPr id="411" name="フローチャート : 判断 410"/>
        <xdr:cNvSpPr/>
      </xdr:nvSpPr>
      <xdr:spPr>
        <a:xfrm>
          <a:off x="10426700" y="12924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74</xdr:row>
      <xdr:rowOff>40894</xdr:rowOff>
    </xdr:from>
    <xdr:to>
      <xdr:col>14</xdr:col>
      <xdr:colOff>79375</xdr:colOff>
      <xdr:row>74</xdr:row>
      <xdr:rowOff>142494</xdr:rowOff>
    </xdr:to>
    <xdr:sp macro="" textlink="">
      <xdr:nvSpPr>
        <xdr:cNvPr id="412" name="フローチャート : 判断 411"/>
        <xdr:cNvSpPr/>
      </xdr:nvSpPr>
      <xdr:spPr>
        <a:xfrm>
          <a:off x="9588500" y="1272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133621</xdr:rowOff>
    </xdr:from>
    <xdr:ext cx="534377" cy="259045"/>
    <xdr:sp macro="" textlink="">
      <xdr:nvSpPr>
        <xdr:cNvPr id="413" name="テキスト ボックス 412"/>
        <xdr:cNvSpPr txBox="1"/>
      </xdr:nvSpPr>
      <xdr:spPr>
        <a:xfrm>
          <a:off x="9372111" y="12820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21,260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75</xdr:row>
      <xdr:rowOff>99340</xdr:rowOff>
    </xdr:from>
    <xdr:to>
      <xdr:col>15</xdr:col>
      <xdr:colOff>231775</xdr:colOff>
      <xdr:row>76</xdr:row>
      <xdr:rowOff>29490</xdr:rowOff>
    </xdr:to>
    <xdr:sp macro="" textlink="">
      <xdr:nvSpPr>
        <xdr:cNvPr id="419" name="円/楕円 418"/>
        <xdr:cNvSpPr/>
      </xdr:nvSpPr>
      <xdr:spPr>
        <a:xfrm>
          <a:off x="10426700" y="1295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77767</xdr:rowOff>
    </xdr:from>
    <xdr:ext cx="534377" cy="259045"/>
    <xdr:sp macro="" textlink="">
      <xdr:nvSpPr>
        <xdr:cNvPr id="420" name="普通建設事業費 （ うち新規整備　）該当値テキスト"/>
        <xdr:cNvSpPr txBox="1"/>
      </xdr:nvSpPr>
      <xdr:spPr>
        <a:xfrm>
          <a:off x="10528300" y="12936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15,226</a:t>
          </a:r>
          <a:endParaRPr kumimoji="1" lang="ja-JP" altLang="en-US" sz="1000" b="1">
            <a:solidFill>
              <a:srgbClr val="FF0000"/>
            </a:solidFill>
            <a:latin typeface="ＭＳ Ｐゴシック"/>
          </a:endParaRPr>
        </a:p>
      </xdr:txBody>
    </xdr:sp>
    <xdr:clientData/>
  </xdr:oneCellAnchor>
  <xdr:twoCellAnchor>
    <xdr:from>
      <xdr:col>13</xdr:col>
      <xdr:colOff>663575</xdr:colOff>
      <xdr:row>73</xdr:row>
      <xdr:rowOff>66764</xdr:rowOff>
    </xdr:from>
    <xdr:to>
      <xdr:col>14</xdr:col>
      <xdr:colOff>79375</xdr:colOff>
      <xdr:row>73</xdr:row>
      <xdr:rowOff>168364</xdr:rowOff>
    </xdr:to>
    <xdr:sp macro="" textlink="">
      <xdr:nvSpPr>
        <xdr:cNvPr id="421" name="円/楕円 420"/>
        <xdr:cNvSpPr/>
      </xdr:nvSpPr>
      <xdr:spPr>
        <a:xfrm>
          <a:off x="9588500" y="12582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72</xdr:row>
      <xdr:rowOff>13441</xdr:rowOff>
    </xdr:from>
    <xdr:ext cx="534377" cy="259045"/>
    <xdr:sp macro="" textlink="">
      <xdr:nvSpPr>
        <xdr:cNvPr id="422" name="テキスト ボックス 421"/>
        <xdr:cNvSpPr txBox="1"/>
      </xdr:nvSpPr>
      <xdr:spPr>
        <a:xfrm>
          <a:off x="9372111" y="1235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25,081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24,943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3" name="直線コネクタ 43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4" name="テキスト ボックス 43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5" name="直線コネクタ 43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36" name="テキスト ボックス 435"/>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7" name="直線コネクタ 43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38" name="テキスト ボックス 437"/>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9" name="直線コネクタ 43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40" name="テキスト ボックス 439"/>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1" name="直線コネクタ 44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42" name="テキスト ボックス 441"/>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101958</xdr:rowOff>
    </xdr:from>
    <xdr:to>
      <xdr:col>15</xdr:col>
      <xdr:colOff>180340</xdr:colOff>
      <xdr:row>98</xdr:row>
      <xdr:rowOff>25766</xdr:rowOff>
    </xdr:to>
    <xdr:cxnSp macro="">
      <xdr:nvCxnSpPr>
        <xdr:cNvPr id="444" name="直線コネクタ 443"/>
        <xdr:cNvCxnSpPr/>
      </xdr:nvCxnSpPr>
      <xdr:spPr>
        <a:xfrm flipV="1">
          <a:off x="10475595" y="15532458"/>
          <a:ext cx="1270" cy="1295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29593</xdr:rowOff>
    </xdr:from>
    <xdr:ext cx="469744" cy="259045"/>
    <xdr:sp macro="" textlink="">
      <xdr:nvSpPr>
        <xdr:cNvPr id="445" name="普通建設事業費 （ うち更新整備　）最小値テキスト"/>
        <xdr:cNvSpPr txBox="1"/>
      </xdr:nvSpPr>
      <xdr:spPr>
        <a:xfrm>
          <a:off x="10528300" y="16831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4,984</a:t>
          </a:r>
          <a:endParaRPr kumimoji="1" lang="ja-JP" altLang="en-US" sz="1000" b="1">
            <a:latin typeface="ＭＳ Ｐゴシック"/>
          </a:endParaRPr>
        </a:p>
      </xdr:txBody>
    </xdr:sp>
    <xdr:clientData/>
  </xdr:oneCellAnchor>
  <xdr:twoCellAnchor>
    <xdr:from>
      <xdr:col>15</xdr:col>
      <xdr:colOff>92075</xdr:colOff>
      <xdr:row>98</xdr:row>
      <xdr:rowOff>25766</xdr:rowOff>
    </xdr:from>
    <xdr:to>
      <xdr:col>15</xdr:col>
      <xdr:colOff>269875</xdr:colOff>
      <xdr:row>98</xdr:row>
      <xdr:rowOff>25766</xdr:rowOff>
    </xdr:to>
    <xdr:cxnSp macro="">
      <xdr:nvCxnSpPr>
        <xdr:cNvPr id="446" name="直線コネクタ 445"/>
        <xdr:cNvCxnSpPr/>
      </xdr:nvCxnSpPr>
      <xdr:spPr>
        <a:xfrm>
          <a:off x="10388600" y="16827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48635</xdr:rowOff>
    </xdr:from>
    <xdr:ext cx="534377" cy="259045"/>
    <xdr:sp macro="" textlink="">
      <xdr:nvSpPr>
        <xdr:cNvPr id="447" name="普通建設事業費 （ うち更新整備　）最大値テキスト"/>
        <xdr:cNvSpPr txBox="1"/>
      </xdr:nvSpPr>
      <xdr:spPr>
        <a:xfrm>
          <a:off x="10528300" y="1530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61,651</a:t>
          </a:r>
          <a:endParaRPr kumimoji="1" lang="ja-JP" altLang="en-US" sz="1000" b="1">
            <a:latin typeface="ＭＳ Ｐゴシック"/>
          </a:endParaRPr>
        </a:p>
      </xdr:txBody>
    </xdr:sp>
    <xdr:clientData/>
  </xdr:oneCellAnchor>
  <xdr:twoCellAnchor>
    <xdr:from>
      <xdr:col>15</xdr:col>
      <xdr:colOff>92075</xdr:colOff>
      <xdr:row>90</xdr:row>
      <xdr:rowOff>101958</xdr:rowOff>
    </xdr:from>
    <xdr:to>
      <xdr:col>15</xdr:col>
      <xdr:colOff>269875</xdr:colOff>
      <xdr:row>90</xdr:row>
      <xdr:rowOff>101958</xdr:rowOff>
    </xdr:to>
    <xdr:cxnSp macro="">
      <xdr:nvCxnSpPr>
        <xdr:cNvPr id="448" name="直線コネクタ 447"/>
        <xdr:cNvCxnSpPr/>
      </xdr:nvCxnSpPr>
      <xdr:spPr>
        <a:xfrm>
          <a:off x="10388600" y="15532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91</xdr:row>
      <xdr:rowOff>145850</xdr:rowOff>
    </xdr:from>
    <xdr:to>
      <xdr:col>15</xdr:col>
      <xdr:colOff>180975</xdr:colOff>
      <xdr:row>92</xdr:row>
      <xdr:rowOff>11340</xdr:rowOff>
    </xdr:to>
    <xdr:cxnSp macro="">
      <xdr:nvCxnSpPr>
        <xdr:cNvPr id="449" name="直線コネクタ 448"/>
        <xdr:cNvCxnSpPr/>
      </xdr:nvCxnSpPr>
      <xdr:spPr>
        <a:xfrm>
          <a:off x="9639300" y="15747800"/>
          <a:ext cx="838200" cy="36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108407</xdr:rowOff>
    </xdr:from>
    <xdr:ext cx="534377" cy="259045"/>
    <xdr:sp macro="" textlink="">
      <xdr:nvSpPr>
        <xdr:cNvPr id="450" name="普通建設事業費 （ うち更新整備　）平均値テキスト"/>
        <xdr:cNvSpPr txBox="1"/>
      </xdr:nvSpPr>
      <xdr:spPr>
        <a:xfrm>
          <a:off x="10528300" y="163961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20,703</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129980</xdr:rowOff>
    </xdr:from>
    <xdr:to>
      <xdr:col>15</xdr:col>
      <xdr:colOff>231775</xdr:colOff>
      <xdr:row>96</xdr:row>
      <xdr:rowOff>60130</xdr:rowOff>
    </xdr:to>
    <xdr:sp macro="" textlink="">
      <xdr:nvSpPr>
        <xdr:cNvPr id="451" name="フローチャート : 判断 450"/>
        <xdr:cNvSpPr/>
      </xdr:nvSpPr>
      <xdr:spPr>
        <a:xfrm>
          <a:off x="10426700" y="1641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114777</xdr:rowOff>
    </xdr:from>
    <xdr:to>
      <xdr:col>14</xdr:col>
      <xdr:colOff>79375</xdr:colOff>
      <xdr:row>96</xdr:row>
      <xdr:rowOff>44927</xdr:rowOff>
    </xdr:to>
    <xdr:sp macro="" textlink="">
      <xdr:nvSpPr>
        <xdr:cNvPr id="452" name="フローチャート : 判断 451"/>
        <xdr:cNvSpPr/>
      </xdr:nvSpPr>
      <xdr:spPr>
        <a:xfrm>
          <a:off x="9588500" y="16402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36054</xdr:rowOff>
    </xdr:from>
    <xdr:ext cx="534377" cy="259045"/>
    <xdr:sp macro="" textlink="">
      <xdr:nvSpPr>
        <xdr:cNvPr id="453" name="テキスト ボックス 452"/>
        <xdr:cNvSpPr txBox="1"/>
      </xdr:nvSpPr>
      <xdr:spPr>
        <a:xfrm>
          <a:off x="9372111" y="1649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21,368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4" name="テキスト ボックス 45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5" name="テキスト ボックス 45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6" name="テキスト ボックス 45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7" name="テキスト ボックス 45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8" name="テキスト ボックス 45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91</xdr:row>
      <xdr:rowOff>131990</xdr:rowOff>
    </xdr:from>
    <xdr:to>
      <xdr:col>15</xdr:col>
      <xdr:colOff>231775</xdr:colOff>
      <xdr:row>92</xdr:row>
      <xdr:rowOff>62140</xdr:rowOff>
    </xdr:to>
    <xdr:sp macro="" textlink="">
      <xdr:nvSpPr>
        <xdr:cNvPr id="459" name="円/楕円 458"/>
        <xdr:cNvSpPr/>
      </xdr:nvSpPr>
      <xdr:spPr>
        <a:xfrm>
          <a:off x="10426700" y="1573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90</xdr:row>
      <xdr:rowOff>154867</xdr:rowOff>
    </xdr:from>
    <xdr:ext cx="534377" cy="259045"/>
    <xdr:sp macro="" textlink="">
      <xdr:nvSpPr>
        <xdr:cNvPr id="460" name="普通建設事業費 （ うち更新整備　）該当値テキスト"/>
        <xdr:cNvSpPr txBox="1"/>
      </xdr:nvSpPr>
      <xdr:spPr>
        <a:xfrm>
          <a:off x="10528300" y="1558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50,615</a:t>
          </a:r>
          <a:endParaRPr kumimoji="1" lang="ja-JP" altLang="en-US" sz="1000" b="1">
            <a:solidFill>
              <a:srgbClr val="FF0000"/>
            </a:solidFill>
            <a:latin typeface="ＭＳ Ｐゴシック"/>
          </a:endParaRPr>
        </a:p>
      </xdr:txBody>
    </xdr:sp>
    <xdr:clientData/>
  </xdr:oneCellAnchor>
  <xdr:twoCellAnchor>
    <xdr:from>
      <xdr:col>13</xdr:col>
      <xdr:colOff>663575</xdr:colOff>
      <xdr:row>91</xdr:row>
      <xdr:rowOff>95050</xdr:rowOff>
    </xdr:from>
    <xdr:to>
      <xdr:col>14</xdr:col>
      <xdr:colOff>79375</xdr:colOff>
      <xdr:row>92</xdr:row>
      <xdr:rowOff>25200</xdr:rowOff>
    </xdr:to>
    <xdr:sp macro="" textlink="">
      <xdr:nvSpPr>
        <xdr:cNvPr id="461" name="円/楕円 460"/>
        <xdr:cNvSpPr/>
      </xdr:nvSpPr>
      <xdr:spPr>
        <a:xfrm>
          <a:off x="9588500" y="1569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90</xdr:row>
      <xdr:rowOff>41727</xdr:rowOff>
    </xdr:from>
    <xdr:ext cx="534377" cy="259045"/>
    <xdr:sp macro="" textlink="">
      <xdr:nvSpPr>
        <xdr:cNvPr id="462" name="テキスト ボックス 461"/>
        <xdr:cNvSpPr txBox="1"/>
      </xdr:nvSpPr>
      <xdr:spPr>
        <a:xfrm>
          <a:off x="9372111" y="1547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52,231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3" name="正方形/長方形 46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4" name="正方形/長方形 46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5" name="正方形/長方形 46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6" name="正方形/長方形 46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7" name="正方形/長方形 46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8" name="正方形/長方形 46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9" name="正方形/長方形 46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0" name="正方形/長方形 46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1" name="テキスト ボックス 47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2" name="直線コネクタ 47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25400</xdr:rowOff>
    </xdr:from>
    <xdr:to>
      <xdr:col>24</xdr:col>
      <xdr:colOff>644525</xdr:colOff>
      <xdr:row>38</xdr:row>
      <xdr:rowOff>25400</xdr:rowOff>
    </xdr:to>
    <xdr:cxnSp macro="">
      <xdr:nvCxnSpPr>
        <xdr:cNvPr id="473" name="直線コネクタ 472"/>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54627</xdr:rowOff>
    </xdr:from>
    <xdr:ext cx="248786" cy="259045"/>
    <xdr:sp macro="" textlink="">
      <xdr:nvSpPr>
        <xdr:cNvPr id="474" name="テキスト ボックス 473"/>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5" name="直線コネクタ 47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168927</xdr:rowOff>
    </xdr:from>
    <xdr:ext cx="467179" cy="259045"/>
    <xdr:sp macro="" textlink="">
      <xdr:nvSpPr>
        <xdr:cNvPr id="476" name="テキスト ボックス 475"/>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77" name="直線コネクタ 476"/>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111777</xdr:rowOff>
    </xdr:from>
    <xdr:ext cx="467179" cy="259045"/>
    <xdr:sp macro="" textlink="">
      <xdr:nvSpPr>
        <xdr:cNvPr id="478" name="テキスト ボックス 477"/>
        <xdr:cNvSpPr txBox="1"/>
      </xdr:nvSpPr>
      <xdr:spPr>
        <a:xfrm>
          <a:off x="11978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9" name="直線コネクタ 47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27</xdr:row>
      <xdr:rowOff>54627</xdr:rowOff>
    </xdr:from>
    <xdr:ext cx="467179" cy="259045"/>
    <xdr:sp macro="" textlink="">
      <xdr:nvSpPr>
        <xdr:cNvPr id="480" name="テキスト ボックス 479"/>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169418</xdr:rowOff>
    </xdr:from>
    <xdr:to>
      <xdr:col>23</xdr:col>
      <xdr:colOff>516889</xdr:colOff>
      <xdr:row>38</xdr:row>
      <xdr:rowOff>25400</xdr:rowOff>
    </xdr:to>
    <xdr:cxnSp macro="">
      <xdr:nvCxnSpPr>
        <xdr:cNvPr id="482" name="直線コネクタ 481"/>
        <xdr:cNvCxnSpPr/>
      </xdr:nvCxnSpPr>
      <xdr:spPr>
        <a:xfrm flipV="1">
          <a:off x="16317595" y="5312918"/>
          <a:ext cx="1269" cy="122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29227</xdr:rowOff>
    </xdr:from>
    <xdr:ext cx="249299" cy="259045"/>
    <xdr:sp macro="" textlink="">
      <xdr:nvSpPr>
        <xdr:cNvPr id="483"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25400</xdr:rowOff>
    </xdr:from>
    <xdr:to>
      <xdr:col>23</xdr:col>
      <xdr:colOff>606425</xdr:colOff>
      <xdr:row>38</xdr:row>
      <xdr:rowOff>25400</xdr:rowOff>
    </xdr:to>
    <xdr:cxnSp macro="">
      <xdr:nvCxnSpPr>
        <xdr:cNvPr id="484" name="直線コネクタ 483"/>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116095</xdr:rowOff>
    </xdr:from>
    <xdr:ext cx="469744" cy="259045"/>
    <xdr:sp macro="" textlink="">
      <xdr:nvSpPr>
        <xdr:cNvPr id="485" name="災害復旧事業費最大値テキスト"/>
        <xdr:cNvSpPr txBox="1"/>
      </xdr:nvSpPr>
      <xdr:spPr>
        <a:xfrm>
          <a:off x="16370300" y="5088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2,148</a:t>
          </a:r>
          <a:endParaRPr kumimoji="1" lang="ja-JP" altLang="en-US" sz="1000" b="1">
            <a:latin typeface="ＭＳ Ｐゴシック"/>
          </a:endParaRPr>
        </a:p>
      </xdr:txBody>
    </xdr:sp>
    <xdr:clientData/>
  </xdr:oneCellAnchor>
  <xdr:twoCellAnchor>
    <xdr:from>
      <xdr:col>23</xdr:col>
      <xdr:colOff>428625</xdr:colOff>
      <xdr:row>30</xdr:row>
      <xdr:rowOff>169418</xdr:rowOff>
    </xdr:from>
    <xdr:to>
      <xdr:col>23</xdr:col>
      <xdr:colOff>606425</xdr:colOff>
      <xdr:row>30</xdr:row>
      <xdr:rowOff>169418</xdr:rowOff>
    </xdr:to>
    <xdr:cxnSp macro="">
      <xdr:nvCxnSpPr>
        <xdr:cNvPr id="486" name="直線コネクタ 485"/>
        <xdr:cNvCxnSpPr/>
      </xdr:nvCxnSpPr>
      <xdr:spPr>
        <a:xfrm>
          <a:off x="16230600" y="531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128841</xdr:rowOff>
    </xdr:from>
    <xdr:to>
      <xdr:col>23</xdr:col>
      <xdr:colOff>517525</xdr:colOff>
      <xdr:row>37</xdr:row>
      <xdr:rowOff>67120</xdr:rowOff>
    </xdr:to>
    <xdr:cxnSp macro="">
      <xdr:nvCxnSpPr>
        <xdr:cNvPr id="487" name="直線コネクタ 486"/>
        <xdr:cNvCxnSpPr/>
      </xdr:nvCxnSpPr>
      <xdr:spPr>
        <a:xfrm>
          <a:off x="15481300" y="6301041"/>
          <a:ext cx="838200" cy="109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53484</xdr:rowOff>
    </xdr:from>
    <xdr:ext cx="378565" cy="259045"/>
    <xdr:sp macro="" textlink="">
      <xdr:nvSpPr>
        <xdr:cNvPr id="488" name="災害復旧事業費平均値テキスト"/>
        <xdr:cNvSpPr txBox="1"/>
      </xdr:nvSpPr>
      <xdr:spPr>
        <a:xfrm>
          <a:off x="16370300" y="605423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30607</xdr:rowOff>
    </xdr:from>
    <xdr:to>
      <xdr:col>23</xdr:col>
      <xdr:colOff>568325</xdr:colOff>
      <xdr:row>36</xdr:row>
      <xdr:rowOff>132207</xdr:rowOff>
    </xdr:to>
    <xdr:sp macro="" textlink="">
      <xdr:nvSpPr>
        <xdr:cNvPr id="489" name="フローチャート : 判断 488"/>
        <xdr:cNvSpPr/>
      </xdr:nvSpPr>
      <xdr:spPr>
        <a:xfrm>
          <a:off x="16268700" y="620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128841</xdr:rowOff>
    </xdr:from>
    <xdr:to>
      <xdr:col>22</xdr:col>
      <xdr:colOff>365125</xdr:colOff>
      <xdr:row>37</xdr:row>
      <xdr:rowOff>76264</xdr:rowOff>
    </xdr:to>
    <xdr:cxnSp macro="">
      <xdr:nvCxnSpPr>
        <xdr:cNvPr id="490" name="直線コネクタ 489"/>
        <xdr:cNvCxnSpPr/>
      </xdr:nvCxnSpPr>
      <xdr:spPr>
        <a:xfrm flipV="1">
          <a:off x="14592300" y="6301041"/>
          <a:ext cx="889000" cy="118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96329</xdr:rowOff>
    </xdr:from>
    <xdr:to>
      <xdr:col>22</xdr:col>
      <xdr:colOff>415925</xdr:colOff>
      <xdr:row>36</xdr:row>
      <xdr:rowOff>26479</xdr:rowOff>
    </xdr:to>
    <xdr:sp macro="" textlink="">
      <xdr:nvSpPr>
        <xdr:cNvPr id="491" name="フローチャート : 判断 490"/>
        <xdr:cNvSpPr/>
      </xdr:nvSpPr>
      <xdr:spPr>
        <a:xfrm>
          <a:off x="15430500" y="60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34</xdr:row>
      <xdr:rowOff>43006</xdr:rowOff>
    </xdr:from>
    <xdr:ext cx="378565" cy="259045"/>
    <xdr:sp macro="" textlink="">
      <xdr:nvSpPr>
        <xdr:cNvPr id="492" name="テキスト ボックス 491"/>
        <xdr:cNvSpPr txBox="1"/>
      </xdr:nvSpPr>
      <xdr:spPr>
        <a:xfrm>
          <a:off x="15292017" y="58723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76264</xdr:rowOff>
    </xdr:from>
    <xdr:to>
      <xdr:col>21</xdr:col>
      <xdr:colOff>161925</xdr:colOff>
      <xdr:row>37</xdr:row>
      <xdr:rowOff>160274</xdr:rowOff>
    </xdr:to>
    <xdr:cxnSp macro="">
      <xdr:nvCxnSpPr>
        <xdr:cNvPr id="493" name="直線コネクタ 492"/>
        <xdr:cNvCxnSpPr/>
      </xdr:nvCxnSpPr>
      <xdr:spPr>
        <a:xfrm flipV="1">
          <a:off x="13703300" y="6419914"/>
          <a:ext cx="889000" cy="84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85471</xdr:rowOff>
    </xdr:from>
    <xdr:to>
      <xdr:col>21</xdr:col>
      <xdr:colOff>212725</xdr:colOff>
      <xdr:row>36</xdr:row>
      <xdr:rowOff>15621</xdr:rowOff>
    </xdr:to>
    <xdr:sp macro="" textlink="">
      <xdr:nvSpPr>
        <xdr:cNvPr id="494" name="フローチャート : 判断 493"/>
        <xdr:cNvSpPr/>
      </xdr:nvSpPr>
      <xdr:spPr>
        <a:xfrm>
          <a:off x="14541500" y="6086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34</xdr:row>
      <xdr:rowOff>32148</xdr:rowOff>
    </xdr:from>
    <xdr:ext cx="378565" cy="259045"/>
    <xdr:sp macro="" textlink="">
      <xdr:nvSpPr>
        <xdr:cNvPr id="495" name="テキスト ボックス 494"/>
        <xdr:cNvSpPr txBox="1"/>
      </xdr:nvSpPr>
      <xdr:spPr>
        <a:xfrm>
          <a:off x="14403017" y="58614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160274</xdr:rowOff>
    </xdr:from>
    <xdr:to>
      <xdr:col>19</xdr:col>
      <xdr:colOff>644525</xdr:colOff>
      <xdr:row>38</xdr:row>
      <xdr:rowOff>20828</xdr:rowOff>
    </xdr:to>
    <xdr:cxnSp macro="">
      <xdr:nvCxnSpPr>
        <xdr:cNvPr id="496" name="直線コネクタ 495"/>
        <xdr:cNvCxnSpPr/>
      </xdr:nvCxnSpPr>
      <xdr:spPr>
        <a:xfrm flipV="1">
          <a:off x="12814300" y="650392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33</xdr:row>
      <xdr:rowOff>142621</xdr:rowOff>
    </xdr:from>
    <xdr:to>
      <xdr:col>20</xdr:col>
      <xdr:colOff>9525</xdr:colOff>
      <xdr:row>34</xdr:row>
      <xdr:rowOff>72771</xdr:rowOff>
    </xdr:to>
    <xdr:sp macro="" textlink="">
      <xdr:nvSpPr>
        <xdr:cNvPr id="497" name="フローチャート : 判断 496"/>
        <xdr:cNvSpPr/>
      </xdr:nvSpPr>
      <xdr:spPr>
        <a:xfrm>
          <a:off x="13652500" y="580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32</xdr:row>
      <xdr:rowOff>89298</xdr:rowOff>
    </xdr:from>
    <xdr:ext cx="469744" cy="259045"/>
    <xdr:sp macro="" textlink="">
      <xdr:nvSpPr>
        <xdr:cNvPr id="498" name="テキスト ボックス 497"/>
        <xdr:cNvSpPr txBox="1"/>
      </xdr:nvSpPr>
      <xdr:spPr>
        <a:xfrm>
          <a:off x="13468427" y="5575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twoCellAnchor>
    <xdr:from>
      <xdr:col>18</xdr:col>
      <xdr:colOff>390525</xdr:colOff>
      <xdr:row>33</xdr:row>
      <xdr:rowOff>107188</xdr:rowOff>
    </xdr:from>
    <xdr:to>
      <xdr:col>18</xdr:col>
      <xdr:colOff>492125</xdr:colOff>
      <xdr:row>34</xdr:row>
      <xdr:rowOff>37338</xdr:rowOff>
    </xdr:to>
    <xdr:sp macro="" textlink="">
      <xdr:nvSpPr>
        <xdr:cNvPr id="499" name="フローチャート : 判断 498"/>
        <xdr:cNvSpPr/>
      </xdr:nvSpPr>
      <xdr:spPr>
        <a:xfrm>
          <a:off x="12763500" y="5765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32</xdr:row>
      <xdr:rowOff>53865</xdr:rowOff>
    </xdr:from>
    <xdr:ext cx="469744" cy="259045"/>
    <xdr:sp macro="" textlink="">
      <xdr:nvSpPr>
        <xdr:cNvPr id="500" name="テキスト ボックス 499"/>
        <xdr:cNvSpPr txBox="1"/>
      </xdr:nvSpPr>
      <xdr:spPr>
        <a:xfrm>
          <a:off x="12579427" y="5540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1" name="テキスト ボックス 50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2" name="テキスト ボックス 50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3" name="テキスト ボックス 50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4" name="テキスト ボックス 50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5" name="テキスト ボックス 50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16320</xdr:rowOff>
    </xdr:from>
    <xdr:to>
      <xdr:col>23</xdr:col>
      <xdr:colOff>568325</xdr:colOff>
      <xdr:row>37</xdr:row>
      <xdr:rowOff>117920</xdr:rowOff>
    </xdr:to>
    <xdr:sp macro="" textlink="">
      <xdr:nvSpPr>
        <xdr:cNvPr id="506" name="円/楕円 505"/>
        <xdr:cNvSpPr/>
      </xdr:nvSpPr>
      <xdr:spPr>
        <a:xfrm>
          <a:off x="16268700" y="635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166197</xdr:rowOff>
    </xdr:from>
    <xdr:ext cx="378565" cy="259045"/>
    <xdr:sp macro="" textlink="">
      <xdr:nvSpPr>
        <xdr:cNvPr id="507" name="災害復旧事業費該当値テキスト"/>
        <xdr:cNvSpPr txBox="1"/>
      </xdr:nvSpPr>
      <xdr:spPr>
        <a:xfrm>
          <a:off x="16370300" y="63383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78041</xdr:rowOff>
    </xdr:from>
    <xdr:to>
      <xdr:col>22</xdr:col>
      <xdr:colOff>415925</xdr:colOff>
      <xdr:row>37</xdr:row>
      <xdr:rowOff>8191</xdr:rowOff>
    </xdr:to>
    <xdr:sp macro="" textlink="">
      <xdr:nvSpPr>
        <xdr:cNvPr id="508" name="円/楕円 507"/>
        <xdr:cNvSpPr/>
      </xdr:nvSpPr>
      <xdr:spPr>
        <a:xfrm>
          <a:off x="15430500" y="6250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36</xdr:row>
      <xdr:rowOff>170768</xdr:rowOff>
    </xdr:from>
    <xdr:ext cx="378565" cy="259045"/>
    <xdr:sp macro="" textlink="">
      <xdr:nvSpPr>
        <xdr:cNvPr id="509" name="テキスト ボックス 508"/>
        <xdr:cNvSpPr txBox="1"/>
      </xdr:nvSpPr>
      <xdr:spPr>
        <a:xfrm>
          <a:off x="15292017" y="6342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25464</xdr:rowOff>
    </xdr:from>
    <xdr:to>
      <xdr:col>21</xdr:col>
      <xdr:colOff>212725</xdr:colOff>
      <xdr:row>37</xdr:row>
      <xdr:rowOff>127064</xdr:rowOff>
    </xdr:to>
    <xdr:sp macro="" textlink="">
      <xdr:nvSpPr>
        <xdr:cNvPr id="510" name="円/楕円 509"/>
        <xdr:cNvSpPr/>
      </xdr:nvSpPr>
      <xdr:spPr>
        <a:xfrm>
          <a:off x="14541500" y="636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37</xdr:row>
      <xdr:rowOff>118191</xdr:rowOff>
    </xdr:from>
    <xdr:ext cx="378565" cy="259045"/>
    <xdr:sp macro="" textlink="">
      <xdr:nvSpPr>
        <xdr:cNvPr id="511" name="テキスト ボックス 510"/>
        <xdr:cNvSpPr txBox="1"/>
      </xdr:nvSpPr>
      <xdr:spPr>
        <a:xfrm>
          <a:off x="14403017" y="64618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109474</xdr:rowOff>
    </xdr:from>
    <xdr:to>
      <xdr:col>20</xdr:col>
      <xdr:colOff>9525</xdr:colOff>
      <xdr:row>38</xdr:row>
      <xdr:rowOff>39624</xdr:rowOff>
    </xdr:to>
    <xdr:sp macro="" textlink="">
      <xdr:nvSpPr>
        <xdr:cNvPr id="512" name="円/楕円 511"/>
        <xdr:cNvSpPr/>
      </xdr:nvSpPr>
      <xdr:spPr>
        <a:xfrm>
          <a:off x="13652500" y="6453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38</xdr:row>
      <xdr:rowOff>30751</xdr:rowOff>
    </xdr:from>
    <xdr:ext cx="313932" cy="259045"/>
    <xdr:sp macro="" textlink="">
      <xdr:nvSpPr>
        <xdr:cNvPr id="513" name="テキスト ボックス 512"/>
        <xdr:cNvSpPr txBox="1"/>
      </xdr:nvSpPr>
      <xdr:spPr>
        <a:xfrm>
          <a:off x="13546333" y="65458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141478</xdr:rowOff>
    </xdr:from>
    <xdr:to>
      <xdr:col>18</xdr:col>
      <xdr:colOff>492125</xdr:colOff>
      <xdr:row>38</xdr:row>
      <xdr:rowOff>71628</xdr:rowOff>
    </xdr:to>
    <xdr:sp macro="" textlink="">
      <xdr:nvSpPr>
        <xdr:cNvPr id="514" name="円/楕円 513"/>
        <xdr:cNvSpPr/>
      </xdr:nvSpPr>
      <xdr:spPr>
        <a:xfrm>
          <a:off x="12763500" y="648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38</xdr:row>
      <xdr:rowOff>62755</xdr:rowOff>
    </xdr:from>
    <xdr:ext cx="249299" cy="259045"/>
    <xdr:sp macro="" textlink="">
      <xdr:nvSpPr>
        <xdr:cNvPr id="515" name="テキスト ボックス 514"/>
        <xdr:cNvSpPr txBox="1"/>
      </xdr:nvSpPr>
      <xdr:spPr>
        <a:xfrm>
          <a:off x="12689649" y="6577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6" name="正方形/長方形 51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7" name="正方形/長方形 51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8" name="正方形/長方形 51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9" name="正方形/長方形 51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0" name="正方形/長方形 51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1" name="正方形/長方形 52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2" name="正方形/長方形 52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3" name="正方形/長方形 52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4" name="テキスト ボックス 52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5" name="直線コネクタ 52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6" name="直線コネクタ 52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7" name="テキスト ボックス 52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8" name="直線コネクタ 52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9" name="テキスト ボックス 52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1" name="直線コネクタ 53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3" name="直線コネクタ 53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5" name="直線コネクタ 53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6" name="直線コネクタ 53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8" name="フローチャート : 判断 53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9" name="直線コネクタ 53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0" name="フローチャート : 判断 53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1" name="テキスト ボックス 540"/>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2" name="直線コネクタ 54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3" name="フローチャート : 判断 54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4" name="テキスト ボックス 543"/>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5" name="直線コネクタ 54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6" name="フローチャート : 判断 54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7" name="テキスト ボックス 546"/>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8" name="フローチャート : 判断 54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9" name="テキスト ボックス 548"/>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0" name="テキスト ボックス 54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1" name="テキスト ボックス 55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2" name="テキスト ボックス 55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3" name="テキスト ボックス 55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4" name="テキスト ボックス 55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5" name="円/楕円 55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7" name="円/楕円 55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8" name="テキスト ボックス 557"/>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9" name="円/楕円 55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0" name="テキスト ボックス 559"/>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1" name="円/楕円 56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2" name="テキスト ボックス 561"/>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円/楕円 56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4" name="テキスト ボックス 563"/>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5" name="正方形/長方形 56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6" name="正方形/長方形 56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7" name="正方形/長方形 56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8" name="正方形/長方形 56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9" name="正方形/長方形 56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0" name="正方形/長方形 56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1" name="正方形/長方形 57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67,373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2" name="正方形/長方形 57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3" name="テキスト ボックス 57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4" name="直線コネクタ 57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75" name="直線コネクタ 57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76" name="テキスト ボックス 57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77" name="直線コネクタ 57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78" name="テキスト ボックス 57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79" name="直線コネクタ 57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0" name="テキスト ボックス 57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1" name="直線コネクタ 58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82" name="テキスト ボックス 58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3" name="直線コネクタ 58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584" name="テキスト ボックス 583"/>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5" name="直線コネクタ 58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6" name="テキスト ボックス 58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25438</xdr:rowOff>
    </xdr:from>
    <xdr:to>
      <xdr:col>23</xdr:col>
      <xdr:colOff>516889</xdr:colOff>
      <xdr:row>77</xdr:row>
      <xdr:rowOff>154730</xdr:rowOff>
    </xdr:to>
    <xdr:cxnSp macro="">
      <xdr:nvCxnSpPr>
        <xdr:cNvPr id="588" name="直線コネクタ 587"/>
        <xdr:cNvCxnSpPr/>
      </xdr:nvCxnSpPr>
      <xdr:spPr>
        <a:xfrm flipV="1">
          <a:off x="16317595" y="12369838"/>
          <a:ext cx="1269" cy="986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158557</xdr:rowOff>
    </xdr:from>
    <xdr:ext cx="534377" cy="259045"/>
    <xdr:sp macro="" textlink="">
      <xdr:nvSpPr>
        <xdr:cNvPr id="589" name="公債費最小値テキスト"/>
        <xdr:cNvSpPr txBox="1"/>
      </xdr:nvSpPr>
      <xdr:spPr>
        <a:xfrm>
          <a:off x="16370300" y="13360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12,211</a:t>
          </a:r>
          <a:endParaRPr kumimoji="1" lang="ja-JP" altLang="en-US" sz="1000" b="1">
            <a:latin typeface="ＭＳ Ｐゴシック"/>
          </a:endParaRPr>
        </a:p>
      </xdr:txBody>
    </xdr:sp>
    <xdr:clientData/>
  </xdr:oneCellAnchor>
  <xdr:twoCellAnchor>
    <xdr:from>
      <xdr:col>23</xdr:col>
      <xdr:colOff>428625</xdr:colOff>
      <xdr:row>77</xdr:row>
      <xdr:rowOff>154730</xdr:rowOff>
    </xdr:from>
    <xdr:to>
      <xdr:col>23</xdr:col>
      <xdr:colOff>606425</xdr:colOff>
      <xdr:row>77</xdr:row>
      <xdr:rowOff>154730</xdr:rowOff>
    </xdr:to>
    <xdr:cxnSp macro="">
      <xdr:nvCxnSpPr>
        <xdr:cNvPr id="590" name="直線コネクタ 589"/>
        <xdr:cNvCxnSpPr/>
      </xdr:nvCxnSpPr>
      <xdr:spPr>
        <a:xfrm>
          <a:off x="16230600" y="1335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143565</xdr:rowOff>
    </xdr:from>
    <xdr:ext cx="534377" cy="259045"/>
    <xdr:sp macro="" textlink="">
      <xdr:nvSpPr>
        <xdr:cNvPr id="591" name="公債費最大値テキスト"/>
        <xdr:cNvSpPr txBox="1"/>
      </xdr:nvSpPr>
      <xdr:spPr>
        <a:xfrm>
          <a:off x="16370300" y="12145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63,998</a:t>
          </a:r>
          <a:endParaRPr kumimoji="1" lang="ja-JP" altLang="en-US" sz="1000" b="1">
            <a:latin typeface="ＭＳ Ｐゴシック"/>
          </a:endParaRPr>
        </a:p>
      </xdr:txBody>
    </xdr:sp>
    <xdr:clientData/>
  </xdr:oneCellAnchor>
  <xdr:twoCellAnchor>
    <xdr:from>
      <xdr:col>23</xdr:col>
      <xdr:colOff>428625</xdr:colOff>
      <xdr:row>72</xdr:row>
      <xdr:rowOff>25438</xdr:rowOff>
    </xdr:from>
    <xdr:to>
      <xdr:col>23</xdr:col>
      <xdr:colOff>606425</xdr:colOff>
      <xdr:row>72</xdr:row>
      <xdr:rowOff>25438</xdr:rowOff>
    </xdr:to>
    <xdr:cxnSp macro="">
      <xdr:nvCxnSpPr>
        <xdr:cNvPr id="592" name="直線コネクタ 591"/>
        <xdr:cNvCxnSpPr/>
      </xdr:nvCxnSpPr>
      <xdr:spPr>
        <a:xfrm>
          <a:off x="16230600" y="12369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71</xdr:row>
      <xdr:rowOff>146234</xdr:rowOff>
    </xdr:from>
    <xdr:to>
      <xdr:col>23</xdr:col>
      <xdr:colOff>517525</xdr:colOff>
      <xdr:row>72</xdr:row>
      <xdr:rowOff>25438</xdr:rowOff>
    </xdr:to>
    <xdr:cxnSp macro="">
      <xdr:nvCxnSpPr>
        <xdr:cNvPr id="593" name="直線コネクタ 592"/>
        <xdr:cNvCxnSpPr/>
      </xdr:nvCxnSpPr>
      <xdr:spPr>
        <a:xfrm>
          <a:off x="15481300" y="12319184"/>
          <a:ext cx="838200" cy="50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144213</xdr:rowOff>
    </xdr:from>
    <xdr:ext cx="534377" cy="259045"/>
    <xdr:sp macro="" textlink="">
      <xdr:nvSpPr>
        <xdr:cNvPr id="594" name="公債費平均値テキスト"/>
        <xdr:cNvSpPr txBox="1"/>
      </xdr:nvSpPr>
      <xdr:spPr>
        <a:xfrm>
          <a:off x="16370300" y="128315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35,964</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165786</xdr:rowOff>
    </xdr:from>
    <xdr:to>
      <xdr:col>23</xdr:col>
      <xdr:colOff>568325</xdr:colOff>
      <xdr:row>75</xdr:row>
      <xdr:rowOff>95936</xdr:rowOff>
    </xdr:to>
    <xdr:sp macro="" textlink="">
      <xdr:nvSpPr>
        <xdr:cNvPr id="595" name="フローチャート : 判断 594"/>
        <xdr:cNvSpPr/>
      </xdr:nvSpPr>
      <xdr:spPr>
        <a:xfrm>
          <a:off x="16268700" y="12853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71</xdr:row>
      <xdr:rowOff>146234</xdr:rowOff>
    </xdr:from>
    <xdr:to>
      <xdr:col>22</xdr:col>
      <xdr:colOff>365125</xdr:colOff>
      <xdr:row>71</xdr:row>
      <xdr:rowOff>155092</xdr:rowOff>
    </xdr:to>
    <xdr:cxnSp macro="">
      <xdr:nvCxnSpPr>
        <xdr:cNvPr id="596" name="直線コネクタ 595"/>
        <xdr:cNvCxnSpPr/>
      </xdr:nvCxnSpPr>
      <xdr:spPr>
        <a:xfrm flipV="1">
          <a:off x="14592300" y="12319184"/>
          <a:ext cx="889000" cy="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116770</xdr:rowOff>
    </xdr:from>
    <xdr:to>
      <xdr:col>22</xdr:col>
      <xdr:colOff>415925</xdr:colOff>
      <xdr:row>75</xdr:row>
      <xdr:rowOff>46920</xdr:rowOff>
    </xdr:to>
    <xdr:sp macro="" textlink="">
      <xdr:nvSpPr>
        <xdr:cNvPr id="597" name="フローチャート : 判断 596"/>
        <xdr:cNvSpPr/>
      </xdr:nvSpPr>
      <xdr:spPr>
        <a:xfrm>
          <a:off x="15430500" y="128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38047</xdr:rowOff>
    </xdr:from>
    <xdr:ext cx="534377" cy="259045"/>
    <xdr:sp macro="" textlink="">
      <xdr:nvSpPr>
        <xdr:cNvPr id="598" name="テキスト ボックス 597"/>
        <xdr:cNvSpPr txBox="1"/>
      </xdr:nvSpPr>
      <xdr:spPr>
        <a:xfrm>
          <a:off x="15214111" y="1289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38,537</a:t>
          </a:r>
          <a:endParaRPr kumimoji="1" lang="ja-JP" altLang="en-US" sz="1000" b="1">
            <a:solidFill>
              <a:srgbClr val="000080"/>
            </a:solidFill>
            <a:latin typeface="ＭＳ Ｐゴシック"/>
          </a:endParaRPr>
        </a:p>
      </xdr:txBody>
    </xdr:sp>
    <xdr:clientData/>
  </xdr:oneCellAnchor>
  <xdr:twoCellAnchor>
    <xdr:from>
      <xdr:col>19</xdr:col>
      <xdr:colOff>644525</xdr:colOff>
      <xdr:row>71</xdr:row>
      <xdr:rowOff>155092</xdr:rowOff>
    </xdr:from>
    <xdr:to>
      <xdr:col>21</xdr:col>
      <xdr:colOff>161925</xdr:colOff>
      <xdr:row>72</xdr:row>
      <xdr:rowOff>17323</xdr:rowOff>
    </xdr:to>
    <xdr:cxnSp macro="">
      <xdr:nvCxnSpPr>
        <xdr:cNvPr id="599" name="直線コネクタ 598"/>
        <xdr:cNvCxnSpPr/>
      </xdr:nvCxnSpPr>
      <xdr:spPr>
        <a:xfrm flipV="1">
          <a:off x="13703300" y="12328042"/>
          <a:ext cx="889000" cy="3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106255</xdr:rowOff>
    </xdr:from>
    <xdr:to>
      <xdr:col>21</xdr:col>
      <xdr:colOff>212725</xdr:colOff>
      <xdr:row>75</xdr:row>
      <xdr:rowOff>36405</xdr:rowOff>
    </xdr:to>
    <xdr:sp macro="" textlink="">
      <xdr:nvSpPr>
        <xdr:cNvPr id="600" name="フローチャート : 判断 599"/>
        <xdr:cNvSpPr/>
      </xdr:nvSpPr>
      <xdr:spPr>
        <a:xfrm>
          <a:off x="14541500" y="12793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27532</xdr:rowOff>
    </xdr:from>
    <xdr:ext cx="534377" cy="259045"/>
    <xdr:sp macro="" textlink="">
      <xdr:nvSpPr>
        <xdr:cNvPr id="601" name="テキスト ボックス 600"/>
        <xdr:cNvSpPr txBox="1"/>
      </xdr:nvSpPr>
      <xdr:spPr>
        <a:xfrm>
          <a:off x="14325111" y="12886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39,089</a:t>
          </a:r>
          <a:endParaRPr kumimoji="1" lang="ja-JP" altLang="en-US" sz="1000" b="1">
            <a:solidFill>
              <a:srgbClr val="000080"/>
            </a:solidFill>
            <a:latin typeface="ＭＳ Ｐゴシック"/>
          </a:endParaRPr>
        </a:p>
      </xdr:txBody>
    </xdr:sp>
    <xdr:clientData/>
  </xdr:oneCellAnchor>
  <xdr:twoCellAnchor>
    <xdr:from>
      <xdr:col>18</xdr:col>
      <xdr:colOff>441325</xdr:colOff>
      <xdr:row>71</xdr:row>
      <xdr:rowOff>113202</xdr:rowOff>
    </xdr:from>
    <xdr:to>
      <xdr:col>19</xdr:col>
      <xdr:colOff>644525</xdr:colOff>
      <xdr:row>72</xdr:row>
      <xdr:rowOff>17323</xdr:rowOff>
    </xdr:to>
    <xdr:cxnSp macro="">
      <xdr:nvCxnSpPr>
        <xdr:cNvPr id="602" name="直線コネクタ 601"/>
        <xdr:cNvCxnSpPr/>
      </xdr:nvCxnSpPr>
      <xdr:spPr>
        <a:xfrm>
          <a:off x="12814300" y="12286152"/>
          <a:ext cx="889000" cy="75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110351</xdr:rowOff>
    </xdr:from>
    <xdr:to>
      <xdr:col>20</xdr:col>
      <xdr:colOff>9525</xdr:colOff>
      <xdr:row>75</xdr:row>
      <xdr:rowOff>40501</xdr:rowOff>
    </xdr:to>
    <xdr:sp macro="" textlink="">
      <xdr:nvSpPr>
        <xdr:cNvPr id="603" name="フローチャート : 判断 602"/>
        <xdr:cNvSpPr/>
      </xdr:nvSpPr>
      <xdr:spPr>
        <a:xfrm>
          <a:off x="13652500" y="12797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31628</xdr:rowOff>
    </xdr:from>
    <xdr:ext cx="534377" cy="259045"/>
    <xdr:sp macro="" textlink="">
      <xdr:nvSpPr>
        <xdr:cNvPr id="604" name="テキスト ボックス 603"/>
        <xdr:cNvSpPr txBox="1"/>
      </xdr:nvSpPr>
      <xdr:spPr>
        <a:xfrm>
          <a:off x="13436111" y="1289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38,874</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89738</xdr:rowOff>
    </xdr:from>
    <xdr:to>
      <xdr:col>18</xdr:col>
      <xdr:colOff>492125</xdr:colOff>
      <xdr:row>75</xdr:row>
      <xdr:rowOff>19888</xdr:rowOff>
    </xdr:to>
    <xdr:sp macro="" textlink="">
      <xdr:nvSpPr>
        <xdr:cNvPr id="605" name="フローチャート : 判断 604"/>
        <xdr:cNvSpPr/>
      </xdr:nvSpPr>
      <xdr:spPr>
        <a:xfrm>
          <a:off x="12763500" y="12777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11015</xdr:rowOff>
    </xdr:from>
    <xdr:ext cx="534377" cy="259045"/>
    <xdr:sp macro="" textlink="">
      <xdr:nvSpPr>
        <xdr:cNvPr id="606" name="テキスト ボックス 605"/>
        <xdr:cNvSpPr txBox="1"/>
      </xdr:nvSpPr>
      <xdr:spPr>
        <a:xfrm>
          <a:off x="12547111" y="12869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39,956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7" name="テキスト ボックス 60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8" name="テキスト ボックス 60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9" name="テキスト ボックス 60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0" name="テキスト ボックス 60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1" name="テキスト ボックス 61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71</xdr:row>
      <xdr:rowOff>146088</xdr:rowOff>
    </xdr:from>
    <xdr:to>
      <xdr:col>23</xdr:col>
      <xdr:colOff>568325</xdr:colOff>
      <xdr:row>72</xdr:row>
      <xdr:rowOff>76238</xdr:rowOff>
    </xdr:to>
    <xdr:sp macro="" textlink="">
      <xdr:nvSpPr>
        <xdr:cNvPr id="612" name="円/楕円 611"/>
        <xdr:cNvSpPr/>
      </xdr:nvSpPr>
      <xdr:spPr>
        <a:xfrm>
          <a:off x="16268700" y="12319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71</xdr:row>
      <xdr:rowOff>99115</xdr:rowOff>
    </xdr:from>
    <xdr:ext cx="534377" cy="259045"/>
    <xdr:sp macro="" textlink="">
      <xdr:nvSpPr>
        <xdr:cNvPr id="613" name="公債費該当値テキスト"/>
        <xdr:cNvSpPr txBox="1"/>
      </xdr:nvSpPr>
      <xdr:spPr>
        <a:xfrm>
          <a:off x="16370300" y="1227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63,998</a:t>
          </a:r>
          <a:endParaRPr kumimoji="1" lang="ja-JP" altLang="en-US" sz="1000" b="1">
            <a:solidFill>
              <a:srgbClr val="FF0000"/>
            </a:solidFill>
            <a:latin typeface="ＭＳ Ｐゴシック"/>
          </a:endParaRPr>
        </a:p>
      </xdr:txBody>
    </xdr:sp>
    <xdr:clientData/>
  </xdr:oneCellAnchor>
  <xdr:twoCellAnchor>
    <xdr:from>
      <xdr:col>22</xdr:col>
      <xdr:colOff>314325</xdr:colOff>
      <xdr:row>71</xdr:row>
      <xdr:rowOff>95434</xdr:rowOff>
    </xdr:from>
    <xdr:to>
      <xdr:col>22</xdr:col>
      <xdr:colOff>415925</xdr:colOff>
      <xdr:row>72</xdr:row>
      <xdr:rowOff>25584</xdr:rowOff>
    </xdr:to>
    <xdr:sp macro="" textlink="">
      <xdr:nvSpPr>
        <xdr:cNvPr id="614" name="円/楕円 613"/>
        <xdr:cNvSpPr/>
      </xdr:nvSpPr>
      <xdr:spPr>
        <a:xfrm>
          <a:off x="15430500" y="1226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70</xdr:row>
      <xdr:rowOff>42111</xdr:rowOff>
    </xdr:from>
    <xdr:ext cx="534377" cy="259045"/>
    <xdr:sp macro="" textlink="">
      <xdr:nvSpPr>
        <xdr:cNvPr id="615" name="テキスト ボックス 614"/>
        <xdr:cNvSpPr txBox="1"/>
      </xdr:nvSpPr>
      <xdr:spPr>
        <a:xfrm>
          <a:off x="15214111" y="12043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66,657</a:t>
          </a:r>
          <a:endParaRPr kumimoji="1" lang="ja-JP" altLang="en-US" sz="1000" b="1">
            <a:solidFill>
              <a:srgbClr val="FF0000"/>
            </a:solidFill>
            <a:latin typeface="ＭＳ Ｐゴシック"/>
          </a:endParaRPr>
        </a:p>
      </xdr:txBody>
    </xdr:sp>
    <xdr:clientData/>
  </xdr:oneCellAnchor>
  <xdr:twoCellAnchor>
    <xdr:from>
      <xdr:col>21</xdr:col>
      <xdr:colOff>111125</xdr:colOff>
      <xdr:row>71</xdr:row>
      <xdr:rowOff>104292</xdr:rowOff>
    </xdr:from>
    <xdr:to>
      <xdr:col>21</xdr:col>
      <xdr:colOff>212725</xdr:colOff>
      <xdr:row>72</xdr:row>
      <xdr:rowOff>34442</xdr:rowOff>
    </xdr:to>
    <xdr:sp macro="" textlink="">
      <xdr:nvSpPr>
        <xdr:cNvPr id="616" name="円/楕円 615"/>
        <xdr:cNvSpPr/>
      </xdr:nvSpPr>
      <xdr:spPr>
        <a:xfrm>
          <a:off x="14541500" y="12277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70</xdr:row>
      <xdr:rowOff>50969</xdr:rowOff>
    </xdr:from>
    <xdr:ext cx="534377" cy="259045"/>
    <xdr:sp macro="" textlink="">
      <xdr:nvSpPr>
        <xdr:cNvPr id="617" name="テキスト ボックス 616"/>
        <xdr:cNvSpPr txBox="1"/>
      </xdr:nvSpPr>
      <xdr:spPr>
        <a:xfrm>
          <a:off x="14325111" y="1205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66,192</a:t>
          </a:r>
          <a:endParaRPr kumimoji="1" lang="ja-JP" altLang="en-US" sz="1000" b="1">
            <a:solidFill>
              <a:srgbClr val="FF0000"/>
            </a:solidFill>
            <a:latin typeface="ＭＳ Ｐゴシック"/>
          </a:endParaRPr>
        </a:p>
      </xdr:txBody>
    </xdr:sp>
    <xdr:clientData/>
  </xdr:oneCellAnchor>
  <xdr:twoCellAnchor>
    <xdr:from>
      <xdr:col>19</xdr:col>
      <xdr:colOff>593725</xdr:colOff>
      <xdr:row>71</xdr:row>
      <xdr:rowOff>137973</xdr:rowOff>
    </xdr:from>
    <xdr:to>
      <xdr:col>20</xdr:col>
      <xdr:colOff>9525</xdr:colOff>
      <xdr:row>72</xdr:row>
      <xdr:rowOff>68123</xdr:rowOff>
    </xdr:to>
    <xdr:sp macro="" textlink="">
      <xdr:nvSpPr>
        <xdr:cNvPr id="618" name="円/楕円 617"/>
        <xdr:cNvSpPr/>
      </xdr:nvSpPr>
      <xdr:spPr>
        <a:xfrm>
          <a:off x="13652500" y="1231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70</xdr:row>
      <xdr:rowOff>84650</xdr:rowOff>
    </xdr:from>
    <xdr:ext cx="534377" cy="259045"/>
    <xdr:sp macro="" textlink="">
      <xdr:nvSpPr>
        <xdr:cNvPr id="619" name="テキスト ボックス 618"/>
        <xdr:cNvSpPr txBox="1"/>
      </xdr:nvSpPr>
      <xdr:spPr>
        <a:xfrm>
          <a:off x="13436111" y="1208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64,424</a:t>
          </a:r>
          <a:endParaRPr kumimoji="1" lang="ja-JP" altLang="en-US" sz="1000" b="1">
            <a:solidFill>
              <a:srgbClr val="FF0000"/>
            </a:solidFill>
            <a:latin typeface="ＭＳ Ｐゴシック"/>
          </a:endParaRPr>
        </a:p>
      </xdr:txBody>
    </xdr:sp>
    <xdr:clientData/>
  </xdr:oneCellAnchor>
  <xdr:twoCellAnchor>
    <xdr:from>
      <xdr:col>18</xdr:col>
      <xdr:colOff>390525</xdr:colOff>
      <xdr:row>71</xdr:row>
      <xdr:rowOff>62402</xdr:rowOff>
    </xdr:from>
    <xdr:to>
      <xdr:col>18</xdr:col>
      <xdr:colOff>492125</xdr:colOff>
      <xdr:row>71</xdr:row>
      <xdr:rowOff>164002</xdr:rowOff>
    </xdr:to>
    <xdr:sp macro="" textlink="">
      <xdr:nvSpPr>
        <xdr:cNvPr id="620" name="円/楕円 619"/>
        <xdr:cNvSpPr/>
      </xdr:nvSpPr>
      <xdr:spPr>
        <a:xfrm>
          <a:off x="12763500" y="12235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70</xdr:row>
      <xdr:rowOff>9079</xdr:rowOff>
    </xdr:from>
    <xdr:ext cx="534377" cy="259045"/>
    <xdr:sp macro="" textlink="">
      <xdr:nvSpPr>
        <xdr:cNvPr id="621" name="テキスト ボックス 620"/>
        <xdr:cNvSpPr txBox="1"/>
      </xdr:nvSpPr>
      <xdr:spPr>
        <a:xfrm>
          <a:off x="12547111" y="1201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68,391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2" name="正方形/長方形 62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3" name="正方形/長方形 62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4" name="正方形/長方形 62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5" name="正方形/長方形 62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6" name="正方形/長方形 62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7" name="正方形/長方形 62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8" name="正方形/長方形 62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9" name="正方形/長方形 62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0" name="テキスト ボックス 62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1" name="直線コネクタ 63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2" name="直線コネクタ 63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3" name="テキスト ボックス 63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34" name="直線コネクタ 63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35" name="テキスト ボックス 63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6" name="直線コネクタ 63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37" name="テキスト ボックス 63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38" name="直線コネクタ 63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39" name="テキスト ボックス 63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0" name="直線コネクタ 63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41" name="テキスト ボックス 640"/>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2" name="直線コネクタ 64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43" name="テキスト ボックス 642"/>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148616</xdr:rowOff>
    </xdr:from>
    <xdr:to>
      <xdr:col>23</xdr:col>
      <xdr:colOff>516889</xdr:colOff>
      <xdr:row>98</xdr:row>
      <xdr:rowOff>133108</xdr:rowOff>
    </xdr:to>
    <xdr:cxnSp macro="">
      <xdr:nvCxnSpPr>
        <xdr:cNvPr id="645" name="直線コネクタ 644"/>
        <xdr:cNvCxnSpPr/>
      </xdr:nvCxnSpPr>
      <xdr:spPr>
        <a:xfrm flipV="1">
          <a:off x="16317595" y="15750566"/>
          <a:ext cx="1269" cy="1184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136935</xdr:rowOff>
    </xdr:from>
    <xdr:ext cx="469744" cy="259045"/>
    <xdr:sp macro="" textlink="">
      <xdr:nvSpPr>
        <xdr:cNvPr id="646" name="積立金最小値テキスト"/>
        <xdr:cNvSpPr txBox="1"/>
      </xdr:nvSpPr>
      <xdr:spPr>
        <a:xfrm>
          <a:off x="16370300" y="1693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2,173</a:t>
          </a:r>
          <a:endParaRPr kumimoji="1" lang="ja-JP" altLang="en-US" sz="1000" b="1">
            <a:latin typeface="ＭＳ Ｐゴシック"/>
          </a:endParaRPr>
        </a:p>
      </xdr:txBody>
    </xdr:sp>
    <xdr:clientData/>
  </xdr:oneCellAnchor>
  <xdr:twoCellAnchor>
    <xdr:from>
      <xdr:col>23</xdr:col>
      <xdr:colOff>428625</xdr:colOff>
      <xdr:row>98</xdr:row>
      <xdr:rowOff>133108</xdr:rowOff>
    </xdr:from>
    <xdr:to>
      <xdr:col>23</xdr:col>
      <xdr:colOff>606425</xdr:colOff>
      <xdr:row>98</xdr:row>
      <xdr:rowOff>133108</xdr:rowOff>
    </xdr:to>
    <xdr:cxnSp macro="">
      <xdr:nvCxnSpPr>
        <xdr:cNvPr id="647" name="直線コネクタ 646"/>
        <xdr:cNvCxnSpPr/>
      </xdr:nvCxnSpPr>
      <xdr:spPr>
        <a:xfrm>
          <a:off x="16230600" y="1693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95293</xdr:rowOff>
    </xdr:from>
    <xdr:ext cx="534377" cy="259045"/>
    <xdr:sp macro="" textlink="">
      <xdr:nvSpPr>
        <xdr:cNvPr id="648" name="積立金最大値テキスト"/>
        <xdr:cNvSpPr txBox="1"/>
      </xdr:nvSpPr>
      <xdr:spPr>
        <a:xfrm>
          <a:off x="16370300" y="1552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33,266</a:t>
          </a:r>
          <a:endParaRPr kumimoji="1" lang="ja-JP" altLang="en-US" sz="1000" b="1">
            <a:latin typeface="ＭＳ Ｐゴシック"/>
          </a:endParaRPr>
        </a:p>
      </xdr:txBody>
    </xdr:sp>
    <xdr:clientData/>
  </xdr:oneCellAnchor>
  <xdr:twoCellAnchor>
    <xdr:from>
      <xdr:col>23</xdr:col>
      <xdr:colOff>428625</xdr:colOff>
      <xdr:row>91</xdr:row>
      <xdr:rowOff>148616</xdr:rowOff>
    </xdr:from>
    <xdr:to>
      <xdr:col>23</xdr:col>
      <xdr:colOff>606425</xdr:colOff>
      <xdr:row>91</xdr:row>
      <xdr:rowOff>148616</xdr:rowOff>
    </xdr:to>
    <xdr:cxnSp macro="">
      <xdr:nvCxnSpPr>
        <xdr:cNvPr id="649" name="直線コネクタ 648"/>
        <xdr:cNvCxnSpPr/>
      </xdr:nvCxnSpPr>
      <xdr:spPr>
        <a:xfrm>
          <a:off x="16230600" y="15750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104839</xdr:rowOff>
    </xdr:from>
    <xdr:to>
      <xdr:col>23</xdr:col>
      <xdr:colOff>517525</xdr:colOff>
      <xdr:row>98</xdr:row>
      <xdr:rowOff>8789</xdr:rowOff>
    </xdr:to>
    <xdr:cxnSp macro="">
      <xdr:nvCxnSpPr>
        <xdr:cNvPr id="650" name="直線コネクタ 649"/>
        <xdr:cNvCxnSpPr/>
      </xdr:nvCxnSpPr>
      <xdr:spPr>
        <a:xfrm flipV="1">
          <a:off x="15481300" y="16735489"/>
          <a:ext cx="838200" cy="7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89640</xdr:rowOff>
    </xdr:from>
    <xdr:ext cx="534377" cy="259045"/>
    <xdr:sp macro="" textlink="">
      <xdr:nvSpPr>
        <xdr:cNvPr id="651" name="積立金平均値テキスト"/>
        <xdr:cNvSpPr txBox="1"/>
      </xdr:nvSpPr>
      <xdr:spPr>
        <a:xfrm>
          <a:off x="16370300" y="163773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11,581</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66763</xdr:rowOff>
    </xdr:from>
    <xdr:to>
      <xdr:col>23</xdr:col>
      <xdr:colOff>568325</xdr:colOff>
      <xdr:row>96</xdr:row>
      <xdr:rowOff>168363</xdr:rowOff>
    </xdr:to>
    <xdr:sp macro="" textlink="">
      <xdr:nvSpPr>
        <xdr:cNvPr id="652" name="フローチャート : 判断 651"/>
        <xdr:cNvSpPr/>
      </xdr:nvSpPr>
      <xdr:spPr>
        <a:xfrm>
          <a:off x="16268700" y="1652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53136</xdr:rowOff>
    </xdr:from>
    <xdr:to>
      <xdr:col>22</xdr:col>
      <xdr:colOff>365125</xdr:colOff>
      <xdr:row>98</xdr:row>
      <xdr:rowOff>8789</xdr:rowOff>
    </xdr:to>
    <xdr:cxnSp macro="">
      <xdr:nvCxnSpPr>
        <xdr:cNvPr id="653" name="直線コネクタ 652"/>
        <xdr:cNvCxnSpPr/>
      </xdr:nvCxnSpPr>
      <xdr:spPr>
        <a:xfrm>
          <a:off x="14592300" y="16512336"/>
          <a:ext cx="889000" cy="298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121132</xdr:rowOff>
    </xdr:from>
    <xdr:to>
      <xdr:col>22</xdr:col>
      <xdr:colOff>415925</xdr:colOff>
      <xdr:row>97</xdr:row>
      <xdr:rowOff>51282</xdr:rowOff>
    </xdr:to>
    <xdr:sp macro="" textlink="">
      <xdr:nvSpPr>
        <xdr:cNvPr id="654" name="フローチャート : 判断 653"/>
        <xdr:cNvSpPr/>
      </xdr:nvSpPr>
      <xdr:spPr>
        <a:xfrm>
          <a:off x="15430500" y="16580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67809</xdr:rowOff>
    </xdr:from>
    <xdr:ext cx="534377" cy="259045"/>
    <xdr:sp macro="" textlink="">
      <xdr:nvSpPr>
        <xdr:cNvPr id="655" name="テキスト ボックス 654"/>
        <xdr:cNvSpPr txBox="1"/>
      </xdr:nvSpPr>
      <xdr:spPr>
        <a:xfrm>
          <a:off x="15214111" y="1635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10,154</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53136</xdr:rowOff>
    </xdr:from>
    <xdr:to>
      <xdr:col>21</xdr:col>
      <xdr:colOff>161925</xdr:colOff>
      <xdr:row>97</xdr:row>
      <xdr:rowOff>50736</xdr:rowOff>
    </xdr:to>
    <xdr:cxnSp macro="">
      <xdr:nvCxnSpPr>
        <xdr:cNvPr id="656" name="直線コネクタ 655"/>
        <xdr:cNvCxnSpPr/>
      </xdr:nvCxnSpPr>
      <xdr:spPr>
        <a:xfrm flipV="1">
          <a:off x="13703300" y="16512336"/>
          <a:ext cx="889000" cy="16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34455</xdr:rowOff>
    </xdr:from>
    <xdr:to>
      <xdr:col>21</xdr:col>
      <xdr:colOff>212725</xdr:colOff>
      <xdr:row>96</xdr:row>
      <xdr:rowOff>136055</xdr:rowOff>
    </xdr:to>
    <xdr:sp macro="" textlink="">
      <xdr:nvSpPr>
        <xdr:cNvPr id="657" name="フローチャート : 判断 656"/>
        <xdr:cNvSpPr/>
      </xdr:nvSpPr>
      <xdr:spPr>
        <a:xfrm>
          <a:off x="14541500" y="164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127182</xdr:rowOff>
    </xdr:from>
    <xdr:ext cx="534377" cy="259045"/>
    <xdr:sp macro="" textlink="">
      <xdr:nvSpPr>
        <xdr:cNvPr id="658" name="テキスト ボックス 657"/>
        <xdr:cNvSpPr txBox="1"/>
      </xdr:nvSpPr>
      <xdr:spPr>
        <a:xfrm>
          <a:off x="14325111" y="1658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12,429</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50585</xdr:rowOff>
    </xdr:from>
    <xdr:to>
      <xdr:col>19</xdr:col>
      <xdr:colOff>644525</xdr:colOff>
      <xdr:row>97</xdr:row>
      <xdr:rowOff>50736</xdr:rowOff>
    </xdr:to>
    <xdr:cxnSp macro="">
      <xdr:nvCxnSpPr>
        <xdr:cNvPr id="659" name="直線コネクタ 658"/>
        <xdr:cNvCxnSpPr/>
      </xdr:nvCxnSpPr>
      <xdr:spPr>
        <a:xfrm>
          <a:off x="12814300" y="16681235"/>
          <a:ext cx="889000" cy="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153212</xdr:rowOff>
    </xdr:from>
    <xdr:to>
      <xdr:col>20</xdr:col>
      <xdr:colOff>9525</xdr:colOff>
      <xdr:row>97</xdr:row>
      <xdr:rowOff>83362</xdr:rowOff>
    </xdr:to>
    <xdr:sp macro="" textlink="">
      <xdr:nvSpPr>
        <xdr:cNvPr id="660" name="フローチャート : 判断 659"/>
        <xdr:cNvSpPr/>
      </xdr:nvSpPr>
      <xdr:spPr>
        <a:xfrm>
          <a:off x="13652500" y="16612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95</xdr:row>
      <xdr:rowOff>99889</xdr:rowOff>
    </xdr:from>
    <xdr:ext cx="469744" cy="259045"/>
    <xdr:sp macro="" textlink="">
      <xdr:nvSpPr>
        <xdr:cNvPr id="661" name="テキスト ボックス 660"/>
        <xdr:cNvSpPr txBox="1"/>
      </xdr:nvSpPr>
      <xdr:spPr>
        <a:xfrm>
          <a:off x="13468427" y="16387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9,312</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109131</xdr:rowOff>
    </xdr:from>
    <xdr:to>
      <xdr:col>18</xdr:col>
      <xdr:colOff>492125</xdr:colOff>
      <xdr:row>97</xdr:row>
      <xdr:rowOff>39281</xdr:rowOff>
    </xdr:to>
    <xdr:sp macro="" textlink="">
      <xdr:nvSpPr>
        <xdr:cNvPr id="662" name="フローチャート : 判断 661"/>
        <xdr:cNvSpPr/>
      </xdr:nvSpPr>
      <xdr:spPr>
        <a:xfrm>
          <a:off x="12763500" y="16568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55808</xdr:rowOff>
    </xdr:from>
    <xdr:ext cx="534377" cy="259045"/>
    <xdr:sp macro="" textlink="">
      <xdr:nvSpPr>
        <xdr:cNvPr id="663" name="テキスト ボックス 662"/>
        <xdr:cNvSpPr txBox="1"/>
      </xdr:nvSpPr>
      <xdr:spPr>
        <a:xfrm>
          <a:off x="12547111" y="16343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4" name="テキスト ボックス 66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5" name="テキスト ボックス 66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6" name="テキスト ボックス 66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7" name="テキスト ボックス 66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8" name="テキスト ボックス 66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54039</xdr:rowOff>
    </xdr:from>
    <xdr:to>
      <xdr:col>23</xdr:col>
      <xdr:colOff>568325</xdr:colOff>
      <xdr:row>97</xdr:row>
      <xdr:rowOff>155639</xdr:rowOff>
    </xdr:to>
    <xdr:sp macro="" textlink="">
      <xdr:nvSpPr>
        <xdr:cNvPr id="669" name="円/楕円 668"/>
        <xdr:cNvSpPr/>
      </xdr:nvSpPr>
      <xdr:spPr>
        <a:xfrm>
          <a:off x="16268700" y="1668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32466</xdr:rowOff>
    </xdr:from>
    <xdr:ext cx="469744" cy="259045"/>
    <xdr:sp macro="" textlink="">
      <xdr:nvSpPr>
        <xdr:cNvPr id="670" name="積立金該当値テキスト"/>
        <xdr:cNvSpPr txBox="1"/>
      </xdr:nvSpPr>
      <xdr:spPr>
        <a:xfrm>
          <a:off x="16370300" y="16663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7,415</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129439</xdr:rowOff>
    </xdr:from>
    <xdr:to>
      <xdr:col>22</xdr:col>
      <xdr:colOff>415925</xdr:colOff>
      <xdr:row>98</xdr:row>
      <xdr:rowOff>59589</xdr:rowOff>
    </xdr:to>
    <xdr:sp macro="" textlink="">
      <xdr:nvSpPr>
        <xdr:cNvPr id="671" name="円/楕円 670"/>
        <xdr:cNvSpPr/>
      </xdr:nvSpPr>
      <xdr:spPr>
        <a:xfrm>
          <a:off x="15430500" y="1676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50716</xdr:rowOff>
    </xdr:from>
    <xdr:ext cx="469744" cy="259045"/>
    <xdr:sp macro="" textlink="">
      <xdr:nvSpPr>
        <xdr:cNvPr id="672" name="テキスト ボックス 671"/>
        <xdr:cNvSpPr txBox="1"/>
      </xdr:nvSpPr>
      <xdr:spPr>
        <a:xfrm>
          <a:off x="15246427" y="1685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5,436</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2336</xdr:rowOff>
    </xdr:from>
    <xdr:to>
      <xdr:col>21</xdr:col>
      <xdr:colOff>212725</xdr:colOff>
      <xdr:row>96</xdr:row>
      <xdr:rowOff>103936</xdr:rowOff>
    </xdr:to>
    <xdr:sp macro="" textlink="">
      <xdr:nvSpPr>
        <xdr:cNvPr id="673" name="円/楕円 672"/>
        <xdr:cNvSpPr/>
      </xdr:nvSpPr>
      <xdr:spPr>
        <a:xfrm>
          <a:off x="14541500" y="16461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120463</xdr:rowOff>
    </xdr:from>
    <xdr:ext cx="534377" cy="259045"/>
    <xdr:sp macro="" textlink="">
      <xdr:nvSpPr>
        <xdr:cNvPr id="674" name="テキスト ボックス 673"/>
        <xdr:cNvSpPr txBox="1"/>
      </xdr:nvSpPr>
      <xdr:spPr>
        <a:xfrm>
          <a:off x="14325111" y="1623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13,272</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171386</xdr:rowOff>
    </xdr:from>
    <xdr:to>
      <xdr:col>20</xdr:col>
      <xdr:colOff>9525</xdr:colOff>
      <xdr:row>97</xdr:row>
      <xdr:rowOff>101536</xdr:rowOff>
    </xdr:to>
    <xdr:sp macro="" textlink="">
      <xdr:nvSpPr>
        <xdr:cNvPr id="675" name="円/楕円 674"/>
        <xdr:cNvSpPr/>
      </xdr:nvSpPr>
      <xdr:spPr>
        <a:xfrm>
          <a:off x="13652500" y="16630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97</xdr:row>
      <xdr:rowOff>92663</xdr:rowOff>
    </xdr:from>
    <xdr:ext cx="469744" cy="259045"/>
    <xdr:sp macro="" textlink="">
      <xdr:nvSpPr>
        <xdr:cNvPr id="676" name="テキスト ボックス 675"/>
        <xdr:cNvSpPr txBox="1"/>
      </xdr:nvSpPr>
      <xdr:spPr>
        <a:xfrm>
          <a:off x="13468427" y="1672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8,835</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171235</xdr:rowOff>
    </xdr:from>
    <xdr:to>
      <xdr:col>18</xdr:col>
      <xdr:colOff>492125</xdr:colOff>
      <xdr:row>97</xdr:row>
      <xdr:rowOff>101385</xdr:rowOff>
    </xdr:to>
    <xdr:sp macro="" textlink="">
      <xdr:nvSpPr>
        <xdr:cNvPr id="677" name="円/楕円 676"/>
        <xdr:cNvSpPr/>
      </xdr:nvSpPr>
      <xdr:spPr>
        <a:xfrm>
          <a:off x="12763500" y="1663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97</xdr:row>
      <xdr:rowOff>92512</xdr:rowOff>
    </xdr:from>
    <xdr:ext cx="469744" cy="259045"/>
    <xdr:sp macro="" textlink="">
      <xdr:nvSpPr>
        <xdr:cNvPr id="678" name="テキスト ボックス 677"/>
        <xdr:cNvSpPr txBox="1"/>
      </xdr:nvSpPr>
      <xdr:spPr>
        <a:xfrm>
          <a:off x="12579427" y="16723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8,839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9" name="正方形/長方形 67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0" name="正方形/長方形 67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1" name="正方形/長方形 68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2" name="正方形/長方形 68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3" name="正方形/長方形 68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4" name="正方形/長方形 68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5" name="正方形/長方形 68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6" name="正方形/長方形 68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7" name="テキスト ボックス 68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8" name="直線コネクタ 68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89" name="直線コネクタ 68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0" name="テキスト ボックス 68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1" name="直線コネクタ 69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692" name="テキスト ボックス 69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3" name="直線コネクタ 69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694" name="テキスト ボックス 69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95" name="直線コネクタ 69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696" name="テキスト ボックス 69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697" name="直線コネクタ 69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698" name="テキスト ボックス 69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699" name="直線コネクタ 69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0" name="テキスト ボックス 69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1" name="直線コネクタ 70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2" name="テキスト ボックス 70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135781</xdr:rowOff>
    </xdr:from>
    <xdr:to>
      <xdr:col>32</xdr:col>
      <xdr:colOff>186689</xdr:colOff>
      <xdr:row>39</xdr:row>
      <xdr:rowOff>98878</xdr:rowOff>
    </xdr:to>
    <xdr:cxnSp macro="">
      <xdr:nvCxnSpPr>
        <xdr:cNvPr id="704" name="直線コネクタ 703"/>
        <xdr:cNvCxnSpPr/>
      </xdr:nvCxnSpPr>
      <xdr:spPr>
        <a:xfrm flipV="1">
          <a:off x="22159595" y="5279281"/>
          <a:ext cx="1269" cy="1506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0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06" name="直線コネクタ 70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82458</xdr:rowOff>
    </xdr:from>
    <xdr:ext cx="469744" cy="259045"/>
    <xdr:sp macro="" textlink="">
      <xdr:nvSpPr>
        <xdr:cNvPr id="707" name="投資及び出資金最大値テキスト"/>
        <xdr:cNvSpPr txBox="1"/>
      </xdr:nvSpPr>
      <xdr:spPr>
        <a:xfrm>
          <a:off x="22212300" y="5054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9,224</a:t>
          </a:r>
          <a:endParaRPr kumimoji="1" lang="ja-JP" altLang="en-US" sz="1000" b="1">
            <a:latin typeface="ＭＳ Ｐゴシック"/>
          </a:endParaRPr>
        </a:p>
      </xdr:txBody>
    </xdr:sp>
    <xdr:clientData/>
  </xdr:oneCellAnchor>
  <xdr:twoCellAnchor>
    <xdr:from>
      <xdr:col>32</xdr:col>
      <xdr:colOff>98425</xdr:colOff>
      <xdr:row>30</xdr:row>
      <xdr:rowOff>135781</xdr:rowOff>
    </xdr:from>
    <xdr:to>
      <xdr:col>32</xdr:col>
      <xdr:colOff>276225</xdr:colOff>
      <xdr:row>30</xdr:row>
      <xdr:rowOff>135781</xdr:rowOff>
    </xdr:to>
    <xdr:cxnSp macro="">
      <xdr:nvCxnSpPr>
        <xdr:cNvPr id="708" name="直線コネクタ 707"/>
        <xdr:cNvCxnSpPr/>
      </xdr:nvCxnSpPr>
      <xdr:spPr>
        <a:xfrm>
          <a:off x="22072600" y="5279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98226</xdr:rowOff>
    </xdr:from>
    <xdr:to>
      <xdr:col>32</xdr:col>
      <xdr:colOff>187325</xdr:colOff>
      <xdr:row>39</xdr:row>
      <xdr:rowOff>98878</xdr:rowOff>
    </xdr:to>
    <xdr:cxnSp macro="">
      <xdr:nvCxnSpPr>
        <xdr:cNvPr id="709" name="直線コネクタ 708"/>
        <xdr:cNvCxnSpPr/>
      </xdr:nvCxnSpPr>
      <xdr:spPr>
        <a:xfrm>
          <a:off x="21323300" y="6784776"/>
          <a:ext cx="838200" cy="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165498</xdr:rowOff>
    </xdr:from>
    <xdr:ext cx="469744" cy="259045"/>
    <xdr:sp macro="" textlink="">
      <xdr:nvSpPr>
        <xdr:cNvPr id="710" name="投資及び出資金平均値テキスト"/>
        <xdr:cNvSpPr txBox="1"/>
      </xdr:nvSpPr>
      <xdr:spPr>
        <a:xfrm>
          <a:off x="22212300" y="63376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1,521</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142621</xdr:rowOff>
    </xdr:from>
    <xdr:to>
      <xdr:col>32</xdr:col>
      <xdr:colOff>238125</xdr:colOff>
      <xdr:row>38</xdr:row>
      <xdr:rowOff>72771</xdr:rowOff>
    </xdr:to>
    <xdr:sp macro="" textlink="">
      <xdr:nvSpPr>
        <xdr:cNvPr id="711" name="フローチャート : 判断 710"/>
        <xdr:cNvSpPr/>
      </xdr:nvSpPr>
      <xdr:spPr>
        <a:xfrm>
          <a:off x="22110700" y="648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98226</xdr:rowOff>
    </xdr:from>
    <xdr:to>
      <xdr:col>31</xdr:col>
      <xdr:colOff>34925</xdr:colOff>
      <xdr:row>39</xdr:row>
      <xdr:rowOff>98226</xdr:rowOff>
    </xdr:to>
    <xdr:cxnSp macro="">
      <xdr:nvCxnSpPr>
        <xdr:cNvPr id="712" name="直線コネクタ 711"/>
        <xdr:cNvCxnSpPr/>
      </xdr:nvCxnSpPr>
      <xdr:spPr>
        <a:xfrm>
          <a:off x="20434300" y="67847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50038</xdr:rowOff>
    </xdr:from>
    <xdr:to>
      <xdr:col>31</xdr:col>
      <xdr:colOff>85725</xdr:colOff>
      <xdr:row>38</xdr:row>
      <xdr:rowOff>151638</xdr:rowOff>
    </xdr:to>
    <xdr:sp macro="" textlink="">
      <xdr:nvSpPr>
        <xdr:cNvPr id="713" name="フローチャート : 判断 712"/>
        <xdr:cNvSpPr/>
      </xdr:nvSpPr>
      <xdr:spPr>
        <a:xfrm>
          <a:off x="21272500" y="6565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168165</xdr:rowOff>
    </xdr:from>
    <xdr:ext cx="469744" cy="259045"/>
    <xdr:sp macro="" textlink="">
      <xdr:nvSpPr>
        <xdr:cNvPr id="714" name="テキスト ボックス 713"/>
        <xdr:cNvSpPr txBox="1"/>
      </xdr:nvSpPr>
      <xdr:spPr>
        <a:xfrm>
          <a:off x="21088427" y="6340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98226</xdr:rowOff>
    </xdr:from>
    <xdr:to>
      <xdr:col>29</xdr:col>
      <xdr:colOff>517525</xdr:colOff>
      <xdr:row>39</xdr:row>
      <xdr:rowOff>98878</xdr:rowOff>
    </xdr:to>
    <xdr:cxnSp macro="">
      <xdr:nvCxnSpPr>
        <xdr:cNvPr id="715" name="直線コネクタ 714"/>
        <xdr:cNvCxnSpPr/>
      </xdr:nvCxnSpPr>
      <xdr:spPr>
        <a:xfrm flipV="1">
          <a:off x="19545300" y="6784776"/>
          <a:ext cx="889000" cy="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146703</xdr:rowOff>
    </xdr:from>
    <xdr:to>
      <xdr:col>29</xdr:col>
      <xdr:colOff>568325</xdr:colOff>
      <xdr:row>38</xdr:row>
      <xdr:rowOff>76853</xdr:rowOff>
    </xdr:to>
    <xdr:sp macro="" textlink="">
      <xdr:nvSpPr>
        <xdr:cNvPr id="716" name="フローチャート : 判断 715"/>
        <xdr:cNvSpPr/>
      </xdr:nvSpPr>
      <xdr:spPr>
        <a:xfrm>
          <a:off x="20383500" y="6490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93380</xdr:rowOff>
    </xdr:from>
    <xdr:ext cx="469744" cy="259045"/>
    <xdr:sp macro="" textlink="">
      <xdr:nvSpPr>
        <xdr:cNvPr id="717" name="テキスト ボックス 716"/>
        <xdr:cNvSpPr txBox="1"/>
      </xdr:nvSpPr>
      <xdr:spPr>
        <a:xfrm>
          <a:off x="20199427" y="6265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18" name="直線コネクタ 71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16728</xdr:rowOff>
    </xdr:from>
    <xdr:to>
      <xdr:col>28</xdr:col>
      <xdr:colOff>365125</xdr:colOff>
      <xdr:row>38</xdr:row>
      <xdr:rowOff>118328</xdr:rowOff>
    </xdr:to>
    <xdr:sp macro="" textlink="">
      <xdr:nvSpPr>
        <xdr:cNvPr id="719" name="フローチャート : 判断 718"/>
        <xdr:cNvSpPr/>
      </xdr:nvSpPr>
      <xdr:spPr>
        <a:xfrm>
          <a:off x="19494500" y="653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134855</xdr:rowOff>
    </xdr:from>
    <xdr:ext cx="469744" cy="259045"/>
    <xdr:sp macro="" textlink="">
      <xdr:nvSpPr>
        <xdr:cNvPr id="720" name="テキスト ボックス 719"/>
        <xdr:cNvSpPr txBox="1"/>
      </xdr:nvSpPr>
      <xdr:spPr>
        <a:xfrm>
          <a:off x="19310427" y="6307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57386</xdr:rowOff>
    </xdr:from>
    <xdr:to>
      <xdr:col>27</xdr:col>
      <xdr:colOff>161925</xdr:colOff>
      <xdr:row>38</xdr:row>
      <xdr:rowOff>158986</xdr:rowOff>
    </xdr:to>
    <xdr:sp macro="" textlink="">
      <xdr:nvSpPr>
        <xdr:cNvPr id="721" name="フローチャート : 判断 720"/>
        <xdr:cNvSpPr/>
      </xdr:nvSpPr>
      <xdr:spPr>
        <a:xfrm>
          <a:off x="18605500" y="6572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4063</xdr:rowOff>
    </xdr:from>
    <xdr:ext cx="378565" cy="259045"/>
    <xdr:sp macro="" textlink="">
      <xdr:nvSpPr>
        <xdr:cNvPr id="722" name="テキスト ボックス 721"/>
        <xdr:cNvSpPr txBox="1"/>
      </xdr:nvSpPr>
      <xdr:spPr>
        <a:xfrm>
          <a:off x="18467017" y="6347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3" name="テキスト ボックス 72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4" name="テキスト ボックス 72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5" name="テキスト ボックス 72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6" name="テキスト ボックス 72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7" name="テキスト ボックス 72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28" name="円/楕円 72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29"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47426</xdr:rowOff>
    </xdr:from>
    <xdr:to>
      <xdr:col>31</xdr:col>
      <xdr:colOff>85725</xdr:colOff>
      <xdr:row>39</xdr:row>
      <xdr:rowOff>149026</xdr:rowOff>
    </xdr:to>
    <xdr:sp macro="" textlink="">
      <xdr:nvSpPr>
        <xdr:cNvPr id="730" name="円/楕円 729"/>
        <xdr:cNvSpPr/>
      </xdr:nvSpPr>
      <xdr:spPr>
        <a:xfrm>
          <a:off x="21272500" y="673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140153</xdr:rowOff>
    </xdr:from>
    <xdr:ext cx="249299" cy="259045"/>
    <xdr:sp macro="" textlink="">
      <xdr:nvSpPr>
        <xdr:cNvPr id="731" name="テキスト ボックス 730"/>
        <xdr:cNvSpPr txBox="1"/>
      </xdr:nvSpPr>
      <xdr:spPr>
        <a:xfrm>
          <a:off x="21198649" y="68267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47426</xdr:rowOff>
    </xdr:from>
    <xdr:to>
      <xdr:col>29</xdr:col>
      <xdr:colOff>568325</xdr:colOff>
      <xdr:row>39</xdr:row>
      <xdr:rowOff>149026</xdr:rowOff>
    </xdr:to>
    <xdr:sp macro="" textlink="">
      <xdr:nvSpPr>
        <xdr:cNvPr id="732" name="円/楕円 731"/>
        <xdr:cNvSpPr/>
      </xdr:nvSpPr>
      <xdr:spPr>
        <a:xfrm>
          <a:off x="20383500" y="673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140153</xdr:rowOff>
    </xdr:from>
    <xdr:ext cx="249299" cy="259045"/>
    <xdr:sp macro="" textlink="">
      <xdr:nvSpPr>
        <xdr:cNvPr id="733" name="テキスト ボックス 732"/>
        <xdr:cNvSpPr txBox="1"/>
      </xdr:nvSpPr>
      <xdr:spPr>
        <a:xfrm>
          <a:off x="20309649" y="68267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34" name="円/楕円 73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35" name="テキスト ボックス 734"/>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36" name="円/楕円 73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37" name="テキスト ボックス 736"/>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8" name="正方形/長方形 73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9" name="正方形/長方形 73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0" name="正方形/長方形 73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1" name="正方形/長方形 74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2" name="正方形/長方形 74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3" name="正方形/長方形 74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4" name="正方形/長方形 74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5" name="正方形/長方形 74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6" name="テキスト ボックス 74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7" name="直線コネクタ 74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48" name="直線コネクタ 74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49" name="テキスト ボックス 74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0" name="直線コネクタ 74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1" name="テキスト ボックス 75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2" name="直線コネクタ 75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3" name="テキスト ボックス 75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4" name="直線コネクタ 75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55" name="テキスト ボックス 75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6" name="直線コネクタ 75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7" name="テキスト ボックス 75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113548</xdr:rowOff>
    </xdr:from>
    <xdr:to>
      <xdr:col>32</xdr:col>
      <xdr:colOff>186689</xdr:colOff>
      <xdr:row>58</xdr:row>
      <xdr:rowOff>139700</xdr:rowOff>
    </xdr:to>
    <xdr:cxnSp macro="">
      <xdr:nvCxnSpPr>
        <xdr:cNvPr id="759" name="直線コネクタ 758"/>
        <xdr:cNvCxnSpPr/>
      </xdr:nvCxnSpPr>
      <xdr:spPr>
        <a:xfrm flipV="1">
          <a:off x="22159595" y="9028948"/>
          <a:ext cx="1269" cy="1054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1" name="直線コネクタ 76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51</xdr:row>
      <xdr:rowOff>60225</xdr:rowOff>
    </xdr:from>
    <xdr:ext cx="534377" cy="259045"/>
    <xdr:sp macro="" textlink="">
      <xdr:nvSpPr>
        <xdr:cNvPr id="762" name="貸付金最大値テキスト"/>
        <xdr:cNvSpPr txBox="1"/>
      </xdr:nvSpPr>
      <xdr:spPr>
        <a:xfrm>
          <a:off x="22212300" y="8804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23,072</a:t>
          </a:r>
          <a:endParaRPr kumimoji="1" lang="ja-JP" altLang="en-US" sz="1000" b="1">
            <a:latin typeface="ＭＳ Ｐゴシック"/>
          </a:endParaRPr>
        </a:p>
      </xdr:txBody>
    </xdr:sp>
    <xdr:clientData/>
  </xdr:oneCellAnchor>
  <xdr:twoCellAnchor>
    <xdr:from>
      <xdr:col>32</xdr:col>
      <xdr:colOff>98425</xdr:colOff>
      <xdr:row>52</xdr:row>
      <xdr:rowOff>113548</xdr:rowOff>
    </xdr:from>
    <xdr:to>
      <xdr:col>32</xdr:col>
      <xdr:colOff>276225</xdr:colOff>
      <xdr:row>52</xdr:row>
      <xdr:rowOff>113548</xdr:rowOff>
    </xdr:to>
    <xdr:cxnSp macro="">
      <xdr:nvCxnSpPr>
        <xdr:cNvPr id="763" name="直線コネクタ 762"/>
        <xdr:cNvCxnSpPr/>
      </xdr:nvCxnSpPr>
      <xdr:spPr>
        <a:xfrm>
          <a:off x="22072600" y="9028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89499</xdr:rowOff>
    </xdr:from>
    <xdr:to>
      <xdr:col>32</xdr:col>
      <xdr:colOff>187325</xdr:colOff>
      <xdr:row>58</xdr:row>
      <xdr:rowOff>117480</xdr:rowOff>
    </xdr:to>
    <xdr:cxnSp macro="">
      <xdr:nvCxnSpPr>
        <xdr:cNvPr id="764" name="直線コネクタ 763"/>
        <xdr:cNvCxnSpPr/>
      </xdr:nvCxnSpPr>
      <xdr:spPr>
        <a:xfrm>
          <a:off x="21323300" y="10033599"/>
          <a:ext cx="838200" cy="27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52112</xdr:rowOff>
    </xdr:from>
    <xdr:ext cx="469744" cy="259045"/>
    <xdr:sp macro="" textlink="">
      <xdr:nvSpPr>
        <xdr:cNvPr id="765" name="貸付金平均値テキスト"/>
        <xdr:cNvSpPr txBox="1"/>
      </xdr:nvSpPr>
      <xdr:spPr>
        <a:xfrm>
          <a:off x="22212300" y="96533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5,055</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29235</xdr:rowOff>
    </xdr:from>
    <xdr:to>
      <xdr:col>32</xdr:col>
      <xdr:colOff>238125</xdr:colOff>
      <xdr:row>57</xdr:row>
      <xdr:rowOff>130835</xdr:rowOff>
    </xdr:to>
    <xdr:sp macro="" textlink="">
      <xdr:nvSpPr>
        <xdr:cNvPr id="766" name="フローチャート : 判断 765"/>
        <xdr:cNvSpPr/>
      </xdr:nvSpPr>
      <xdr:spPr>
        <a:xfrm>
          <a:off x="22110700" y="980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165669</xdr:rowOff>
    </xdr:from>
    <xdr:to>
      <xdr:col>31</xdr:col>
      <xdr:colOff>34925</xdr:colOff>
      <xdr:row>58</xdr:row>
      <xdr:rowOff>89499</xdr:rowOff>
    </xdr:to>
    <xdr:cxnSp macro="">
      <xdr:nvCxnSpPr>
        <xdr:cNvPr id="767" name="直線コネクタ 766"/>
        <xdr:cNvCxnSpPr/>
      </xdr:nvCxnSpPr>
      <xdr:spPr>
        <a:xfrm>
          <a:off x="20434300" y="9938319"/>
          <a:ext cx="889000" cy="9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56</xdr:row>
      <xdr:rowOff>159995</xdr:rowOff>
    </xdr:from>
    <xdr:to>
      <xdr:col>31</xdr:col>
      <xdr:colOff>85725</xdr:colOff>
      <xdr:row>57</xdr:row>
      <xdr:rowOff>90145</xdr:rowOff>
    </xdr:to>
    <xdr:sp macro="" textlink="">
      <xdr:nvSpPr>
        <xdr:cNvPr id="768" name="フローチャート : 判断 767"/>
        <xdr:cNvSpPr/>
      </xdr:nvSpPr>
      <xdr:spPr>
        <a:xfrm>
          <a:off x="21272500" y="9761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106672</xdr:rowOff>
    </xdr:from>
    <xdr:ext cx="469744" cy="259045"/>
    <xdr:sp macro="" textlink="">
      <xdr:nvSpPr>
        <xdr:cNvPr id="769" name="テキスト ボックス 768"/>
        <xdr:cNvSpPr txBox="1"/>
      </xdr:nvSpPr>
      <xdr:spPr>
        <a:xfrm>
          <a:off x="21088427" y="9536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5,945</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165669</xdr:rowOff>
    </xdr:from>
    <xdr:to>
      <xdr:col>29</xdr:col>
      <xdr:colOff>517525</xdr:colOff>
      <xdr:row>58</xdr:row>
      <xdr:rowOff>24714</xdr:rowOff>
    </xdr:to>
    <xdr:cxnSp macro="">
      <xdr:nvCxnSpPr>
        <xdr:cNvPr id="770" name="直線コネクタ 769"/>
        <xdr:cNvCxnSpPr/>
      </xdr:nvCxnSpPr>
      <xdr:spPr>
        <a:xfrm flipV="1">
          <a:off x="19545300" y="9938319"/>
          <a:ext cx="889000" cy="30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141570</xdr:rowOff>
    </xdr:from>
    <xdr:to>
      <xdr:col>29</xdr:col>
      <xdr:colOff>568325</xdr:colOff>
      <xdr:row>57</xdr:row>
      <xdr:rowOff>71720</xdr:rowOff>
    </xdr:to>
    <xdr:sp macro="" textlink="">
      <xdr:nvSpPr>
        <xdr:cNvPr id="771" name="フローチャート : 判断 770"/>
        <xdr:cNvSpPr/>
      </xdr:nvSpPr>
      <xdr:spPr>
        <a:xfrm>
          <a:off x="20383500" y="974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88247</xdr:rowOff>
    </xdr:from>
    <xdr:ext cx="469744" cy="259045"/>
    <xdr:sp macro="" textlink="">
      <xdr:nvSpPr>
        <xdr:cNvPr id="772" name="テキスト ボックス 771"/>
        <xdr:cNvSpPr txBox="1"/>
      </xdr:nvSpPr>
      <xdr:spPr>
        <a:xfrm>
          <a:off x="20199427" y="951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6,348</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5923</xdr:rowOff>
    </xdr:from>
    <xdr:to>
      <xdr:col>28</xdr:col>
      <xdr:colOff>314325</xdr:colOff>
      <xdr:row>58</xdr:row>
      <xdr:rowOff>24714</xdr:rowOff>
    </xdr:to>
    <xdr:cxnSp macro="">
      <xdr:nvCxnSpPr>
        <xdr:cNvPr id="773" name="直線コネクタ 772"/>
        <xdr:cNvCxnSpPr/>
      </xdr:nvCxnSpPr>
      <xdr:spPr>
        <a:xfrm>
          <a:off x="18656300" y="9950023"/>
          <a:ext cx="889000" cy="18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112812</xdr:rowOff>
    </xdr:from>
    <xdr:to>
      <xdr:col>28</xdr:col>
      <xdr:colOff>365125</xdr:colOff>
      <xdr:row>57</xdr:row>
      <xdr:rowOff>42962</xdr:rowOff>
    </xdr:to>
    <xdr:sp macro="" textlink="">
      <xdr:nvSpPr>
        <xdr:cNvPr id="774" name="フローチャート : 判断 773"/>
        <xdr:cNvSpPr/>
      </xdr:nvSpPr>
      <xdr:spPr>
        <a:xfrm>
          <a:off x="19494500" y="9714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59489</xdr:rowOff>
    </xdr:from>
    <xdr:ext cx="469744" cy="259045"/>
    <xdr:sp macro="" textlink="">
      <xdr:nvSpPr>
        <xdr:cNvPr id="775" name="テキスト ボックス 774"/>
        <xdr:cNvSpPr txBox="1"/>
      </xdr:nvSpPr>
      <xdr:spPr>
        <a:xfrm>
          <a:off x="19310427" y="9489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6,977</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98272</xdr:rowOff>
    </xdr:from>
    <xdr:to>
      <xdr:col>27</xdr:col>
      <xdr:colOff>161925</xdr:colOff>
      <xdr:row>57</xdr:row>
      <xdr:rowOff>28422</xdr:rowOff>
    </xdr:to>
    <xdr:sp macro="" textlink="">
      <xdr:nvSpPr>
        <xdr:cNvPr id="776" name="フローチャート : 判断 775"/>
        <xdr:cNvSpPr/>
      </xdr:nvSpPr>
      <xdr:spPr>
        <a:xfrm>
          <a:off x="18605500" y="969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44949</xdr:rowOff>
    </xdr:from>
    <xdr:ext cx="469744" cy="259045"/>
    <xdr:sp macro="" textlink="">
      <xdr:nvSpPr>
        <xdr:cNvPr id="777" name="テキスト ボックス 776"/>
        <xdr:cNvSpPr txBox="1"/>
      </xdr:nvSpPr>
      <xdr:spPr>
        <a:xfrm>
          <a:off x="18421427" y="9474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8" name="テキスト ボックス 77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9" name="テキスト ボックス 77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0" name="テキスト ボックス 77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1" name="テキスト ボックス 78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2" name="テキスト ボックス 78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66680</xdr:rowOff>
    </xdr:from>
    <xdr:to>
      <xdr:col>32</xdr:col>
      <xdr:colOff>238125</xdr:colOff>
      <xdr:row>58</xdr:row>
      <xdr:rowOff>168280</xdr:rowOff>
    </xdr:to>
    <xdr:sp macro="" textlink="">
      <xdr:nvSpPr>
        <xdr:cNvPr id="783" name="円/楕円 782"/>
        <xdr:cNvSpPr/>
      </xdr:nvSpPr>
      <xdr:spPr>
        <a:xfrm>
          <a:off x="22110700" y="1001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153057</xdr:rowOff>
    </xdr:from>
    <xdr:ext cx="378565" cy="259045"/>
    <xdr:sp macro="" textlink="">
      <xdr:nvSpPr>
        <xdr:cNvPr id="784" name="貸付金該当値テキスト"/>
        <xdr:cNvSpPr txBox="1"/>
      </xdr:nvSpPr>
      <xdr:spPr>
        <a:xfrm>
          <a:off x="22212300" y="99257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486</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38699</xdr:rowOff>
    </xdr:from>
    <xdr:to>
      <xdr:col>31</xdr:col>
      <xdr:colOff>85725</xdr:colOff>
      <xdr:row>58</xdr:row>
      <xdr:rowOff>140299</xdr:rowOff>
    </xdr:to>
    <xdr:sp macro="" textlink="">
      <xdr:nvSpPr>
        <xdr:cNvPr id="785" name="円/楕円 784"/>
        <xdr:cNvSpPr/>
      </xdr:nvSpPr>
      <xdr:spPr>
        <a:xfrm>
          <a:off x="21272500" y="9982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131426</xdr:rowOff>
    </xdr:from>
    <xdr:ext cx="469744" cy="259045"/>
    <xdr:sp macro="" textlink="">
      <xdr:nvSpPr>
        <xdr:cNvPr id="786" name="テキスト ボックス 785"/>
        <xdr:cNvSpPr txBox="1"/>
      </xdr:nvSpPr>
      <xdr:spPr>
        <a:xfrm>
          <a:off x="21088427" y="10075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1,098</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114869</xdr:rowOff>
    </xdr:from>
    <xdr:to>
      <xdr:col>29</xdr:col>
      <xdr:colOff>568325</xdr:colOff>
      <xdr:row>58</xdr:row>
      <xdr:rowOff>45019</xdr:rowOff>
    </xdr:to>
    <xdr:sp macro="" textlink="">
      <xdr:nvSpPr>
        <xdr:cNvPr id="787" name="円/楕円 786"/>
        <xdr:cNvSpPr/>
      </xdr:nvSpPr>
      <xdr:spPr>
        <a:xfrm>
          <a:off x="20383500" y="9887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36146</xdr:rowOff>
    </xdr:from>
    <xdr:ext cx="469744" cy="259045"/>
    <xdr:sp macro="" textlink="">
      <xdr:nvSpPr>
        <xdr:cNvPr id="788" name="テキスト ボックス 787"/>
        <xdr:cNvSpPr txBox="1"/>
      </xdr:nvSpPr>
      <xdr:spPr>
        <a:xfrm>
          <a:off x="20199427" y="9980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3,182</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145364</xdr:rowOff>
    </xdr:from>
    <xdr:to>
      <xdr:col>28</xdr:col>
      <xdr:colOff>365125</xdr:colOff>
      <xdr:row>58</xdr:row>
      <xdr:rowOff>75514</xdr:rowOff>
    </xdr:to>
    <xdr:sp macro="" textlink="">
      <xdr:nvSpPr>
        <xdr:cNvPr id="789" name="円/楕円 788"/>
        <xdr:cNvSpPr/>
      </xdr:nvSpPr>
      <xdr:spPr>
        <a:xfrm>
          <a:off x="19494500" y="991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66641</xdr:rowOff>
    </xdr:from>
    <xdr:ext cx="469744" cy="259045"/>
    <xdr:sp macro="" textlink="">
      <xdr:nvSpPr>
        <xdr:cNvPr id="790" name="テキスト ボックス 789"/>
        <xdr:cNvSpPr txBox="1"/>
      </xdr:nvSpPr>
      <xdr:spPr>
        <a:xfrm>
          <a:off x="19310427" y="10010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2,515</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126573</xdr:rowOff>
    </xdr:from>
    <xdr:to>
      <xdr:col>27</xdr:col>
      <xdr:colOff>161925</xdr:colOff>
      <xdr:row>58</xdr:row>
      <xdr:rowOff>56723</xdr:rowOff>
    </xdr:to>
    <xdr:sp macro="" textlink="">
      <xdr:nvSpPr>
        <xdr:cNvPr id="791" name="円/楕円 790"/>
        <xdr:cNvSpPr/>
      </xdr:nvSpPr>
      <xdr:spPr>
        <a:xfrm>
          <a:off x="18605500" y="989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47850</xdr:rowOff>
    </xdr:from>
    <xdr:ext cx="469744" cy="259045"/>
    <xdr:sp macro="" textlink="">
      <xdr:nvSpPr>
        <xdr:cNvPr id="792" name="テキスト ボックス 791"/>
        <xdr:cNvSpPr txBox="1"/>
      </xdr:nvSpPr>
      <xdr:spPr>
        <a:xfrm>
          <a:off x="18421427" y="9991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2,926</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3" name="正方形/長方形 79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4" name="正方形/長方形 79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5" name="正方形/長方形 79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6" name="正方形/長方形 79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7" name="正方形/長方形 79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8" name="正方形/長方形 79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9" name="正方形/長方形 79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40,842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0" name="正方形/長方形 79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1" name="テキスト ボックス 80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2" name="直線コネクタ 80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03" name="テキスト ボックス 802"/>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4" name="直線コネクタ 80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05" name="テキスト ボックス 80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6" name="直線コネクタ 80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07" name="テキスト ボックス 80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8" name="直線コネクタ 80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09" name="テキスト ボックス 80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0" name="直線コネクタ 80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11" name="テキスト ボックス 81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2" name="直線コネクタ 81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92727</xdr:rowOff>
    </xdr:from>
    <xdr:ext cx="531299" cy="259045"/>
    <xdr:sp macro="" textlink="">
      <xdr:nvSpPr>
        <xdr:cNvPr id="813" name="テキスト ボックス 812"/>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4" name="直線コネクタ 81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15" name="テキスト ボックス 814"/>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125413</xdr:rowOff>
    </xdr:from>
    <xdr:to>
      <xdr:col>32</xdr:col>
      <xdr:colOff>186689</xdr:colOff>
      <xdr:row>78</xdr:row>
      <xdr:rowOff>20676</xdr:rowOff>
    </xdr:to>
    <xdr:cxnSp macro="">
      <xdr:nvCxnSpPr>
        <xdr:cNvPr id="817" name="直線コネクタ 816"/>
        <xdr:cNvCxnSpPr/>
      </xdr:nvCxnSpPr>
      <xdr:spPr>
        <a:xfrm flipV="1">
          <a:off x="22159595" y="12126913"/>
          <a:ext cx="1269" cy="1266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24503</xdr:rowOff>
    </xdr:from>
    <xdr:ext cx="534377" cy="259045"/>
    <xdr:sp macro="" textlink="">
      <xdr:nvSpPr>
        <xdr:cNvPr id="818" name="繰出金最小値テキスト"/>
        <xdr:cNvSpPr txBox="1"/>
      </xdr:nvSpPr>
      <xdr:spPr>
        <a:xfrm>
          <a:off x="22212300" y="13397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25,124</a:t>
          </a:r>
          <a:endParaRPr kumimoji="1" lang="ja-JP" altLang="en-US" sz="1000" b="1">
            <a:latin typeface="ＭＳ Ｐゴシック"/>
          </a:endParaRPr>
        </a:p>
      </xdr:txBody>
    </xdr:sp>
    <xdr:clientData/>
  </xdr:oneCellAnchor>
  <xdr:twoCellAnchor>
    <xdr:from>
      <xdr:col>32</xdr:col>
      <xdr:colOff>98425</xdr:colOff>
      <xdr:row>78</xdr:row>
      <xdr:rowOff>20676</xdr:rowOff>
    </xdr:from>
    <xdr:to>
      <xdr:col>32</xdr:col>
      <xdr:colOff>276225</xdr:colOff>
      <xdr:row>78</xdr:row>
      <xdr:rowOff>20676</xdr:rowOff>
    </xdr:to>
    <xdr:cxnSp macro="">
      <xdr:nvCxnSpPr>
        <xdr:cNvPr id="819" name="直線コネクタ 818"/>
        <xdr:cNvCxnSpPr/>
      </xdr:nvCxnSpPr>
      <xdr:spPr>
        <a:xfrm>
          <a:off x="22072600" y="13393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72090</xdr:rowOff>
    </xdr:from>
    <xdr:ext cx="534377" cy="259045"/>
    <xdr:sp macro="" textlink="">
      <xdr:nvSpPr>
        <xdr:cNvPr id="820" name="繰出金最大値テキスト"/>
        <xdr:cNvSpPr txBox="1"/>
      </xdr:nvSpPr>
      <xdr:spPr>
        <a:xfrm>
          <a:off x="22212300" y="1190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58,375</a:t>
          </a:r>
          <a:endParaRPr kumimoji="1" lang="ja-JP" altLang="en-US" sz="1000" b="1">
            <a:latin typeface="ＭＳ Ｐゴシック"/>
          </a:endParaRPr>
        </a:p>
      </xdr:txBody>
    </xdr:sp>
    <xdr:clientData/>
  </xdr:oneCellAnchor>
  <xdr:twoCellAnchor>
    <xdr:from>
      <xdr:col>32</xdr:col>
      <xdr:colOff>98425</xdr:colOff>
      <xdr:row>70</xdr:row>
      <xdr:rowOff>125413</xdr:rowOff>
    </xdr:from>
    <xdr:to>
      <xdr:col>32</xdr:col>
      <xdr:colOff>276225</xdr:colOff>
      <xdr:row>70</xdr:row>
      <xdr:rowOff>125413</xdr:rowOff>
    </xdr:to>
    <xdr:cxnSp macro="">
      <xdr:nvCxnSpPr>
        <xdr:cNvPr id="821" name="直線コネクタ 820"/>
        <xdr:cNvCxnSpPr/>
      </xdr:nvCxnSpPr>
      <xdr:spPr>
        <a:xfrm>
          <a:off x="22072600" y="1212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105677</xdr:rowOff>
    </xdr:from>
    <xdr:to>
      <xdr:col>32</xdr:col>
      <xdr:colOff>187325</xdr:colOff>
      <xdr:row>77</xdr:row>
      <xdr:rowOff>20332</xdr:rowOff>
    </xdr:to>
    <xdr:cxnSp macro="">
      <xdr:nvCxnSpPr>
        <xdr:cNvPr id="822" name="直線コネクタ 821"/>
        <xdr:cNvCxnSpPr/>
      </xdr:nvCxnSpPr>
      <xdr:spPr>
        <a:xfrm flipV="1">
          <a:off x="21323300" y="13135877"/>
          <a:ext cx="838200" cy="86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73</xdr:row>
      <xdr:rowOff>59237</xdr:rowOff>
    </xdr:from>
    <xdr:ext cx="534377" cy="259045"/>
    <xdr:sp macro="" textlink="">
      <xdr:nvSpPr>
        <xdr:cNvPr id="823" name="繰出金平均値テキスト"/>
        <xdr:cNvSpPr txBox="1"/>
      </xdr:nvSpPr>
      <xdr:spPr>
        <a:xfrm>
          <a:off x="22212300" y="12575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41,379</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36360</xdr:rowOff>
    </xdr:from>
    <xdr:to>
      <xdr:col>32</xdr:col>
      <xdr:colOff>238125</xdr:colOff>
      <xdr:row>74</xdr:row>
      <xdr:rowOff>137960</xdr:rowOff>
    </xdr:to>
    <xdr:sp macro="" textlink="">
      <xdr:nvSpPr>
        <xdr:cNvPr id="824" name="フローチャート : 判断 823"/>
        <xdr:cNvSpPr/>
      </xdr:nvSpPr>
      <xdr:spPr>
        <a:xfrm>
          <a:off x="22110700" y="1272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20332</xdr:rowOff>
    </xdr:from>
    <xdr:to>
      <xdr:col>31</xdr:col>
      <xdr:colOff>34925</xdr:colOff>
      <xdr:row>77</xdr:row>
      <xdr:rowOff>86550</xdr:rowOff>
    </xdr:to>
    <xdr:cxnSp macro="">
      <xdr:nvCxnSpPr>
        <xdr:cNvPr id="825" name="直線コネクタ 824"/>
        <xdr:cNvCxnSpPr/>
      </xdr:nvCxnSpPr>
      <xdr:spPr>
        <a:xfrm flipV="1">
          <a:off x="20434300" y="13221982"/>
          <a:ext cx="889000" cy="66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100673</xdr:rowOff>
    </xdr:from>
    <xdr:to>
      <xdr:col>31</xdr:col>
      <xdr:colOff>85725</xdr:colOff>
      <xdr:row>75</xdr:row>
      <xdr:rowOff>30823</xdr:rowOff>
    </xdr:to>
    <xdr:sp macro="" textlink="">
      <xdr:nvSpPr>
        <xdr:cNvPr id="826" name="フローチャート : 判断 825"/>
        <xdr:cNvSpPr/>
      </xdr:nvSpPr>
      <xdr:spPr>
        <a:xfrm>
          <a:off x="21272500" y="1278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47350</xdr:rowOff>
    </xdr:from>
    <xdr:ext cx="534377" cy="259045"/>
    <xdr:sp macro="" textlink="">
      <xdr:nvSpPr>
        <xdr:cNvPr id="827" name="テキスト ボックス 826"/>
        <xdr:cNvSpPr txBox="1"/>
      </xdr:nvSpPr>
      <xdr:spPr>
        <a:xfrm>
          <a:off x="21056111" y="12563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39,691</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53975</xdr:rowOff>
    </xdr:from>
    <xdr:to>
      <xdr:col>29</xdr:col>
      <xdr:colOff>517525</xdr:colOff>
      <xdr:row>77</xdr:row>
      <xdr:rowOff>86550</xdr:rowOff>
    </xdr:to>
    <xdr:cxnSp macro="">
      <xdr:nvCxnSpPr>
        <xdr:cNvPr id="828" name="直線コネクタ 827"/>
        <xdr:cNvCxnSpPr/>
      </xdr:nvCxnSpPr>
      <xdr:spPr>
        <a:xfrm>
          <a:off x="19545300" y="13255625"/>
          <a:ext cx="889000" cy="32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134772</xdr:rowOff>
    </xdr:from>
    <xdr:to>
      <xdr:col>29</xdr:col>
      <xdr:colOff>568325</xdr:colOff>
      <xdr:row>75</xdr:row>
      <xdr:rowOff>64922</xdr:rowOff>
    </xdr:to>
    <xdr:sp macro="" textlink="">
      <xdr:nvSpPr>
        <xdr:cNvPr id="829" name="フローチャート : 判断 828"/>
        <xdr:cNvSpPr/>
      </xdr:nvSpPr>
      <xdr:spPr>
        <a:xfrm>
          <a:off x="20383500" y="1282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81449</xdr:rowOff>
    </xdr:from>
    <xdr:ext cx="534377" cy="259045"/>
    <xdr:sp macro="" textlink="">
      <xdr:nvSpPr>
        <xdr:cNvPr id="830" name="テキスト ボックス 829"/>
        <xdr:cNvSpPr txBox="1"/>
      </xdr:nvSpPr>
      <xdr:spPr>
        <a:xfrm>
          <a:off x="20167111" y="1259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38,796</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14466</xdr:rowOff>
    </xdr:from>
    <xdr:to>
      <xdr:col>28</xdr:col>
      <xdr:colOff>314325</xdr:colOff>
      <xdr:row>77</xdr:row>
      <xdr:rowOff>53975</xdr:rowOff>
    </xdr:to>
    <xdr:cxnSp macro="">
      <xdr:nvCxnSpPr>
        <xdr:cNvPr id="831" name="直線コネクタ 830"/>
        <xdr:cNvCxnSpPr/>
      </xdr:nvCxnSpPr>
      <xdr:spPr>
        <a:xfrm>
          <a:off x="18656300" y="13216116"/>
          <a:ext cx="889000" cy="39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167957</xdr:rowOff>
    </xdr:from>
    <xdr:to>
      <xdr:col>28</xdr:col>
      <xdr:colOff>365125</xdr:colOff>
      <xdr:row>75</xdr:row>
      <xdr:rowOff>98107</xdr:rowOff>
    </xdr:to>
    <xdr:sp macro="" textlink="">
      <xdr:nvSpPr>
        <xdr:cNvPr id="832" name="フローチャート : 判断 831"/>
        <xdr:cNvSpPr/>
      </xdr:nvSpPr>
      <xdr:spPr>
        <a:xfrm>
          <a:off x="19494500" y="1285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114634</xdr:rowOff>
    </xdr:from>
    <xdr:ext cx="534377" cy="259045"/>
    <xdr:sp macro="" textlink="">
      <xdr:nvSpPr>
        <xdr:cNvPr id="833" name="テキスト ボックス 832"/>
        <xdr:cNvSpPr txBox="1"/>
      </xdr:nvSpPr>
      <xdr:spPr>
        <a:xfrm>
          <a:off x="19278111" y="1263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37,925</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13309</xdr:rowOff>
    </xdr:from>
    <xdr:to>
      <xdr:col>27</xdr:col>
      <xdr:colOff>161925</xdr:colOff>
      <xdr:row>75</xdr:row>
      <xdr:rowOff>114909</xdr:rowOff>
    </xdr:to>
    <xdr:sp macro="" textlink="">
      <xdr:nvSpPr>
        <xdr:cNvPr id="834" name="フローチャート : 判断 833"/>
        <xdr:cNvSpPr/>
      </xdr:nvSpPr>
      <xdr:spPr>
        <a:xfrm>
          <a:off x="18605500" y="12872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131436</xdr:rowOff>
    </xdr:from>
    <xdr:ext cx="534377" cy="259045"/>
    <xdr:sp macro="" textlink="">
      <xdr:nvSpPr>
        <xdr:cNvPr id="835" name="テキスト ボックス 834"/>
        <xdr:cNvSpPr txBox="1"/>
      </xdr:nvSpPr>
      <xdr:spPr>
        <a:xfrm>
          <a:off x="18389111" y="12647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37,484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6" name="テキスト ボックス 83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7" name="テキスト ボックス 83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8" name="テキスト ボックス 83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9" name="テキスト ボックス 83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0" name="テキスト ボックス 83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54877</xdr:rowOff>
    </xdr:from>
    <xdr:to>
      <xdr:col>32</xdr:col>
      <xdr:colOff>238125</xdr:colOff>
      <xdr:row>76</xdr:row>
      <xdr:rowOff>156477</xdr:rowOff>
    </xdr:to>
    <xdr:sp macro="" textlink="">
      <xdr:nvSpPr>
        <xdr:cNvPr id="841" name="円/楕円 840"/>
        <xdr:cNvSpPr/>
      </xdr:nvSpPr>
      <xdr:spPr>
        <a:xfrm>
          <a:off x="22110700" y="13085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33304</xdr:rowOff>
    </xdr:from>
    <xdr:ext cx="534377" cy="259045"/>
    <xdr:sp macro="" textlink="">
      <xdr:nvSpPr>
        <xdr:cNvPr id="842" name="繰出金該当値テキスト"/>
        <xdr:cNvSpPr txBox="1"/>
      </xdr:nvSpPr>
      <xdr:spPr>
        <a:xfrm>
          <a:off x="22212300" y="13063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31,893</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140982</xdr:rowOff>
    </xdr:from>
    <xdr:to>
      <xdr:col>31</xdr:col>
      <xdr:colOff>85725</xdr:colOff>
      <xdr:row>77</xdr:row>
      <xdr:rowOff>71132</xdr:rowOff>
    </xdr:to>
    <xdr:sp macro="" textlink="">
      <xdr:nvSpPr>
        <xdr:cNvPr id="843" name="円/楕円 842"/>
        <xdr:cNvSpPr/>
      </xdr:nvSpPr>
      <xdr:spPr>
        <a:xfrm>
          <a:off x="21272500" y="13171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62259</xdr:rowOff>
    </xdr:from>
    <xdr:ext cx="534377" cy="259045"/>
    <xdr:sp macro="" textlink="">
      <xdr:nvSpPr>
        <xdr:cNvPr id="844" name="テキスト ボックス 843"/>
        <xdr:cNvSpPr txBox="1"/>
      </xdr:nvSpPr>
      <xdr:spPr>
        <a:xfrm>
          <a:off x="21056111" y="13263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29,633</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35750</xdr:rowOff>
    </xdr:from>
    <xdr:to>
      <xdr:col>29</xdr:col>
      <xdr:colOff>568325</xdr:colOff>
      <xdr:row>77</xdr:row>
      <xdr:rowOff>137350</xdr:rowOff>
    </xdr:to>
    <xdr:sp macro="" textlink="">
      <xdr:nvSpPr>
        <xdr:cNvPr id="845" name="円/楕円 844"/>
        <xdr:cNvSpPr/>
      </xdr:nvSpPr>
      <xdr:spPr>
        <a:xfrm>
          <a:off x="20383500" y="1323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128477</xdr:rowOff>
    </xdr:from>
    <xdr:ext cx="534377" cy="259045"/>
    <xdr:sp macro="" textlink="">
      <xdr:nvSpPr>
        <xdr:cNvPr id="846" name="テキスト ボックス 845"/>
        <xdr:cNvSpPr txBox="1"/>
      </xdr:nvSpPr>
      <xdr:spPr>
        <a:xfrm>
          <a:off x="20167111" y="1333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27,895</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3175</xdr:rowOff>
    </xdr:from>
    <xdr:to>
      <xdr:col>28</xdr:col>
      <xdr:colOff>365125</xdr:colOff>
      <xdr:row>77</xdr:row>
      <xdr:rowOff>104775</xdr:rowOff>
    </xdr:to>
    <xdr:sp macro="" textlink="">
      <xdr:nvSpPr>
        <xdr:cNvPr id="847" name="円/楕円 846"/>
        <xdr:cNvSpPr/>
      </xdr:nvSpPr>
      <xdr:spPr>
        <a:xfrm>
          <a:off x="19494500" y="1320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95902</xdr:rowOff>
    </xdr:from>
    <xdr:ext cx="534377" cy="259045"/>
    <xdr:sp macro="" textlink="">
      <xdr:nvSpPr>
        <xdr:cNvPr id="848" name="テキスト ボックス 847"/>
        <xdr:cNvSpPr txBox="1"/>
      </xdr:nvSpPr>
      <xdr:spPr>
        <a:xfrm>
          <a:off x="19278111" y="13297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28,750</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135116</xdr:rowOff>
    </xdr:from>
    <xdr:to>
      <xdr:col>27</xdr:col>
      <xdr:colOff>161925</xdr:colOff>
      <xdr:row>77</xdr:row>
      <xdr:rowOff>65266</xdr:rowOff>
    </xdr:to>
    <xdr:sp macro="" textlink="">
      <xdr:nvSpPr>
        <xdr:cNvPr id="849" name="円/楕円 848"/>
        <xdr:cNvSpPr/>
      </xdr:nvSpPr>
      <xdr:spPr>
        <a:xfrm>
          <a:off x="18605500" y="13165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56393</xdr:rowOff>
    </xdr:from>
    <xdr:ext cx="534377" cy="259045"/>
    <xdr:sp macro="" textlink="">
      <xdr:nvSpPr>
        <xdr:cNvPr id="850" name="テキスト ボックス 849"/>
        <xdr:cNvSpPr txBox="1"/>
      </xdr:nvSpPr>
      <xdr:spPr>
        <a:xfrm>
          <a:off x="18389111" y="13258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29,787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1" name="正方形/長方形 85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2" name="正方形/長方形 85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3" name="正方形/長方形 85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4" name="正方形/長方形 85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5" name="正方形/長方形 85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6" name="正方形/長方形 85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7" name="正方形/長方形 85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8" name="正方形/長方形 85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9" name="テキスト ボックス 85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0" name="直線コネクタ 85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61" name="直線コネクタ 860"/>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62" name="テキスト ボックス 861"/>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63" name="直線コネクタ 862"/>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95</xdr:row>
      <xdr:rowOff>54627</xdr:rowOff>
    </xdr:from>
    <xdr:ext cx="312906" cy="259045"/>
    <xdr:sp macro="" textlink="">
      <xdr:nvSpPr>
        <xdr:cNvPr id="864" name="テキスト ボックス 863"/>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65" name="直線コネクタ 864"/>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92</xdr:row>
      <xdr:rowOff>111777</xdr:rowOff>
    </xdr:from>
    <xdr:ext cx="312906" cy="259045"/>
    <xdr:sp macro="" textlink="">
      <xdr:nvSpPr>
        <xdr:cNvPr id="866" name="テキスト ボックス 865"/>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67" name="直線コネクタ 866"/>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168927</xdr:rowOff>
    </xdr:from>
    <xdr:ext cx="312906" cy="259045"/>
    <xdr:sp macro="" textlink="">
      <xdr:nvSpPr>
        <xdr:cNvPr id="868" name="テキスト ボックス 867"/>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9" name="直線コネクタ 86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0" name="テキスト ボックス 869"/>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872" name="直線コネクタ 871"/>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873"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74" name="直線コネクタ 873"/>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875"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76" name="直線コネクタ 875"/>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77" name="直線コネクタ 876"/>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878"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79" name="フローチャート : 判断 878"/>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80" name="直線コネクタ 879"/>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81" name="フローチャート : 判断 880"/>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82" name="テキスト ボックス 881"/>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83" name="直線コネクタ 882"/>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84" name="フローチャート : 判断 883"/>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85" name="テキスト ボックス 884"/>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86" name="直線コネクタ 885"/>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93</xdr:row>
      <xdr:rowOff>77470</xdr:rowOff>
    </xdr:from>
    <xdr:to>
      <xdr:col>28</xdr:col>
      <xdr:colOff>365125</xdr:colOff>
      <xdr:row>94</xdr:row>
      <xdr:rowOff>7620</xdr:rowOff>
    </xdr:to>
    <xdr:sp macro="" textlink="">
      <xdr:nvSpPr>
        <xdr:cNvPr id="887" name="フローチャート : 判断 886"/>
        <xdr:cNvSpPr/>
      </xdr:nvSpPr>
      <xdr:spPr>
        <a:xfrm>
          <a:off x="19494500" y="1602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92</xdr:row>
      <xdr:rowOff>24147</xdr:rowOff>
    </xdr:from>
    <xdr:ext cx="313932" cy="259045"/>
    <xdr:sp macro="" textlink="">
      <xdr:nvSpPr>
        <xdr:cNvPr id="888" name="テキスト ボックス 887"/>
        <xdr:cNvSpPr txBox="1"/>
      </xdr:nvSpPr>
      <xdr:spPr>
        <a:xfrm>
          <a:off x="19388333" y="157975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157480</xdr:rowOff>
    </xdr:from>
    <xdr:to>
      <xdr:col>27</xdr:col>
      <xdr:colOff>161925</xdr:colOff>
      <xdr:row>91</xdr:row>
      <xdr:rowOff>87630</xdr:rowOff>
    </xdr:to>
    <xdr:sp macro="" textlink="">
      <xdr:nvSpPr>
        <xdr:cNvPr id="889" name="フローチャート : 判断 888"/>
        <xdr:cNvSpPr/>
      </xdr:nvSpPr>
      <xdr:spPr>
        <a:xfrm>
          <a:off x="18605500" y="155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104157</xdr:rowOff>
    </xdr:from>
    <xdr:ext cx="313932" cy="259045"/>
    <xdr:sp macro="" textlink="">
      <xdr:nvSpPr>
        <xdr:cNvPr id="890" name="テキスト ボックス 889"/>
        <xdr:cNvSpPr txBox="1"/>
      </xdr:nvSpPr>
      <xdr:spPr>
        <a:xfrm>
          <a:off x="18499333" y="15363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1" name="テキスト ボックス 89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2" name="テキスト ボックス 89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3" name="テキスト ボックス 89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4" name="テキスト ボックス 89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5" name="テキスト ボックス 89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96" name="円/楕円 895"/>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897"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898" name="円/楕円 897"/>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899" name="テキスト ボックス 898"/>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00" name="円/楕円 899"/>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901" name="テキスト ボックス 900"/>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02" name="円/楕円 901"/>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903" name="テキスト ボックス 902"/>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04" name="円/楕円 903"/>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05" name="テキスト ボックス 904"/>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6" name="正方形/長方形 90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7" name="正方形/長方形 90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8" name="テキスト ボックス 90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u="none" strike="noStrike">
              <a:solidFill>
                <a:schemeClr val="dk1"/>
              </a:solidFill>
              <a:effectLst/>
              <a:latin typeface="+mn-ea"/>
              <a:ea typeface="+mn-ea"/>
              <a:cs typeface="+mn-cs"/>
            </a:rPr>
            <a:t>歳出決算総額は、住民一人当たり</a:t>
          </a:r>
          <a:r>
            <a:rPr lang="en-US" altLang="ja-JP" sz="1300" b="0" i="0" u="none" strike="noStrike">
              <a:solidFill>
                <a:schemeClr val="dk1"/>
              </a:solidFill>
              <a:effectLst/>
              <a:latin typeface="+mn-ea"/>
              <a:ea typeface="+mn-ea"/>
              <a:cs typeface="+mn-cs"/>
            </a:rPr>
            <a:t>457,773</a:t>
          </a:r>
          <a:r>
            <a:rPr lang="ja-JP" altLang="en-US" sz="1300" b="0" i="0" u="none" strike="noStrike">
              <a:solidFill>
                <a:schemeClr val="dk1"/>
              </a:solidFill>
              <a:effectLst/>
              <a:latin typeface="+mn-ea"/>
              <a:ea typeface="+mn-ea"/>
              <a:cs typeface="+mn-cs"/>
            </a:rPr>
            <a:t>円となっている。</a:t>
          </a:r>
          <a:br>
            <a:rPr lang="ja-JP" altLang="en-US" sz="1300" b="0" i="0" u="none" strike="noStrike">
              <a:solidFill>
                <a:schemeClr val="dk1"/>
              </a:solidFill>
              <a:effectLst/>
              <a:latin typeface="+mn-ea"/>
              <a:ea typeface="+mn-ea"/>
              <a:cs typeface="+mn-cs"/>
            </a:rPr>
          </a:br>
          <a:r>
            <a:rPr lang="ja-JP" altLang="en-US" sz="1300" b="0" i="0" u="none" strike="noStrike">
              <a:solidFill>
                <a:schemeClr val="dk1"/>
              </a:solidFill>
              <a:effectLst/>
              <a:latin typeface="+mn-ea"/>
              <a:ea typeface="+mn-ea"/>
              <a:cs typeface="+mn-cs"/>
            </a:rPr>
            <a:t>主な構成項目である人件費は、住民一人当たり</a:t>
          </a:r>
          <a:r>
            <a:rPr lang="en-US" altLang="ja-JP" sz="1300" b="0" i="0" u="none" strike="noStrike">
              <a:solidFill>
                <a:schemeClr val="dk1"/>
              </a:solidFill>
              <a:effectLst/>
              <a:latin typeface="+mn-ea"/>
              <a:ea typeface="+mn-ea"/>
              <a:cs typeface="+mn-cs"/>
            </a:rPr>
            <a:t>59,657</a:t>
          </a:r>
          <a:r>
            <a:rPr lang="ja-JP" altLang="en-US" sz="1300" b="0" i="0" u="none" strike="noStrike">
              <a:solidFill>
                <a:schemeClr val="dk1"/>
              </a:solidFill>
              <a:effectLst/>
              <a:latin typeface="+mn-ea"/>
              <a:ea typeface="+mn-ea"/>
              <a:cs typeface="+mn-cs"/>
            </a:rPr>
            <a:t>円となっており、平成</a:t>
          </a:r>
          <a:r>
            <a:rPr lang="en-US" altLang="ja-JP" sz="1300" b="0" i="0" u="none" strike="noStrike">
              <a:solidFill>
                <a:schemeClr val="dk1"/>
              </a:solidFill>
              <a:effectLst/>
              <a:latin typeface="+mn-ea"/>
              <a:ea typeface="+mn-ea"/>
              <a:cs typeface="+mn-cs"/>
            </a:rPr>
            <a:t>23</a:t>
          </a:r>
          <a:r>
            <a:rPr lang="ja-JP" altLang="en-US" sz="1300" b="0" i="0" u="none" strike="noStrike">
              <a:solidFill>
                <a:schemeClr val="dk1"/>
              </a:solidFill>
              <a:effectLst/>
              <a:latin typeface="+mn-ea"/>
              <a:ea typeface="+mn-ea"/>
              <a:cs typeface="+mn-cs"/>
            </a:rPr>
            <a:t>年度から</a:t>
          </a:r>
          <a:r>
            <a:rPr lang="en-US" altLang="ja-JP" sz="1300" b="0" i="0" u="none" strike="noStrike">
              <a:solidFill>
                <a:schemeClr val="dk1"/>
              </a:solidFill>
              <a:effectLst/>
              <a:latin typeface="+mn-ea"/>
              <a:ea typeface="+mn-ea"/>
              <a:cs typeface="+mn-cs"/>
            </a:rPr>
            <a:t>6</a:t>
          </a:r>
          <a:r>
            <a:rPr lang="ja-JP" altLang="en-US" sz="1300" b="0" i="0" u="none" strike="noStrike">
              <a:solidFill>
                <a:schemeClr val="dk1"/>
              </a:solidFill>
              <a:effectLst/>
              <a:latin typeface="+mn-ea"/>
              <a:ea typeface="+mn-ea"/>
              <a:cs typeface="+mn-cs"/>
            </a:rPr>
            <a:t>万円程度で推移してきており、高止まりの傾向にある。</a:t>
          </a:r>
          <a:br>
            <a:rPr lang="ja-JP" altLang="en-US" sz="1300" b="0" i="0" u="none" strike="noStrike">
              <a:solidFill>
                <a:schemeClr val="dk1"/>
              </a:solidFill>
              <a:effectLst/>
              <a:latin typeface="+mn-ea"/>
              <a:ea typeface="+mn-ea"/>
              <a:cs typeface="+mn-cs"/>
            </a:rPr>
          </a:br>
          <a:r>
            <a:rPr lang="ja-JP" altLang="en-US" sz="1300" b="0" i="0" u="none" strike="noStrike">
              <a:solidFill>
                <a:schemeClr val="dk1"/>
              </a:solidFill>
              <a:effectLst/>
              <a:latin typeface="+mn-ea"/>
              <a:ea typeface="+mn-ea"/>
              <a:cs typeface="+mn-cs"/>
            </a:rPr>
            <a:t>さらに、平成</a:t>
          </a:r>
          <a:r>
            <a:rPr lang="en-US" altLang="ja-JP" sz="1300" b="0" i="0" u="none" strike="noStrike">
              <a:solidFill>
                <a:schemeClr val="dk1"/>
              </a:solidFill>
              <a:effectLst/>
              <a:latin typeface="+mn-ea"/>
              <a:ea typeface="+mn-ea"/>
              <a:cs typeface="+mn-cs"/>
            </a:rPr>
            <a:t>26</a:t>
          </a:r>
          <a:r>
            <a:rPr lang="ja-JP" altLang="en-US" sz="1300" b="0" i="0" u="none" strike="noStrike">
              <a:solidFill>
                <a:schemeClr val="dk1"/>
              </a:solidFill>
              <a:effectLst/>
              <a:latin typeface="+mn-ea"/>
              <a:ea typeface="+mn-ea"/>
              <a:cs typeface="+mn-cs"/>
            </a:rPr>
            <a:t>年度から</a:t>
          </a:r>
          <a:r>
            <a:rPr lang="en-US" altLang="ja-JP" sz="1300" b="0" i="0" u="none" strike="noStrike">
              <a:solidFill>
                <a:schemeClr val="dk1"/>
              </a:solidFill>
              <a:effectLst/>
              <a:latin typeface="+mn-ea"/>
              <a:ea typeface="+mn-ea"/>
              <a:cs typeface="+mn-cs"/>
            </a:rPr>
            <a:t>0.3</a:t>
          </a:r>
          <a:r>
            <a:rPr lang="ja-JP" altLang="en-US" sz="1300" b="0" i="0" u="none" strike="noStrike">
              <a:solidFill>
                <a:schemeClr val="dk1"/>
              </a:solidFill>
              <a:effectLst/>
              <a:latin typeface="+mn-ea"/>
              <a:ea typeface="+mn-ea"/>
              <a:cs typeface="+mn-cs"/>
            </a:rPr>
            <a:t>％増加していることから類似団体平均と比べて高い水準にあり、一部事務組合や公営企業の採用数が類似団体平均と比較して多いことが主な要因である。</a:t>
          </a:r>
          <a:br>
            <a:rPr lang="ja-JP" altLang="en-US" sz="1300" b="0" i="0" u="none" strike="noStrike">
              <a:solidFill>
                <a:schemeClr val="dk1"/>
              </a:solidFill>
              <a:effectLst/>
              <a:latin typeface="+mn-ea"/>
              <a:ea typeface="+mn-ea"/>
              <a:cs typeface="+mn-cs"/>
            </a:rPr>
          </a:br>
          <a:r>
            <a:rPr lang="ja-JP" altLang="en-US" sz="1300" b="0" i="0" u="none" strike="noStrike">
              <a:solidFill>
                <a:schemeClr val="dk1"/>
              </a:solidFill>
              <a:effectLst/>
              <a:latin typeface="+mn-ea"/>
              <a:ea typeface="+mn-ea"/>
              <a:cs typeface="+mn-cs"/>
            </a:rPr>
            <a:t>扶助費は住民一人当たり</a:t>
          </a:r>
          <a:r>
            <a:rPr lang="en-US" altLang="ja-JP" sz="1300" b="0" i="0" u="none" strike="noStrike">
              <a:solidFill>
                <a:schemeClr val="dk1"/>
              </a:solidFill>
              <a:effectLst/>
              <a:latin typeface="+mn-ea"/>
              <a:ea typeface="+mn-ea"/>
              <a:cs typeface="+mn-cs"/>
            </a:rPr>
            <a:t>83,547</a:t>
          </a:r>
          <a:r>
            <a:rPr lang="ja-JP" altLang="en-US" sz="1300" b="0" i="0" u="none" strike="noStrike">
              <a:solidFill>
                <a:schemeClr val="dk1"/>
              </a:solidFill>
              <a:effectLst/>
              <a:latin typeface="+mn-ea"/>
              <a:ea typeface="+mn-ea"/>
              <a:cs typeface="+mn-cs"/>
            </a:rPr>
            <a:t>円となっており、</a:t>
          </a:r>
          <a:r>
            <a:rPr lang="ja-JP" altLang="ja-JP" sz="1300" b="0" i="0">
              <a:solidFill>
                <a:schemeClr val="dk1"/>
              </a:solidFill>
              <a:effectLst/>
              <a:latin typeface="+mn-ea"/>
              <a:ea typeface="+mn-ea"/>
              <a:cs typeface="+mn-cs"/>
            </a:rPr>
            <a:t>類似団体と比較して一人当たりコストが高い状況と</a:t>
          </a:r>
          <a:r>
            <a:rPr lang="ja-JP" altLang="ja-JP" sz="1300" b="0" i="0">
              <a:solidFill>
                <a:schemeClr val="dk1"/>
              </a:solidFill>
              <a:effectLst/>
              <a:latin typeface="+mj-ea"/>
              <a:ea typeface="+mj-ea"/>
              <a:cs typeface="+mn-cs"/>
            </a:rPr>
            <a:t>なっている。前年度決算と比較すると</a:t>
          </a:r>
          <a:r>
            <a:rPr lang="en-US" altLang="ja-JP" sz="1300" b="0" i="0">
              <a:solidFill>
                <a:schemeClr val="dk1"/>
              </a:solidFill>
              <a:effectLst/>
              <a:latin typeface="+mj-ea"/>
              <a:ea typeface="+mj-ea"/>
              <a:cs typeface="+mn-cs"/>
            </a:rPr>
            <a:t>5.1</a:t>
          </a:r>
          <a:r>
            <a:rPr lang="ja-JP" altLang="ja-JP" sz="1300" b="0" i="0">
              <a:solidFill>
                <a:schemeClr val="dk1"/>
              </a:solidFill>
              <a:effectLst/>
              <a:latin typeface="+mj-ea"/>
              <a:ea typeface="+mj-ea"/>
              <a:cs typeface="+mn-cs"/>
            </a:rPr>
            <a:t>％増と</a:t>
          </a:r>
          <a:r>
            <a:rPr lang="ja-JP" altLang="ja-JP" sz="1300" b="0" i="0">
              <a:solidFill>
                <a:schemeClr val="dk1"/>
              </a:solidFill>
              <a:effectLst/>
              <a:latin typeface="+mn-ea"/>
              <a:ea typeface="+mn-ea"/>
              <a:cs typeface="+mn-cs"/>
            </a:rPr>
            <a:t>なり、</a:t>
          </a:r>
          <a:r>
            <a:rPr lang="ja-JP" altLang="en-US" sz="1300" b="0" i="0">
              <a:solidFill>
                <a:schemeClr val="dk1"/>
              </a:solidFill>
              <a:effectLst/>
              <a:latin typeface="+mn-ea"/>
              <a:ea typeface="+mn-ea"/>
              <a:cs typeface="+mn-cs"/>
            </a:rPr>
            <a:t>法人保育園運営費</a:t>
          </a:r>
          <a:r>
            <a:rPr lang="ja-JP" altLang="ja-JP" sz="1300" b="0" i="0">
              <a:solidFill>
                <a:schemeClr val="dk1"/>
              </a:solidFill>
              <a:effectLst/>
              <a:latin typeface="+mn-ea"/>
              <a:ea typeface="+mn-ea"/>
              <a:cs typeface="+mn-cs"/>
            </a:rPr>
            <a:t>や</a:t>
          </a:r>
          <a:r>
            <a:rPr lang="ja-JP" altLang="en-US" sz="1300" b="0" i="0">
              <a:solidFill>
                <a:schemeClr val="dk1"/>
              </a:solidFill>
              <a:effectLst/>
              <a:latin typeface="+mn-ea"/>
              <a:ea typeface="+mn-ea"/>
              <a:cs typeface="+mn-cs"/>
            </a:rPr>
            <a:t>子育て支援医療給付金の増加が</a:t>
          </a:r>
          <a:r>
            <a:rPr lang="ja-JP" altLang="ja-JP" sz="1300" b="0" i="0">
              <a:solidFill>
                <a:schemeClr val="dk1"/>
              </a:solidFill>
              <a:effectLst/>
              <a:latin typeface="+mn-ea"/>
              <a:ea typeface="+mn-ea"/>
              <a:cs typeface="+mn-cs"/>
            </a:rPr>
            <a:t>主な要因である。</a:t>
          </a:r>
          <a:br>
            <a:rPr lang="ja-JP" altLang="ja-JP" sz="1300" b="0" i="0">
              <a:solidFill>
                <a:schemeClr val="dk1"/>
              </a:solidFill>
              <a:effectLst/>
              <a:latin typeface="+mn-ea"/>
              <a:ea typeface="+mn-ea"/>
              <a:cs typeface="+mn-cs"/>
            </a:rPr>
          </a:br>
          <a:r>
            <a:rPr lang="ja-JP" altLang="en-US" sz="1300" b="0" i="0" u="none" strike="noStrike">
              <a:solidFill>
                <a:schemeClr val="dk1"/>
              </a:solidFill>
              <a:effectLst/>
              <a:latin typeface="+mn-ea"/>
              <a:ea typeface="+mn-ea"/>
              <a:cs typeface="+mn-cs"/>
            </a:rPr>
            <a:t>普通建設事業費は住民一人当たり</a:t>
          </a:r>
          <a:r>
            <a:rPr lang="en-US" altLang="ja-JP" sz="1300" b="0" i="0" u="none" strike="noStrike">
              <a:solidFill>
                <a:schemeClr val="dk1"/>
              </a:solidFill>
              <a:effectLst/>
              <a:latin typeface="+mn-ea"/>
              <a:ea typeface="+mn-ea"/>
              <a:cs typeface="+mn-cs"/>
            </a:rPr>
            <a:t>8</a:t>
          </a:r>
          <a:r>
            <a:rPr lang="en-US" altLang="ja-JP" sz="1300" b="0" i="0" u="none" strike="noStrike">
              <a:solidFill>
                <a:schemeClr val="dk1"/>
              </a:solidFill>
              <a:effectLst/>
              <a:latin typeface="+mj-ea"/>
              <a:ea typeface="+mj-ea"/>
              <a:cs typeface="+mn-cs"/>
            </a:rPr>
            <a:t>7,174</a:t>
          </a:r>
          <a:r>
            <a:rPr lang="ja-JP" altLang="en-US" sz="1300" b="0" i="0" u="none" strike="noStrike">
              <a:solidFill>
                <a:schemeClr val="dk1"/>
              </a:solidFill>
              <a:effectLst/>
              <a:latin typeface="+mj-ea"/>
              <a:ea typeface="+mj-ea"/>
              <a:cs typeface="+mn-cs"/>
            </a:rPr>
            <a:t>円となっており、類似団体と比較して一人当たりコストが高い状況となっている。</a:t>
          </a:r>
          <a:r>
            <a:rPr lang="ja-JP" altLang="en-US" sz="1300" b="0" i="0" u="none" strike="noStrike">
              <a:solidFill>
                <a:schemeClr val="dk1"/>
              </a:solidFill>
              <a:effectLst/>
              <a:latin typeface="+mn-ea"/>
              <a:ea typeface="+mn-ea"/>
              <a:cs typeface="+mn-cs"/>
            </a:rPr>
            <a:t/>
          </a:r>
          <a:br>
            <a:rPr lang="ja-JP" altLang="en-US" sz="1300" b="0" i="0" u="none" strike="noStrike">
              <a:solidFill>
                <a:schemeClr val="dk1"/>
              </a:solidFill>
              <a:effectLst/>
              <a:latin typeface="+mn-ea"/>
              <a:ea typeface="+mn-ea"/>
              <a:cs typeface="+mn-cs"/>
            </a:rPr>
          </a:br>
          <a:r>
            <a:rPr lang="ja-JP" altLang="en-US" sz="1300" b="0" i="0" u="none" strike="noStrike">
              <a:solidFill>
                <a:schemeClr val="dk1"/>
              </a:solidFill>
              <a:effectLst/>
              <a:latin typeface="+mn-ea"/>
              <a:ea typeface="+mn-ea"/>
              <a:cs typeface="+mn-cs"/>
            </a:rPr>
            <a:t>前年度決算と比較すると</a:t>
          </a:r>
          <a:r>
            <a:rPr lang="en-US" altLang="ja-JP" sz="1300" b="0" i="0" u="none" strike="noStrike">
              <a:solidFill>
                <a:schemeClr val="dk1"/>
              </a:solidFill>
              <a:effectLst/>
              <a:latin typeface="+mn-ea"/>
              <a:ea typeface="+mn-ea"/>
              <a:cs typeface="+mn-cs"/>
            </a:rPr>
            <a:t>20.9</a:t>
          </a:r>
          <a:r>
            <a:rPr lang="ja-JP" altLang="en-US" sz="1300" b="0" i="0" u="none" strike="noStrike">
              <a:solidFill>
                <a:schemeClr val="dk1"/>
              </a:solidFill>
              <a:effectLst/>
              <a:latin typeface="+mn-ea"/>
              <a:ea typeface="+mn-ea"/>
              <a:cs typeface="+mn-cs"/>
            </a:rPr>
            <a:t>％減となっているものの、類似団体平均と比べて高い水準にあるため、事業の取捨選択を徹底していくことで、事業費の減少を目指す。</a:t>
          </a:r>
          <a:r>
            <a:rPr lang="ja-JP" altLang="en-US" sz="1300">
              <a:latin typeface="+mn-ea"/>
              <a:ea typeface="+mn-ea"/>
            </a:rPr>
            <a:t> </a:t>
          </a:r>
          <a:endParaRPr kumimoji="1" lang="ja-JP" altLang="en-US" sz="1300">
            <a:latin typeface="+mn-ea"/>
            <a:ea typeface="+mn-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石川県白山市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112,829
112,007
754.93
52,835,273
51,649,947
1,131,320
30,504,513
87,653,590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11.2
126.6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32</xdr:row>
      <xdr:rowOff>22352</xdr:rowOff>
    </xdr:from>
    <xdr:to>
      <xdr:col>6</xdr:col>
      <xdr:colOff>510540</xdr:colOff>
      <xdr:row>39</xdr:row>
      <xdr:rowOff>1778</xdr:rowOff>
    </xdr:to>
    <xdr:cxnSp macro="">
      <xdr:nvCxnSpPr>
        <xdr:cNvPr id="56" name="直線コネクタ 55"/>
        <xdr:cNvCxnSpPr/>
      </xdr:nvCxnSpPr>
      <xdr:spPr>
        <a:xfrm flipV="1">
          <a:off x="4633595" y="5508752"/>
          <a:ext cx="127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5605</xdr:rowOff>
    </xdr:from>
    <xdr:ext cx="469744" cy="259045"/>
    <xdr:sp macro="" textlink="">
      <xdr:nvSpPr>
        <xdr:cNvPr id="57" name="議会費最小値テキスト"/>
        <xdr:cNvSpPr txBox="1"/>
      </xdr:nvSpPr>
      <xdr:spPr>
        <a:xfrm>
          <a:off x="4686300" y="6692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2,056</a:t>
          </a:r>
          <a:endParaRPr kumimoji="1" lang="ja-JP" altLang="en-US" sz="1000" b="1">
            <a:latin typeface="ＭＳ Ｐゴシック"/>
          </a:endParaRPr>
        </a:p>
      </xdr:txBody>
    </xdr:sp>
    <xdr:clientData/>
  </xdr:oneCellAnchor>
  <xdr:twoCellAnchor>
    <xdr:from>
      <xdr:col>6</xdr:col>
      <xdr:colOff>422275</xdr:colOff>
      <xdr:row>39</xdr:row>
      <xdr:rowOff>1778</xdr:rowOff>
    </xdr:from>
    <xdr:to>
      <xdr:col>6</xdr:col>
      <xdr:colOff>600075</xdr:colOff>
      <xdr:row>39</xdr:row>
      <xdr:rowOff>1778</xdr:rowOff>
    </xdr:to>
    <xdr:cxnSp macro="">
      <xdr:nvCxnSpPr>
        <xdr:cNvPr id="58" name="直線コネクタ 57"/>
        <xdr:cNvCxnSpPr/>
      </xdr:nvCxnSpPr>
      <xdr:spPr>
        <a:xfrm>
          <a:off x="4546600" y="6688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140479</xdr:rowOff>
    </xdr:from>
    <xdr:ext cx="469744" cy="259045"/>
    <xdr:sp macro="" textlink="">
      <xdr:nvSpPr>
        <xdr:cNvPr id="59" name="議会費最大値テキスト"/>
        <xdr:cNvSpPr txBox="1"/>
      </xdr:nvSpPr>
      <xdr:spPr>
        <a:xfrm>
          <a:off x="4686300" y="5283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3,604</a:t>
          </a:r>
          <a:endParaRPr kumimoji="1" lang="ja-JP" altLang="en-US" sz="1000" b="1">
            <a:latin typeface="ＭＳ Ｐゴシック"/>
          </a:endParaRPr>
        </a:p>
      </xdr:txBody>
    </xdr:sp>
    <xdr:clientData/>
  </xdr:oneCellAnchor>
  <xdr:twoCellAnchor>
    <xdr:from>
      <xdr:col>6</xdr:col>
      <xdr:colOff>422275</xdr:colOff>
      <xdr:row>32</xdr:row>
      <xdr:rowOff>22352</xdr:rowOff>
    </xdr:from>
    <xdr:to>
      <xdr:col>6</xdr:col>
      <xdr:colOff>600075</xdr:colOff>
      <xdr:row>32</xdr:row>
      <xdr:rowOff>22352</xdr:rowOff>
    </xdr:to>
    <xdr:cxnSp macro="">
      <xdr:nvCxnSpPr>
        <xdr:cNvPr id="60" name="直線コネクタ 59"/>
        <xdr:cNvCxnSpPr/>
      </xdr:nvCxnSpPr>
      <xdr:spPr>
        <a:xfrm>
          <a:off x="4546600" y="5508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152654</xdr:rowOff>
    </xdr:from>
    <xdr:to>
      <xdr:col>6</xdr:col>
      <xdr:colOff>511175</xdr:colOff>
      <xdr:row>35</xdr:row>
      <xdr:rowOff>8636</xdr:rowOff>
    </xdr:to>
    <xdr:cxnSp macro="">
      <xdr:nvCxnSpPr>
        <xdr:cNvPr id="61" name="直線コネクタ 60"/>
        <xdr:cNvCxnSpPr/>
      </xdr:nvCxnSpPr>
      <xdr:spPr>
        <a:xfrm>
          <a:off x="3797300" y="598195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109237</xdr:rowOff>
    </xdr:from>
    <xdr:ext cx="469744" cy="259045"/>
    <xdr:sp macro="" textlink="">
      <xdr:nvSpPr>
        <xdr:cNvPr id="62" name="議会費平均値テキスト"/>
        <xdr:cNvSpPr txBox="1"/>
      </xdr:nvSpPr>
      <xdr:spPr>
        <a:xfrm>
          <a:off x="4686300" y="61099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2,720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130810</xdr:rowOff>
    </xdr:from>
    <xdr:to>
      <xdr:col>6</xdr:col>
      <xdr:colOff>561975</xdr:colOff>
      <xdr:row>36</xdr:row>
      <xdr:rowOff>60960</xdr:rowOff>
    </xdr:to>
    <xdr:sp macro="" textlink="">
      <xdr:nvSpPr>
        <xdr:cNvPr id="63" name="フローチャート : 判断 62"/>
        <xdr:cNvSpPr/>
      </xdr:nvSpPr>
      <xdr:spPr>
        <a:xfrm>
          <a:off x="4584700" y="613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152654</xdr:rowOff>
    </xdr:from>
    <xdr:to>
      <xdr:col>5</xdr:col>
      <xdr:colOff>358775</xdr:colOff>
      <xdr:row>35</xdr:row>
      <xdr:rowOff>10922</xdr:rowOff>
    </xdr:to>
    <xdr:cxnSp macro="">
      <xdr:nvCxnSpPr>
        <xdr:cNvPr id="64" name="直線コネクタ 63"/>
        <xdr:cNvCxnSpPr/>
      </xdr:nvCxnSpPr>
      <xdr:spPr>
        <a:xfrm flipV="1">
          <a:off x="2908300" y="5981954"/>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31750</xdr:rowOff>
    </xdr:from>
    <xdr:to>
      <xdr:col>5</xdr:col>
      <xdr:colOff>409575</xdr:colOff>
      <xdr:row>35</xdr:row>
      <xdr:rowOff>133350</xdr:rowOff>
    </xdr:to>
    <xdr:sp macro="" textlink="">
      <xdr:nvSpPr>
        <xdr:cNvPr id="65" name="フローチャート : 判断 64"/>
        <xdr:cNvSpPr/>
      </xdr:nvSpPr>
      <xdr:spPr>
        <a:xfrm>
          <a:off x="3746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124477</xdr:rowOff>
    </xdr:from>
    <xdr:ext cx="469744" cy="259045"/>
    <xdr:sp macro="" textlink="">
      <xdr:nvSpPr>
        <xdr:cNvPr id="66" name="テキスト ボックス 65"/>
        <xdr:cNvSpPr txBox="1"/>
      </xdr:nvSpPr>
      <xdr:spPr>
        <a:xfrm>
          <a:off x="3562427"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2,850</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94742</xdr:rowOff>
    </xdr:from>
    <xdr:to>
      <xdr:col>4</xdr:col>
      <xdr:colOff>155575</xdr:colOff>
      <xdr:row>35</xdr:row>
      <xdr:rowOff>10922</xdr:rowOff>
    </xdr:to>
    <xdr:cxnSp macro="">
      <xdr:nvCxnSpPr>
        <xdr:cNvPr id="67" name="直線コネクタ 66"/>
        <xdr:cNvCxnSpPr/>
      </xdr:nvCxnSpPr>
      <xdr:spPr>
        <a:xfrm>
          <a:off x="2019300" y="5752592"/>
          <a:ext cx="8890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69850</xdr:rowOff>
    </xdr:from>
    <xdr:to>
      <xdr:col>4</xdr:col>
      <xdr:colOff>206375</xdr:colOff>
      <xdr:row>36</xdr:row>
      <xdr:rowOff>0</xdr:rowOff>
    </xdr:to>
    <xdr:sp macro="" textlink="">
      <xdr:nvSpPr>
        <xdr:cNvPr id="68" name="フローチャート : 判断 67"/>
        <xdr:cNvSpPr/>
      </xdr:nvSpPr>
      <xdr:spPr>
        <a:xfrm>
          <a:off x="2857500" y="607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162577</xdr:rowOff>
    </xdr:from>
    <xdr:ext cx="469744" cy="259045"/>
    <xdr:sp macro="" textlink="">
      <xdr:nvSpPr>
        <xdr:cNvPr id="69" name="テキスト ボックス 68"/>
        <xdr:cNvSpPr txBox="1"/>
      </xdr:nvSpPr>
      <xdr:spPr>
        <a:xfrm>
          <a:off x="2673427" y="61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2,800</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128270</xdr:rowOff>
    </xdr:from>
    <xdr:to>
      <xdr:col>2</xdr:col>
      <xdr:colOff>638175</xdr:colOff>
      <xdr:row>33</xdr:row>
      <xdr:rowOff>94742</xdr:rowOff>
    </xdr:to>
    <xdr:cxnSp macro="">
      <xdr:nvCxnSpPr>
        <xdr:cNvPr id="70" name="直線コネクタ 69"/>
        <xdr:cNvCxnSpPr/>
      </xdr:nvCxnSpPr>
      <xdr:spPr>
        <a:xfrm>
          <a:off x="1130300" y="5443220"/>
          <a:ext cx="889000" cy="30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155194</xdr:rowOff>
    </xdr:from>
    <xdr:to>
      <xdr:col>3</xdr:col>
      <xdr:colOff>3175</xdr:colOff>
      <xdr:row>35</xdr:row>
      <xdr:rowOff>85344</xdr:rowOff>
    </xdr:to>
    <xdr:sp macro="" textlink="">
      <xdr:nvSpPr>
        <xdr:cNvPr id="71" name="フローチャート : 判断 70"/>
        <xdr:cNvSpPr/>
      </xdr:nvSpPr>
      <xdr:spPr>
        <a:xfrm>
          <a:off x="1968500" y="598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76471</xdr:rowOff>
    </xdr:from>
    <xdr:ext cx="469744" cy="259045"/>
    <xdr:sp macro="" textlink="">
      <xdr:nvSpPr>
        <xdr:cNvPr id="72" name="テキスト ボックス 71"/>
        <xdr:cNvSpPr txBox="1"/>
      </xdr:nvSpPr>
      <xdr:spPr>
        <a:xfrm>
          <a:off x="1784427" y="6077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2,913</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508</xdr:rowOff>
    </xdr:from>
    <xdr:to>
      <xdr:col>1</xdr:col>
      <xdr:colOff>485775</xdr:colOff>
      <xdr:row>33</xdr:row>
      <xdr:rowOff>102108</xdr:rowOff>
    </xdr:to>
    <xdr:sp macro="" textlink="">
      <xdr:nvSpPr>
        <xdr:cNvPr id="73" name="フローチャート : 判断 72"/>
        <xdr:cNvSpPr/>
      </xdr:nvSpPr>
      <xdr:spPr>
        <a:xfrm>
          <a:off x="1079500" y="565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93235</xdr:rowOff>
    </xdr:from>
    <xdr:ext cx="469744" cy="259045"/>
    <xdr:sp macro="" textlink="">
      <xdr:nvSpPr>
        <xdr:cNvPr id="74" name="テキスト ボックス 73"/>
        <xdr:cNvSpPr txBox="1"/>
      </xdr:nvSpPr>
      <xdr:spPr>
        <a:xfrm>
          <a:off x="895427" y="5751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129286</xdr:rowOff>
    </xdr:from>
    <xdr:to>
      <xdr:col>6</xdr:col>
      <xdr:colOff>561975</xdr:colOff>
      <xdr:row>35</xdr:row>
      <xdr:rowOff>59436</xdr:rowOff>
    </xdr:to>
    <xdr:sp macro="" textlink="">
      <xdr:nvSpPr>
        <xdr:cNvPr id="80" name="円/楕円 79"/>
        <xdr:cNvSpPr/>
      </xdr:nvSpPr>
      <xdr:spPr>
        <a:xfrm>
          <a:off x="4584700" y="595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152163</xdr:rowOff>
    </xdr:from>
    <xdr:ext cx="469744" cy="259045"/>
    <xdr:sp macro="" textlink="">
      <xdr:nvSpPr>
        <xdr:cNvPr id="81" name="議会費該当値テキスト"/>
        <xdr:cNvSpPr txBox="1"/>
      </xdr:nvSpPr>
      <xdr:spPr>
        <a:xfrm>
          <a:off x="4686300" y="5810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2,947</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101854</xdr:rowOff>
    </xdr:from>
    <xdr:to>
      <xdr:col>5</xdr:col>
      <xdr:colOff>409575</xdr:colOff>
      <xdr:row>35</xdr:row>
      <xdr:rowOff>32004</xdr:rowOff>
    </xdr:to>
    <xdr:sp macro="" textlink="">
      <xdr:nvSpPr>
        <xdr:cNvPr id="82" name="円/楕円 81"/>
        <xdr:cNvSpPr/>
      </xdr:nvSpPr>
      <xdr:spPr>
        <a:xfrm>
          <a:off x="3746500" y="593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48531</xdr:rowOff>
    </xdr:from>
    <xdr:ext cx="469744" cy="259045"/>
    <xdr:sp macro="" textlink="">
      <xdr:nvSpPr>
        <xdr:cNvPr id="83" name="テキスト ボックス 82"/>
        <xdr:cNvSpPr txBox="1"/>
      </xdr:nvSpPr>
      <xdr:spPr>
        <a:xfrm>
          <a:off x="3562427" y="5706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2,983</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131572</xdr:rowOff>
    </xdr:from>
    <xdr:to>
      <xdr:col>4</xdr:col>
      <xdr:colOff>206375</xdr:colOff>
      <xdr:row>35</xdr:row>
      <xdr:rowOff>61722</xdr:rowOff>
    </xdr:to>
    <xdr:sp macro="" textlink="">
      <xdr:nvSpPr>
        <xdr:cNvPr id="84" name="円/楕円 83"/>
        <xdr:cNvSpPr/>
      </xdr:nvSpPr>
      <xdr:spPr>
        <a:xfrm>
          <a:off x="2857500" y="5960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78249</xdr:rowOff>
    </xdr:from>
    <xdr:ext cx="469744" cy="259045"/>
    <xdr:sp macro="" textlink="">
      <xdr:nvSpPr>
        <xdr:cNvPr id="85" name="テキスト ボックス 84"/>
        <xdr:cNvSpPr txBox="1"/>
      </xdr:nvSpPr>
      <xdr:spPr>
        <a:xfrm>
          <a:off x="2673427" y="5736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2,944</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43942</xdr:rowOff>
    </xdr:from>
    <xdr:to>
      <xdr:col>3</xdr:col>
      <xdr:colOff>3175</xdr:colOff>
      <xdr:row>33</xdr:row>
      <xdr:rowOff>145542</xdr:rowOff>
    </xdr:to>
    <xdr:sp macro="" textlink="">
      <xdr:nvSpPr>
        <xdr:cNvPr id="86" name="円/楕円 85"/>
        <xdr:cNvSpPr/>
      </xdr:nvSpPr>
      <xdr:spPr>
        <a:xfrm>
          <a:off x="1968500" y="5701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31</xdr:row>
      <xdr:rowOff>162069</xdr:rowOff>
    </xdr:from>
    <xdr:ext cx="469744" cy="259045"/>
    <xdr:sp macro="" textlink="">
      <xdr:nvSpPr>
        <xdr:cNvPr id="87" name="テキスト ボックス 86"/>
        <xdr:cNvSpPr txBox="1"/>
      </xdr:nvSpPr>
      <xdr:spPr>
        <a:xfrm>
          <a:off x="1784427" y="5477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3,284</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77470</xdr:rowOff>
    </xdr:from>
    <xdr:to>
      <xdr:col>1</xdr:col>
      <xdr:colOff>485775</xdr:colOff>
      <xdr:row>32</xdr:row>
      <xdr:rowOff>7620</xdr:rowOff>
    </xdr:to>
    <xdr:sp macro="" textlink="">
      <xdr:nvSpPr>
        <xdr:cNvPr id="88" name="円/楕円 87"/>
        <xdr:cNvSpPr/>
      </xdr:nvSpPr>
      <xdr:spPr>
        <a:xfrm>
          <a:off x="1079500" y="539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30</xdr:row>
      <xdr:rowOff>24147</xdr:rowOff>
    </xdr:from>
    <xdr:ext cx="469744" cy="259045"/>
    <xdr:sp macro="" textlink="">
      <xdr:nvSpPr>
        <xdr:cNvPr id="89" name="テキスト ボックス 88"/>
        <xdr:cNvSpPr txBox="1"/>
      </xdr:nvSpPr>
      <xdr:spPr>
        <a:xfrm>
          <a:off x="895427" y="516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46,377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154483</xdr:rowOff>
    </xdr:from>
    <xdr:to>
      <xdr:col>6</xdr:col>
      <xdr:colOff>510540</xdr:colOff>
      <xdr:row>58</xdr:row>
      <xdr:rowOff>11588</xdr:rowOff>
    </xdr:to>
    <xdr:cxnSp macro="">
      <xdr:nvCxnSpPr>
        <xdr:cNvPr id="114" name="直線コネクタ 113"/>
        <xdr:cNvCxnSpPr/>
      </xdr:nvCxnSpPr>
      <xdr:spPr>
        <a:xfrm flipV="1">
          <a:off x="4633595" y="8726983"/>
          <a:ext cx="1270" cy="1228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15415</xdr:rowOff>
    </xdr:from>
    <xdr:ext cx="534377" cy="259045"/>
    <xdr:sp macro="" textlink="">
      <xdr:nvSpPr>
        <xdr:cNvPr id="115" name="総務費最小値テキスト"/>
        <xdr:cNvSpPr txBox="1"/>
      </xdr:nvSpPr>
      <xdr:spPr>
        <a:xfrm>
          <a:off x="4686300" y="9959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30,725</a:t>
          </a:r>
          <a:endParaRPr kumimoji="1" lang="ja-JP" altLang="en-US" sz="1000" b="1">
            <a:latin typeface="ＭＳ Ｐゴシック"/>
          </a:endParaRPr>
        </a:p>
      </xdr:txBody>
    </xdr:sp>
    <xdr:clientData/>
  </xdr:oneCellAnchor>
  <xdr:twoCellAnchor>
    <xdr:from>
      <xdr:col>6</xdr:col>
      <xdr:colOff>422275</xdr:colOff>
      <xdr:row>58</xdr:row>
      <xdr:rowOff>11588</xdr:rowOff>
    </xdr:from>
    <xdr:to>
      <xdr:col>6</xdr:col>
      <xdr:colOff>600075</xdr:colOff>
      <xdr:row>58</xdr:row>
      <xdr:rowOff>11588</xdr:rowOff>
    </xdr:to>
    <xdr:cxnSp macro="">
      <xdr:nvCxnSpPr>
        <xdr:cNvPr id="116" name="直線コネクタ 115"/>
        <xdr:cNvCxnSpPr/>
      </xdr:nvCxnSpPr>
      <xdr:spPr>
        <a:xfrm>
          <a:off x="4546600" y="9955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101160</xdr:rowOff>
    </xdr:from>
    <xdr:ext cx="534377" cy="259045"/>
    <xdr:sp macro="" textlink="">
      <xdr:nvSpPr>
        <xdr:cNvPr id="117" name="総務費最大値テキスト"/>
        <xdr:cNvSpPr txBox="1"/>
      </xdr:nvSpPr>
      <xdr:spPr>
        <a:xfrm>
          <a:off x="4686300" y="850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95,224</a:t>
          </a:r>
          <a:endParaRPr kumimoji="1" lang="ja-JP" altLang="en-US" sz="1000" b="1">
            <a:latin typeface="ＭＳ Ｐゴシック"/>
          </a:endParaRPr>
        </a:p>
      </xdr:txBody>
    </xdr:sp>
    <xdr:clientData/>
  </xdr:oneCellAnchor>
  <xdr:twoCellAnchor>
    <xdr:from>
      <xdr:col>6</xdr:col>
      <xdr:colOff>422275</xdr:colOff>
      <xdr:row>50</xdr:row>
      <xdr:rowOff>154483</xdr:rowOff>
    </xdr:from>
    <xdr:to>
      <xdr:col>6</xdr:col>
      <xdr:colOff>600075</xdr:colOff>
      <xdr:row>50</xdr:row>
      <xdr:rowOff>154483</xdr:rowOff>
    </xdr:to>
    <xdr:cxnSp macro="">
      <xdr:nvCxnSpPr>
        <xdr:cNvPr id="118" name="直線コネクタ 117"/>
        <xdr:cNvCxnSpPr/>
      </xdr:nvCxnSpPr>
      <xdr:spPr>
        <a:xfrm>
          <a:off x="4546600" y="8726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15170</xdr:rowOff>
    </xdr:from>
    <xdr:to>
      <xdr:col>6</xdr:col>
      <xdr:colOff>511175</xdr:colOff>
      <xdr:row>56</xdr:row>
      <xdr:rowOff>106287</xdr:rowOff>
    </xdr:to>
    <xdr:cxnSp macro="">
      <xdr:nvCxnSpPr>
        <xdr:cNvPr id="119" name="直線コネクタ 118"/>
        <xdr:cNvCxnSpPr/>
      </xdr:nvCxnSpPr>
      <xdr:spPr>
        <a:xfrm flipV="1">
          <a:off x="3797300" y="9616370"/>
          <a:ext cx="838200" cy="91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157777</xdr:rowOff>
    </xdr:from>
    <xdr:ext cx="534377" cy="259045"/>
    <xdr:sp macro="" textlink="">
      <xdr:nvSpPr>
        <xdr:cNvPr id="120" name="総務費平均値テキスト"/>
        <xdr:cNvSpPr txBox="1"/>
      </xdr:nvSpPr>
      <xdr:spPr>
        <a:xfrm>
          <a:off x="4686300" y="95875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46,252</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7900</xdr:rowOff>
    </xdr:from>
    <xdr:to>
      <xdr:col>6</xdr:col>
      <xdr:colOff>561975</xdr:colOff>
      <xdr:row>56</xdr:row>
      <xdr:rowOff>109500</xdr:rowOff>
    </xdr:to>
    <xdr:sp macro="" textlink="">
      <xdr:nvSpPr>
        <xdr:cNvPr id="121" name="フローチャート : 判断 120"/>
        <xdr:cNvSpPr/>
      </xdr:nvSpPr>
      <xdr:spPr>
        <a:xfrm>
          <a:off x="4584700" y="960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14980</xdr:rowOff>
    </xdr:from>
    <xdr:to>
      <xdr:col>5</xdr:col>
      <xdr:colOff>358775</xdr:colOff>
      <xdr:row>56</xdr:row>
      <xdr:rowOff>106287</xdr:rowOff>
    </xdr:to>
    <xdr:cxnSp macro="">
      <xdr:nvCxnSpPr>
        <xdr:cNvPr id="122" name="直線コネクタ 121"/>
        <xdr:cNvCxnSpPr/>
      </xdr:nvCxnSpPr>
      <xdr:spPr>
        <a:xfrm>
          <a:off x="2908300" y="9616180"/>
          <a:ext cx="889000" cy="9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11061</xdr:rowOff>
    </xdr:from>
    <xdr:to>
      <xdr:col>5</xdr:col>
      <xdr:colOff>409575</xdr:colOff>
      <xdr:row>56</xdr:row>
      <xdr:rowOff>112661</xdr:rowOff>
    </xdr:to>
    <xdr:sp macro="" textlink="">
      <xdr:nvSpPr>
        <xdr:cNvPr id="123" name="フローチャート : 判断 122"/>
        <xdr:cNvSpPr/>
      </xdr:nvSpPr>
      <xdr:spPr>
        <a:xfrm>
          <a:off x="3746500" y="9612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129188</xdr:rowOff>
    </xdr:from>
    <xdr:ext cx="534377" cy="259045"/>
    <xdr:sp macro="" textlink="">
      <xdr:nvSpPr>
        <xdr:cNvPr id="124" name="テキスト ボックス 123"/>
        <xdr:cNvSpPr txBox="1"/>
      </xdr:nvSpPr>
      <xdr:spPr>
        <a:xfrm>
          <a:off x="3530111" y="9387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46,086</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14980</xdr:rowOff>
    </xdr:from>
    <xdr:to>
      <xdr:col>4</xdr:col>
      <xdr:colOff>155575</xdr:colOff>
      <xdr:row>56</xdr:row>
      <xdr:rowOff>106667</xdr:rowOff>
    </xdr:to>
    <xdr:cxnSp macro="">
      <xdr:nvCxnSpPr>
        <xdr:cNvPr id="125" name="直線コネクタ 124"/>
        <xdr:cNvCxnSpPr/>
      </xdr:nvCxnSpPr>
      <xdr:spPr>
        <a:xfrm flipV="1">
          <a:off x="2019300" y="9616180"/>
          <a:ext cx="889000" cy="91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162966</xdr:rowOff>
    </xdr:from>
    <xdr:to>
      <xdr:col>4</xdr:col>
      <xdr:colOff>206375</xdr:colOff>
      <xdr:row>56</xdr:row>
      <xdr:rowOff>93116</xdr:rowOff>
    </xdr:to>
    <xdr:sp macro="" textlink="">
      <xdr:nvSpPr>
        <xdr:cNvPr id="126" name="フローチャート : 判断 125"/>
        <xdr:cNvSpPr/>
      </xdr:nvSpPr>
      <xdr:spPr>
        <a:xfrm>
          <a:off x="2857500" y="959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84243</xdr:rowOff>
    </xdr:from>
    <xdr:ext cx="534377" cy="259045"/>
    <xdr:sp macro="" textlink="">
      <xdr:nvSpPr>
        <xdr:cNvPr id="127" name="テキスト ボックス 126"/>
        <xdr:cNvSpPr txBox="1"/>
      </xdr:nvSpPr>
      <xdr:spPr>
        <a:xfrm>
          <a:off x="2641111" y="9685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47,112</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106667</xdr:rowOff>
    </xdr:from>
    <xdr:to>
      <xdr:col>2</xdr:col>
      <xdr:colOff>638175</xdr:colOff>
      <xdr:row>56</xdr:row>
      <xdr:rowOff>133547</xdr:rowOff>
    </xdr:to>
    <xdr:cxnSp macro="">
      <xdr:nvCxnSpPr>
        <xdr:cNvPr id="128" name="直線コネクタ 127"/>
        <xdr:cNvCxnSpPr/>
      </xdr:nvCxnSpPr>
      <xdr:spPr>
        <a:xfrm flipV="1">
          <a:off x="1130300" y="9707867"/>
          <a:ext cx="889000" cy="26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55849</xdr:rowOff>
    </xdr:from>
    <xdr:to>
      <xdr:col>3</xdr:col>
      <xdr:colOff>3175</xdr:colOff>
      <xdr:row>56</xdr:row>
      <xdr:rowOff>157449</xdr:rowOff>
    </xdr:to>
    <xdr:sp macro="" textlink="">
      <xdr:nvSpPr>
        <xdr:cNvPr id="129" name="フローチャート : 判断 128"/>
        <xdr:cNvSpPr/>
      </xdr:nvSpPr>
      <xdr:spPr>
        <a:xfrm>
          <a:off x="1968500" y="9657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2526</xdr:rowOff>
    </xdr:from>
    <xdr:ext cx="534377" cy="259045"/>
    <xdr:sp macro="" textlink="">
      <xdr:nvSpPr>
        <xdr:cNvPr id="130" name="テキスト ボックス 129"/>
        <xdr:cNvSpPr txBox="1"/>
      </xdr:nvSpPr>
      <xdr:spPr>
        <a:xfrm>
          <a:off x="1752111" y="9432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43,735</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22206</xdr:rowOff>
    </xdr:from>
    <xdr:to>
      <xdr:col>1</xdr:col>
      <xdr:colOff>485775</xdr:colOff>
      <xdr:row>56</xdr:row>
      <xdr:rowOff>123806</xdr:rowOff>
    </xdr:to>
    <xdr:sp macro="" textlink="">
      <xdr:nvSpPr>
        <xdr:cNvPr id="131" name="フローチャート : 判断 130"/>
        <xdr:cNvSpPr/>
      </xdr:nvSpPr>
      <xdr:spPr>
        <a:xfrm>
          <a:off x="1079500" y="962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140333</xdr:rowOff>
    </xdr:from>
    <xdr:ext cx="534377" cy="259045"/>
    <xdr:sp macro="" textlink="">
      <xdr:nvSpPr>
        <xdr:cNvPr id="132" name="テキスト ボックス 131"/>
        <xdr:cNvSpPr txBox="1"/>
      </xdr:nvSpPr>
      <xdr:spPr>
        <a:xfrm>
          <a:off x="863111" y="939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45,501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135820</xdr:rowOff>
    </xdr:from>
    <xdr:to>
      <xdr:col>6</xdr:col>
      <xdr:colOff>561975</xdr:colOff>
      <xdr:row>56</xdr:row>
      <xdr:rowOff>65970</xdr:rowOff>
    </xdr:to>
    <xdr:sp macro="" textlink="">
      <xdr:nvSpPr>
        <xdr:cNvPr id="138" name="円/楕円 137"/>
        <xdr:cNvSpPr/>
      </xdr:nvSpPr>
      <xdr:spPr>
        <a:xfrm>
          <a:off x="4584700" y="956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158697</xdr:rowOff>
    </xdr:from>
    <xdr:ext cx="534377" cy="259045"/>
    <xdr:sp macro="" textlink="">
      <xdr:nvSpPr>
        <xdr:cNvPr id="139" name="総務費該当値テキスト"/>
        <xdr:cNvSpPr txBox="1"/>
      </xdr:nvSpPr>
      <xdr:spPr>
        <a:xfrm>
          <a:off x="4686300" y="941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48,537</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55487</xdr:rowOff>
    </xdr:from>
    <xdr:to>
      <xdr:col>5</xdr:col>
      <xdr:colOff>409575</xdr:colOff>
      <xdr:row>56</xdr:row>
      <xdr:rowOff>157087</xdr:rowOff>
    </xdr:to>
    <xdr:sp macro="" textlink="">
      <xdr:nvSpPr>
        <xdr:cNvPr id="140" name="円/楕円 139"/>
        <xdr:cNvSpPr/>
      </xdr:nvSpPr>
      <xdr:spPr>
        <a:xfrm>
          <a:off x="3746500" y="9656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148214</xdr:rowOff>
    </xdr:from>
    <xdr:ext cx="534377" cy="259045"/>
    <xdr:sp macro="" textlink="">
      <xdr:nvSpPr>
        <xdr:cNvPr id="141" name="テキスト ボックス 140"/>
        <xdr:cNvSpPr txBox="1"/>
      </xdr:nvSpPr>
      <xdr:spPr>
        <a:xfrm>
          <a:off x="3530111" y="9749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43,754</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135630</xdr:rowOff>
    </xdr:from>
    <xdr:to>
      <xdr:col>4</xdr:col>
      <xdr:colOff>206375</xdr:colOff>
      <xdr:row>56</xdr:row>
      <xdr:rowOff>65780</xdr:rowOff>
    </xdr:to>
    <xdr:sp macro="" textlink="">
      <xdr:nvSpPr>
        <xdr:cNvPr id="142" name="円/楕円 141"/>
        <xdr:cNvSpPr/>
      </xdr:nvSpPr>
      <xdr:spPr>
        <a:xfrm>
          <a:off x="2857500" y="956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82307</xdr:rowOff>
    </xdr:from>
    <xdr:ext cx="534377" cy="259045"/>
    <xdr:sp macro="" textlink="">
      <xdr:nvSpPr>
        <xdr:cNvPr id="143" name="テキスト ボックス 142"/>
        <xdr:cNvSpPr txBox="1"/>
      </xdr:nvSpPr>
      <xdr:spPr>
        <a:xfrm>
          <a:off x="2641111" y="9340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48,547</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55867</xdr:rowOff>
    </xdr:from>
    <xdr:to>
      <xdr:col>3</xdr:col>
      <xdr:colOff>3175</xdr:colOff>
      <xdr:row>56</xdr:row>
      <xdr:rowOff>157467</xdr:rowOff>
    </xdr:to>
    <xdr:sp macro="" textlink="">
      <xdr:nvSpPr>
        <xdr:cNvPr id="144" name="円/楕円 143"/>
        <xdr:cNvSpPr/>
      </xdr:nvSpPr>
      <xdr:spPr>
        <a:xfrm>
          <a:off x="1968500" y="9657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148594</xdr:rowOff>
    </xdr:from>
    <xdr:ext cx="534377" cy="259045"/>
    <xdr:sp macro="" textlink="">
      <xdr:nvSpPr>
        <xdr:cNvPr id="145" name="テキスト ボックス 144"/>
        <xdr:cNvSpPr txBox="1"/>
      </xdr:nvSpPr>
      <xdr:spPr>
        <a:xfrm>
          <a:off x="1752111" y="974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43,734</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82747</xdr:rowOff>
    </xdr:from>
    <xdr:to>
      <xdr:col>1</xdr:col>
      <xdr:colOff>485775</xdr:colOff>
      <xdr:row>57</xdr:row>
      <xdr:rowOff>12897</xdr:rowOff>
    </xdr:to>
    <xdr:sp macro="" textlink="">
      <xdr:nvSpPr>
        <xdr:cNvPr id="146" name="円/楕円 145"/>
        <xdr:cNvSpPr/>
      </xdr:nvSpPr>
      <xdr:spPr>
        <a:xfrm>
          <a:off x="1079500" y="9683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4024</xdr:rowOff>
    </xdr:from>
    <xdr:ext cx="534377" cy="259045"/>
    <xdr:sp macro="" textlink="">
      <xdr:nvSpPr>
        <xdr:cNvPr id="147" name="テキスト ボックス 146"/>
        <xdr:cNvSpPr txBox="1"/>
      </xdr:nvSpPr>
      <xdr:spPr>
        <a:xfrm>
          <a:off x="863111" y="977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42,323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141,718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0" name="テキスト ボックス 159"/>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48554</xdr:rowOff>
    </xdr:from>
    <xdr:to>
      <xdr:col>6</xdr:col>
      <xdr:colOff>510540</xdr:colOff>
      <xdr:row>78</xdr:row>
      <xdr:rowOff>27343</xdr:rowOff>
    </xdr:to>
    <xdr:cxnSp macro="">
      <xdr:nvCxnSpPr>
        <xdr:cNvPr id="174" name="直線コネクタ 173"/>
        <xdr:cNvCxnSpPr/>
      </xdr:nvCxnSpPr>
      <xdr:spPr>
        <a:xfrm flipV="1">
          <a:off x="4633595" y="12050054"/>
          <a:ext cx="1270" cy="1350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31170</xdr:rowOff>
    </xdr:from>
    <xdr:ext cx="534377" cy="259045"/>
    <xdr:sp macro="" textlink="">
      <xdr:nvSpPr>
        <xdr:cNvPr id="175" name="民生費最小値テキスト"/>
        <xdr:cNvSpPr txBox="1"/>
      </xdr:nvSpPr>
      <xdr:spPr>
        <a:xfrm>
          <a:off x="4686300" y="13404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94,881</a:t>
          </a:r>
          <a:endParaRPr kumimoji="1" lang="ja-JP" altLang="en-US" sz="1000" b="1">
            <a:latin typeface="ＭＳ Ｐゴシック"/>
          </a:endParaRPr>
        </a:p>
      </xdr:txBody>
    </xdr:sp>
    <xdr:clientData/>
  </xdr:oneCellAnchor>
  <xdr:twoCellAnchor>
    <xdr:from>
      <xdr:col>6</xdr:col>
      <xdr:colOff>422275</xdr:colOff>
      <xdr:row>78</xdr:row>
      <xdr:rowOff>27343</xdr:rowOff>
    </xdr:from>
    <xdr:to>
      <xdr:col>6</xdr:col>
      <xdr:colOff>600075</xdr:colOff>
      <xdr:row>78</xdr:row>
      <xdr:rowOff>27343</xdr:rowOff>
    </xdr:to>
    <xdr:cxnSp macro="">
      <xdr:nvCxnSpPr>
        <xdr:cNvPr id="176" name="直線コネクタ 175"/>
        <xdr:cNvCxnSpPr/>
      </xdr:nvCxnSpPr>
      <xdr:spPr>
        <a:xfrm>
          <a:off x="4546600" y="1340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166681</xdr:rowOff>
    </xdr:from>
    <xdr:ext cx="599010" cy="259045"/>
    <xdr:sp macro="" textlink="">
      <xdr:nvSpPr>
        <xdr:cNvPr id="177" name="民生費最大値テキスト"/>
        <xdr:cNvSpPr txBox="1"/>
      </xdr:nvSpPr>
      <xdr:spPr>
        <a:xfrm>
          <a:off x="4686300" y="11825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177,582</a:t>
          </a:r>
          <a:endParaRPr kumimoji="1" lang="ja-JP" altLang="en-US" sz="1000" b="1">
            <a:latin typeface="ＭＳ Ｐゴシック"/>
          </a:endParaRPr>
        </a:p>
      </xdr:txBody>
    </xdr:sp>
    <xdr:clientData/>
  </xdr:oneCellAnchor>
  <xdr:twoCellAnchor>
    <xdr:from>
      <xdr:col>6</xdr:col>
      <xdr:colOff>422275</xdr:colOff>
      <xdr:row>70</xdr:row>
      <xdr:rowOff>48554</xdr:rowOff>
    </xdr:from>
    <xdr:to>
      <xdr:col>6</xdr:col>
      <xdr:colOff>600075</xdr:colOff>
      <xdr:row>70</xdr:row>
      <xdr:rowOff>48554</xdr:rowOff>
    </xdr:to>
    <xdr:cxnSp macro="">
      <xdr:nvCxnSpPr>
        <xdr:cNvPr id="178" name="直線コネクタ 177"/>
        <xdr:cNvCxnSpPr/>
      </xdr:nvCxnSpPr>
      <xdr:spPr>
        <a:xfrm>
          <a:off x="4546600" y="12050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73</xdr:row>
      <xdr:rowOff>695</xdr:rowOff>
    </xdr:from>
    <xdr:to>
      <xdr:col>6</xdr:col>
      <xdr:colOff>511175</xdr:colOff>
      <xdr:row>73</xdr:row>
      <xdr:rowOff>81473</xdr:rowOff>
    </xdr:to>
    <xdr:cxnSp macro="">
      <xdr:nvCxnSpPr>
        <xdr:cNvPr id="179" name="直線コネクタ 178"/>
        <xdr:cNvCxnSpPr/>
      </xdr:nvCxnSpPr>
      <xdr:spPr>
        <a:xfrm flipV="1">
          <a:off x="3797300" y="12516545"/>
          <a:ext cx="838200" cy="80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68862</xdr:rowOff>
    </xdr:from>
    <xdr:ext cx="599010" cy="259045"/>
    <xdr:sp macro="" textlink="">
      <xdr:nvSpPr>
        <xdr:cNvPr id="180" name="民生費平均値テキスト"/>
        <xdr:cNvSpPr txBox="1"/>
      </xdr:nvSpPr>
      <xdr:spPr>
        <a:xfrm>
          <a:off x="4686300" y="127561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129,906</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90435</xdr:rowOff>
    </xdr:from>
    <xdr:to>
      <xdr:col>6</xdr:col>
      <xdr:colOff>561975</xdr:colOff>
      <xdr:row>75</xdr:row>
      <xdr:rowOff>20585</xdr:rowOff>
    </xdr:to>
    <xdr:sp macro="" textlink="">
      <xdr:nvSpPr>
        <xdr:cNvPr id="181" name="フローチャート : 判断 180"/>
        <xdr:cNvSpPr/>
      </xdr:nvSpPr>
      <xdr:spPr>
        <a:xfrm>
          <a:off x="4584700" y="1277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73</xdr:row>
      <xdr:rowOff>81473</xdr:rowOff>
    </xdr:from>
    <xdr:to>
      <xdr:col>5</xdr:col>
      <xdr:colOff>358775</xdr:colOff>
      <xdr:row>74</xdr:row>
      <xdr:rowOff>59494</xdr:rowOff>
    </xdr:to>
    <xdr:cxnSp macro="">
      <xdr:nvCxnSpPr>
        <xdr:cNvPr id="182" name="直線コネクタ 181"/>
        <xdr:cNvCxnSpPr/>
      </xdr:nvCxnSpPr>
      <xdr:spPr>
        <a:xfrm flipV="1">
          <a:off x="2908300" y="12597323"/>
          <a:ext cx="889000" cy="14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73</xdr:row>
      <xdr:rowOff>74629</xdr:rowOff>
    </xdr:from>
    <xdr:to>
      <xdr:col>5</xdr:col>
      <xdr:colOff>409575</xdr:colOff>
      <xdr:row>74</xdr:row>
      <xdr:rowOff>4779</xdr:rowOff>
    </xdr:to>
    <xdr:sp macro="" textlink="">
      <xdr:nvSpPr>
        <xdr:cNvPr id="183" name="フローチャート : 判断 182"/>
        <xdr:cNvSpPr/>
      </xdr:nvSpPr>
      <xdr:spPr>
        <a:xfrm>
          <a:off x="3746500" y="12590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167356</xdr:rowOff>
    </xdr:from>
    <xdr:ext cx="599010" cy="259045"/>
    <xdr:sp macro="" textlink="">
      <xdr:nvSpPr>
        <xdr:cNvPr id="184" name="テキスト ボックス 183"/>
        <xdr:cNvSpPr txBox="1"/>
      </xdr:nvSpPr>
      <xdr:spPr>
        <a:xfrm>
          <a:off x="3497794" y="12683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141,374</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59494</xdr:rowOff>
    </xdr:from>
    <xdr:to>
      <xdr:col>4</xdr:col>
      <xdr:colOff>155575</xdr:colOff>
      <xdr:row>75</xdr:row>
      <xdr:rowOff>13121</xdr:rowOff>
    </xdr:to>
    <xdr:cxnSp macro="">
      <xdr:nvCxnSpPr>
        <xdr:cNvPr id="185" name="直線コネクタ 184"/>
        <xdr:cNvCxnSpPr/>
      </xdr:nvCxnSpPr>
      <xdr:spPr>
        <a:xfrm flipV="1">
          <a:off x="2019300" y="12746794"/>
          <a:ext cx="889000" cy="125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74</xdr:row>
      <xdr:rowOff>55557</xdr:rowOff>
    </xdr:from>
    <xdr:to>
      <xdr:col>4</xdr:col>
      <xdr:colOff>206375</xdr:colOff>
      <xdr:row>74</xdr:row>
      <xdr:rowOff>157157</xdr:rowOff>
    </xdr:to>
    <xdr:sp macro="" textlink="">
      <xdr:nvSpPr>
        <xdr:cNvPr id="186" name="フローチャート : 判断 185"/>
        <xdr:cNvSpPr/>
      </xdr:nvSpPr>
      <xdr:spPr>
        <a:xfrm>
          <a:off x="2857500" y="1274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148284</xdr:rowOff>
    </xdr:from>
    <xdr:ext cx="599010" cy="259045"/>
    <xdr:sp macro="" textlink="">
      <xdr:nvSpPr>
        <xdr:cNvPr id="187" name="テキスト ボックス 186"/>
        <xdr:cNvSpPr txBox="1"/>
      </xdr:nvSpPr>
      <xdr:spPr>
        <a:xfrm>
          <a:off x="2608794" y="12835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132,042</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13121</xdr:rowOff>
    </xdr:from>
    <xdr:to>
      <xdr:col>2</xdr:col>
      <xdr:colOff>638175</xdr:colOff>
      <xdr:row>75</xdr:row>
      <xdr:rowOff>128074</xdr:rowOff>
    </xdr:to>
    <xdr:cxnSp macro="">
      <xdr:nvCxnSpPr>
        <xdr:cNvPr id="188" name="直線コネクタ 187"/>
        <xdr:cNvCxnSpPr/>
      </xdr:nvCxnSpPr>
      <xdr:spPr>
        <a:xfrm flipV="1">
          <a:off x="1130300" y="12871871"/>
          <a:ext cx="889000" cy="11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74</xdr:row>
      <xdr:rowOff>90043</xdr:rowOff>
    </xdr:from>
    <xdr:to>
      <xdr:col>3</xdr:col>
      <xdr:colOff>3175</xdr:colOff>
      <xdr:row>75</xdr:row>
      <xdr:rowOff>20193</xdr:rowOff>
    </xdr:to>
    <xdr:sp macro="" textlink="">
      <xdr:nvSpPr>
        <xdr:cNvPr id="189" name="フローチャート : 判断 188"/>
        <xdr:cNvSpPr/>
      </xdr:nvSpPr>
      <xdr:spPr>
        <a:xfrm>
          <a:off x="1968500" y="1277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73</xdr:row>
      <xdr:rowOff>36720</xdr:rowOff>
    </xdr:from>
    <xdr:ext cx="599010" cy="259045"/>
    <xdr:sp macro="" textlink="">
      <xdr:nvSpPr>
        <xdr:cNvPr id="190" name="テキスト ボックス 189"/>
        <xdr:cNvSpPr txBox="1"/>
      </xdr:nvSpPr>
      <xdr:spPr>
        <a:xfrm>
          <a:off x="1719794" y="12552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129,930</a:t>
          </a:r>
          <a:endParaRPr kumimoji="1" lang="ja-JP" altLang="en-US" sz="1000" b="1">
            <a:solidFill>
              <a:srgbClr val="000080"/>
            </a:solidFill>
            <a:latin typeface="ＭＳ Ｐゴシック"/>
          </a:endParaRPr>
        </a:p>
      </xdr:txBody>
    </xdr:sp>
    <xdr:clientData/>
  </xdr:oneCellAnchor>
  <xdr:twoCellAnchor>
    <xdr:from>
      <xdr:col>1</xdr:col>
      <xdr:colOff>384175</xdr:colOff>
      <xdr:row>74</xdr:row>
      <xdr:rowOff>133297</xdr:rowOff>
    </xdr:from>
    <xdr:to>
      <xdr:col>1</xdr:col>
      <xdr:colOff>485775</xdr:colOff>
      <xdr:row>75</xdr:row>
      <xdr:rowOff>63447</xdr:rowOff>
    </xdr:to>
    <xdr:sp macro="" textlink="">
      <xdr:nvSpPr>
        <xdr:cNvPr id="191" name="フローチャート : 判断 190"/>
        <xdr:cNvSpPr/>
      </xdr:nvSpPr>
      <xdr:spPr>
        <a:xfrm>
          <a:off x="1079500" y="12820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73</xdr:row>
      <xdr:rowOff>79974</xdr:rowOff>
    </xdr:from>
    <xdr:ext cx="599010" cy="259045"/>
    <xdr:sp macro="" textlink="">
      <xdr:nvSpPr>
        <xdr:cNvPr id="192" name="テキスト ボックス 191"/>
        <xdr:cNvSpPr txBox="1"/>
      </xdr:nvSpPr>
      <xdr:spPr>
        <a:xfrm>
          <a:off x="830794" y="12595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127,281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72</xdr:row>
      <xdr:rowOff>121345</xdr:rowOff>
    </xdr:from>
    <xdr:to>
      <xdr:col>6</xdr:col>
      <xdr:colOff>561975</xdr:colOff>
      <xdr:row>73</xdr:row>
      <xdr:rowOff>51495</xdr:rowOff>
    </xdr:to>
    <xdr:sp macro="" textlink="">
      <xdr:nvSpPr>
        <xdr:cNvPr id="198" name="円/楕円 197"/>
        <xdr:cNvSpPr/>
      </xdr:nvSpPr>
      <xdr:spPr>
        <a:xfrm>
          <a:off x="4584700" y="1246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71</xdr:row>
      <xdr:rowOff>144222</xdr:rowOff>
    </xdr:from>
    <xdr:ext cx="599010" cy="259045"/>
    <xdr:sp macro="" textlink="">
      <xdr:nvSpPr>
        <xdr:cNvPr id="199" name="民生費該当値テキスト"/>
        <xdr:cNvSpPr txBox="1"/>
      </xdr:nvSpPr>
      <xdr:spPr>
        <a:xfrm>
          <a:off x="4686300" y="12317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149,013</a:t>
          </a:r>
          <a:endParaRPr kumimoji="1" lang="ja-JP" altLang="en-US" sz="1000" b="1">
            <a:solidFill>
              <a:srgbClr val="FF0000"/>
            </a:solidFill>
            <a:latin typeface="ＭＳ Ｐゴシック"/>
          </a:endParaRPr>
        </a:p>
      </xdr:txBody>
    </xdr:sp>
    <xdr:clientData/>
  </xdr:oneCellAnchor>
  <xdr:twoCellAnchor>
    <xdr:from>
      <xdr:col>5</xdr:col>
      <xdr:colOff>307975</xdr:colOff>
      <xdr:row>73</xdr:row>
      <xdr:rowOff>30673</xdr:rowOff>
    </xdr:from>
    <xdr:to>
      <xdr:col>5</xdr:col>
      <xdr:colOff>409575</xdr:colOff>
      <xdr:row>73</xdr:row>
      <xdr:rowOff>132273</xdr:rowOff>
    </xdr:to>
    <xdr:sp macro="" textlink="">
      <xdr:nvSpPr>
        <xdr:cNvPr id="200" name="円/楕円 199"/>
        <xdr:cNvSpPr/>
      </xdr:nvSpPr>
      <xdr:spPr>
        <a:xfrm>
          <a:off x="3746500" y="12546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71</xdr:row>
      <xdr:rowOff>148800</xdr:rowOff>
    </xdr:from>
    <xdr:ext cx="599010" cy="259045"/>
    <xdr:sp macro="" textlink="">
      <xdr:nvSpPr>
        <xdr:cNvPr id="201" name="テキスト ボックス 200"/>
        <xdr:cNvSpPr txBox="1"/>
      </xdr:nvSpPr>
      <xdr:spPr>
        <a:xfrm>
          <a:off x="3497794" y="12321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144,066</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8694</xdr:rowOff>
    </xdr:from>
    <xdr:to>
      <xdr:col>4</xdr:col>
      <xdr:colOff>206375</xdr:colOff>
      <xdr:row>74</xdr:row>
      <xdr:rowOff>110294</xdr:rowOff>
    </xdr:to>
    <xdr:sp macro="" textlink="">
      <xdr:nvSpPr>
        <xdr:cNvPr id="202" name="円/楕円 201"/>
        <xdr:cNvSpPr/>
      </xdr:nvSpPr>
      <xdr:spPr>
        <a:xfrm>
          <a:off x="2857500" y="1269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72</xdr:row>
      <xdr:rowOff>126821</xdr:rowOff>
    </xdr:from>
    <xdr:ext cx="599010" cy="259045"/>
    <xdr:sp macro="" textlink="">
      <xdr:nvSpPr>
        <xdr:cNvPr id="203" name="テキスト ボックス 202"/>
        <xdr:cNvSpPr txBox="1"/>
      </xdr:nvSpPr>
      <xdr:spPr>
        <a:xfrm>
          <a:off x="2608794" y="12471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134,912</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133771</xdr:rowOff>
    </xdr:from>
    <xdr:to>
      <xdr:col>3</xdr:col>
      <xdr:colOff>3175</xdr:colOff>
      <xdr:row>75</xdr:row>
      <xdr:rowOff>63921</xdr:rowOff>
    </xdr:to>
    <xdr:sp macro="" textlink="">
      <xdr:nvSpPr>
        <xdr:cNvPr id="204" name="円/楕円 203"/>
        <xdr:cNvSpPr/>
      </xdr:nvSpPr>
      <xdr:spPr>
        <a:xfrm>
          <a:off x="1968500" y="1282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55048</xdr:rowOff>
    </xdr:from>
    <xdr:ext cx="599010" cy="259045"/>
    <xdr:sp macro="" textlink="">
      <xdr:nvSpPr>
        <xdr:cNvPr id="205" name="テキスト ボックス 204"/>
        <xdr:cNvSpPr txBox="1"/>
      </xdr:nvSpPr>
      <xdr:spPr>
        <a:xfrm>
          <a:off x="1719794" y="12913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127,252</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77274</xdr:rowOff>
    </xdr:from>
    <xdr:to>
      <xdr:col>1</xdr:col>
      <xdr:colOff>485775</xdr:colOff>
      <xdr:row>76</xdr:row>
      <xdr:rowOff>7424</xdr:rowOff>
    </xdr:to>
    <xdr:sp macro="" textlink="">
      <xdr:nvSpPr>
        <xdr:cNvPr id="206" name="円/楕円 205"/>
        <xdr:cNvSpPr/>
      </xdr:nvSpPr>
      <xdr:spPr>
        <a:xfrm>
          <a:off x="1079500" y="12936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170001</xdr:rowOff>
    </xdr:from>
    <xdr:ext cx="599010" cy="259045"/>
    <xdr:sp macro="" textlink="">
      <xdr:nvSpPr>
        <xdr:cNvPr id="207" name="テキスト ボックス 206"/>
        <xdr:cNvSpPr txBox="1"/>
      </xdr:nvSpPr>
      <xdr:spPr>
        <a:xfrm>
          <a:off x="830794" y="13028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120,212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35,800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20" name="テキスト ボックス 219"/>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2" name="テキスト ボックス 221"/>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4" name="テキスト ボックス 223"/>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6" name="テキスト ボックス 225"/>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28" name="テキスト ボックス 227"/>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32441</xdr:rowOff>
    </xdr:from>
    <xdr:to>
      <xdr:col>6</xdr:col>
      <xdr:colOff>510540</xdr:colOff>
      <xdr:row>98</xdr:row>
      <xdr:rowOff>114097</xdr:rowOff>
    </xdr:to>
    <xdr:cxnSp macro="">
      <xdr:nvCxnSpPr>
        <xdr:cNvPr id="230" name="直線コネクタ 229"/>
        <xdr:cNvCxnSpPr/>
      </xdr:nvCxnSpPr>
      <xdr:spPr>
        <a:xfrm flipV="1">
          <a:off x="4633595" y="15634391"/>
          <a:ext cx="1270" cy="1281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117924</xdr:rowOff>
    </xdr:from>
    <xdr:ext cx="534377" cy="259045"/>
    <xdr:sp macro="" textlink="">
      <xdr:nvSpPr>
        <xdr:cNvPr id="231" name="衛生費最小値テキスト"/>
        <xdr:cNvSpPr txBox="1"/>
      </xdr:nvSpPr>
      <xdr:spPr>
        <a:xfrm>
          <a:off x="4686300" y="16920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20,560</a:t>
          </a:r>
          <a:endParaRPr kumimoji="1" lang="ja-JP" altLang="en-US" sz="1000" b="1">
            <a:latin typeface="ＭＳ Ｐゴシック"/>
          </a:endParaRPr>
        </a:p>
      </xdr:txBody>
    </xdr:sp>
    <xdr:clientData/>
  </xdr:oneCellAnchor>
  <xdr:twoCellAnchor>
    <xdr:from>
      <xdr:col>6</xdr:col>
      <xdr:colOff>422275</xdr:colOff>
      <xdr:row>98</xdr:row>
      <xdr:rowOff>114097</xdr:rowOff>
    </xdr:from>
    <xdr:to>
      <xdr:col>6</xdr:col>
      <xdr:colOff>600075</xdr:colOff>
      <xdr:row>98</xdr:row>
      <xdr:rowOff>114097</xdr:rowOff>
    </xdr:to>
    <xdr:cxnSp macro="">
      <xdr:nvCxnSpPr>
        <xdr:cNvPr id="232" name="直線コネクタ 231"/>
        <xdr:cNvCxnSpPr/>
      </xdr:nvCxnSpPr>
      <xdr:spPr>
        <a:xfrm>
          <a:off x="4546600" y="16916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150568</xdr:rowOff>
    </xdr:from>
    <xdr:ext cx="534377" cy="259045"/>
    <xdr:sp macro="" textlink="">
      <xdr:nvSpPr>
        <xdr:cNvPr id="233" name="衛生費最大値テキスト"/>
        <xdr:cNvSpPr txBox="1"/>
      </xdr:nvSpPr>
      <xdr:spPr>
        <a:xfrm>
          <a:off x="4686300" y="1540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48,596</a:t>
          </a:r>
          <a:endParaRPr kumimoji="1" lang="ja-JP" altLang="en-US" sz="1000" b="1">
            <a:latin typeface="ＭＳ Ｐゴシック"/>
          </a:endParaRPr>
        </a:p>
      </xdr:txBody>
    </xdr:sp>
    <xdr:clientData/>
  </xdr:oneCellAnchor>
  <xdr:twoCellAnchor>
    <xdr:from>
      <xdr:col>6</xdr:col>
      <xdr:colOff>422275</xdr:colOff>
      <xdr:row>91</xdr:row>
      <xdr:rowOff>32441</xdr:rowOff>
    </xdr:from>
    <xdr:to>
      <xdr:col>6</xdr:col>
      <xdr:colOff>600075</xdr:colOff>
      <xdr:row>91</xdr:row>
      <xdr:rowOff>32441</xdr:rowOff>
    </xdr:to>
    <xdr:cxnSp macro="">
      <xdr:nvCxnSpPr>
        <xdr:cNvPr id="234" name="直線コネクタ 233"/>
        <xdr:cNvCxnSpPr/>
      </xdr:nvCxnSpPr>
      <xdr:spPr>
        <a:xfrm>
          <a:off x="4546600" y="15634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126533</xdr:rowOff>
    </xdr:from>
    <xdr:to>
      <xdr:col>6</xdr:col>
      <xdr:colOff>511175</xdr:colOff>
      <xdr:row>96</xdr:row>
      <xdr:rowOff>8713</xdr:rowOff>
    </xdr:to>
    <xdr:cxnSp macro="">
      <xdr:nvCxnSpPr>
        <xdr:cNvPr id="235" name="直線コネクタ 234"/>
        <xdr:cNvCxnSpPr/>
      </xdr:nvCxnSpPr>
      <xdr:spPr>
        <a:xfrm flipV="1">
          <a:off x="3797300" y="16414283"/>
          <a:ext cx="838200" cy="53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84574</xdr:rowOff>
    </xdr:from>
    <xdr:ext cx="534377" cy="259045"/>
    <xdr:sp macro="" textlink="">
      <xdr:nvSpPr>
        <xdr:cNvPr id="236" name="衛生費平均値テキスト"/>
        <xdr:cNvSpPr txBox="1"/>
      </xdr:nvSpPr>
      <xdr:spPr>
        <a:xfrm>
          <a:off x="4686300" y="16200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31,845</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61697</xdr:rowOff>
    </xdr:from>
    <xdr:to>
      <xdr:col>6</xdr:col>
      <xdr:colOff>561975</xdr:colOff>
      <xdr:row>95</xdr:row>
      <xdr:rowOff>163297</xdr:rowOff>
    </xdr:to>
    <xdr:sp macro="" textlink="">
      <xdr:nvSpPr>
        <xdr:cNvPr id="237" name="フローチャート : 判断 236"/>
        <xdr:cNvSpPr/>
      </xdr:nvSpPr>
      <xdr:spPr>
        <a:xfrm>
          <a:off x="4584700" y="16349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8713</xdr:rowOff>
    </xdr:from>
    <xdr:to>
      <xdr:col>5</xdr:col>
      <xdr:colOff>358775</xdr:colOff>
      <xdr:row>96</xdr:row>
      <xdr:rowOff>33082</xdr:rowOff>
    </xdr:to>
    <xdr:cxnSp macro="">
      <xdr:nvCxnSpPr>
        <xdr:cNvPr id="238" name="直線コネクタ 237"/>
        <xdr:cNvCxnSpPr/>
      </xdr:nvCxnSpPr>
      <xdr:spPr>
        <a:xfrm flipV="1">
          <a:off x="2908300" y="16467913"/>
          <a:ext cx="889000" cy="24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57491</xdr:rowOff>
    </xdr:from>
    <xdr:to>
      <xdr:col>5</xdr:col>
      <xdr:colOff>409575</xdr:colOff>
      <xdr:row>95</xdr:row>
      <xdr:rowOff>159091</xdr:rowOff>
    </xdr:to>
    <xdr:sp macro="" textlink="">
      <xdr:nvSpPr>
        <xdr:cNvPr id="239" name="フローチャート : 判断 238"/>
        <xdr:cNvSpPr/>
      </xdr:nvSpPr>
      <xdr:spPr>
        <a:xfrm>
          <a:off x="3746500" y="1634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4168</xdr:rowOff>
    </xdr:from>
    <xdr:ext cx="534377" cy="259045"/>
    <xdr:sp macro="" textlink="">
      <xdr:nvSpPr>
        <xdr:cNvPr id="240" name="テキスト ボックス 239"/>
        <xdr:cNvSpPr txBox="1"/>
      </xdr:nvSpPr>
      <xdr:spPr>
        <a:xfrm>
          <a:off x="3530111" y="1612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31,937</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168869</xdr:rowOff>
    </xdr:from>
    <xdr:to>
      <xdr:col>4</xdr:col>
      <xdr:colOff>155575</xdr:colOff>
      <xdr:row>96</xdr:row>
      <xdr:rowOff>33082</xdr:rowOff>
    </xdr:to>
    <xdr:cxnSp macro="">
      <xdr:nvCxnSpPr>
        <xdr:cNvPr id="241" name="直線コネクタ 240"/>
        <xdr:cNvCxnSpPr/>
      </xdr:nvCxnSpPr>
      <xdr:spPr>
        <a:xfrm>
          <a:off x="2019300" y="16285169"/>
          <a:ext cx="889000" cy="207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80305</xdr:rowOff>
    </xdr:from>
    <xdr:to>
      <xdr:col>4</xdr:col>
      <xdr:colOff>206375</xdr:colOff>
      <xdr:row>96</xdr:row>
      <xdr:rowOff>10455</xdr:rowOff>
    </xdr:to>
    <xdr:sp macro="" textlink="">
      <xdr:nvSpPr>
        <xdr:cNvPr id="242" name="フローチャート : 判断 241"/>
        <xdr:cNvSpPr/>
      </xdr:nvSpPr>
      <xdr:spPr>
        <a:xfrm>
          <a:off x="2857500" y="1636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26982</xdr:rowOff>
    </xdr:from>
    <xdr:ext cx="534377" cy="259045"/>
    <xdr:sp macro="" textlink="">
      <xdr:nvSpPr>
        <xdr:cNvPr id="243" name="テキスト ボックス 242"/>
        <xdr:cNvSpPr txBox="1"/>
      </xdr:nvSpPr>
      <xdr:spPr>
        <a:xfrm>
          <a:off x="2641111" y="1614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31,438</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32395</xdr:rowOff>
    </xdr:from>
    <xdr:to>
      <xdr:col>2</xdr:col>
      <xdr:colOff>638175</xdr:colOff>
      <xdr:row>94</xdr:row>
      <xdr:rowOff>168869</xdr:rowOff>
    </xdr:to>
    <xdr:cxnSp macro="">
      <xdr:nvCxnSpPr>
        <xdr:cNvPr id="244" name="直線コネクタ 243"/>
        <xdr:cNvCxnSpPr/>
      </xdr:nvCxnSpPr>
      <xdr:spPr>
        <a:xfrm>
          <a:off x="1130300" y="16148695"/>
          <a:ext cx="889000" cy="136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55296</xdr:rowOff>
    </xdr:from>
    <xdr:to>
      <xdr:col>3</xdr:col>
      <xdr:colOff>3175</xdr:colOff>
      <xdr:row>95</xdr:row>
      <xdr:rowOff>156896</xdr:rowOff>
    </xdr:to>
    <xdr:sp macro="" textlink="">
      <xdr:nvSpPr>
        <xdr:cNvPr id="245" name="フローチャート : 判断 244"/>
        <xdr:cNvSpPr/>
      </xdr:nvSpPr>
      <xdr:spPr>
        <a:xfrm>
          <a:off x="1968500" y="1634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148023</xdr:rowOff>
    </xdr:from>
    <xdr:ext cx="534377" cy="259045"/>
    <xdr:sp macro="" textlink="">
      <xdr:nvSpPr>
        <xdr:cNvPr id="246" name="テキスト ボックス 245"/>
        <xdr:cNvSpPr txBox="1"/>
      </xdr:nvSpPr>
      <xdr:spPr>
        <a:xfrm>
          <a:off x="1752111" y="16435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31,985</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61651</xdr:rowOff>
    </xdr:from>
    <xdr:to>
      <xdr:col>1</xdr:col>
      <xdr:colOff>485775</xdr:colOff>
      <xdr:row>95</xdr:row>
      <xdr:rowOff>163251</xdr:rowOff>
    </xdr:to>
    <xdr:sp macro="" textlink="">
      <xdr:nvSpPr>
        <xdr:cNvPr id="247" name="フローチャート : 判断 246"/>
        <xdr:cNvSpPr/>
      </xdr:nvSpPr>
      <xdr:spPr>
        <a:xfrm>
          <a:off x="1079500" y="16349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154378</xdr:rowOff>
    </xdr:from>
    <xdr:ext cx="534377" cy="259045"/>
    <xdr:sp macro="" textlink="">
      <xdr:nvSpPr>
        <xdr:cNvPr id="248" name="テキスト ボックス 247"/>
        <xdr:cNvSpPr txBox="1"/>
      </xdr:nvSpPr>
      <xdr:spPr>
        <a:xfrm>
          <a:off x="863111" y="1644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31,846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75733</xdr:rowOff>
    </xdr:from>
    <xdr:to>
      <xdr:col>6</xdr:col>
      <xdr:colOff>561975</xdr:colOff>
      <xdr:row>96</xdr:row>
      <xdr:rowOff>5883</xdr:rowOff>
    </xdr:to>
    <xdr:sp macro="" textlink="">
      <xdr:nvSpPr>
        <xdr:cNvPr id="254" name="円/楕円 253"/>
        <xdr:cNvSpPr/>
      </xdr:nvSpPr>
      <xdr:spPr>
        <a:xfrm>
          <a:off x="4584700" y="16363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54160</xdr:rowOff>
    </xdr:from>
    <xdr:ext cx="534377" cy="259045"/>
    <xdr:sp macro="" textlink="">
      <xdr:nvSpPr>
        <xdr:cNvPr id="255" name="衛生費該当値テキスト"/>
        <xdr:cNvSpPr txBox="1"/>
      </xdr:nvSpPr>
      <xdr:spPr>
        <a:xfrm>
          <a:off x="4686300" y="1634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31,538</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129363</xdr:rowOff>
    </xdr:from>
    <xdr:to>
      <xdr:col>5</xdr:col>
      <xdr:colOff>409575</xdr:colOff>
      <xdr:row>96</xdr:row>
      <xdr:rowOff>59513</xdr:rowOff>
    </xdr:to>
    <xdr:sp macro="" textlink="">
      <xdr:nvSpPr>
        <xdr:cNvPr id="256" name="円/楕円 255"/>
        <xdr:cNvSpPr/>
      </xdr:nvSpPr>
      <xdr:spPr>
        <a:xfrm>
          <a:off x="3746500" y="16417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50640</xdr:rowOff>
    </xdr:from>
    <xdr:ext cx="534377" cy="259045"/>
    <xdr:sp macro="" textlink="">
      <xdr:nvSpPr>
        <xdr:cNvPr id="257" name="テキスト ボックス 256"/>
        <xdr:cNvSpPr txBox="1"/>
      </xdr:nvSpPr>
      <xdr:spPr>
        <a:xfrm>
          <a:off x="3530111" y="16509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30,365</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153732</xdr:rowOff>
    </xdr:from>
    <xdr:to>
      <xdr:col>4</xdr:col>
      <xdr:colOff>206375</xdr:colOff>
      <xdr:row>96</xdr:row>
      <xdr:rowOff>83882</xdr:rowOff>
    </xdr:to>
    <xdr:sp macro="" textlink="">
      <xdr:nvSpPr>
        <xdr:cNvPr id="258" name="円/楕円 257"/>
        <xdr:cNvSpPr/>
      </xdr:nvSpPr>
      <xdr:spPr>
        <a:xfrm>
          <a:off x="2857500" y="16441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75009</xdr:rowOff>
    </xdr:from>
    <xdr:ext cx="534377" cy="259045"/>
    <xdr:sp macro="" textlink="">
      <xdr:nvSpPr>
        <xdr:cNvPr id="259" name="テキスト ボックス 258"/>
        <xdr:cNvSpPr txBox="1"/>
      </xdr:nvSpPr>
      <xdr:spPr>
        <a:xfrm>
          <a:off x="2641111" y="16534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29,832</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118069</xdr:rowOff>
    </xdr:from>
    <xdr:to>
      <xdr:col>3</xdr:col>
      <xdr:colOff>3175</xdr:colOff>
      <xdr:row>95</xdr:row>
      <xdr:rowOff>48219</xdr:rowOff>
    </xdr:to>
    <xdr:sp macro="" textlink="">
      <xdr:nvSpPr>
        <xdr:cNvPr id="260" name="円/楕円 259"/>
        <xdr:cNvSpPr/>
      </xdr:nvSpPr>
      <xdr:spPr>
        <a:xfrm>
          <a:off x="1968500" y="16234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64746</xdr:rowOff>
    </xdr:from>
    <xdr:ext cx="534377" cy="259045"/>
    <xdr:sp macro="" textlink="">
      <xdr:nvSpPr>
        <xdr:cNvPr id="261" name="テキスト ボックス 260"/>
        <xdr:cNvSpPr txBox="1"/>
      </xdr:nvSpPr>
      <xdr:spPr>
        <a:xfrm>
          <a:off x="1752111" y="16009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34,362</a:t>
          </a:r>
          <a:endParaRPr kumimoji="1" lang="ja-JP" altLang="en-US" sz="1000" b="1">
            <a:solidFill>
              <a:srgbClr val="FF0000"/>
            </a:solidFill>
            <a:latin typeface="ＭＳ Ｐゴシック"/>
          </a:endParaRPr>
        </a:p>
      </xdr:txBody>
    </xdr:sp>
    <xdr:clientData/>
  </xdr:oneCellAnchor>
  <xdr:twoCellAnchor>
    <xdr:from>
      <xdr:col>1</xdr:col>
      <xdr:colOff>384175</xdr:colOff>
      <xdr:row>93</xdr:row>
      <xdr:rowOff>153045</xdr:rowOff>
    </xdr:from>
    <xdr:to>
      <xdr:col>1</xdr:col>
      <xdr:colOff>485775</xdr:colOff>
      <xdr:row>94</xdr:row>
      <xdr:rowOff>83195</xdr:rowOff>
    </xdr:to>
    <xdr:sp macro="" textlink="">
      <xdr:nvSpPr>
        <xdr:cNvPr id="262" name="円/楕円 261"/>
        <xdr:cNvSpPr/>
      </xdr:nvSpPr>
      <xdr:spPr>
        <a:xfrm>
          <a:off x="1079500" y="1609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92</xdr:row>
      <xdr:rowOff>99722</xdr:rowOff>
    </xdr:from>
    <xdr:ext cx="534377" cy="259045"/>
    <xdr:sp macro="" textlink="">
      <xdr:nvSpPr>
        <xdr:cNvPr id="263" name="テキスト ボックス 262"/>
        <xdr:cNvSpPr txBox="1"/>
      </xdr:nvSpPr>
      <xdr:spPr>
        <a:xfrm>
          <a:off x="863111" y="15873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37,347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39878</xdr:rowOff>
    </xdr:from>
    <xdr:to>
      <xdr:col>15</xdr:col>
      <xdr:colOff>180340</xdr:colOff>
      <xdr:row>39</xdr:row>
      <xdr:rowOff>34772</xdr:rowOff>
    </xdr:to>
    <xdr:cxnSp macro="">
      <xdr:nvCxnSpPr>
        <xdr:cNvPr id="287" name="直線コネクタ 286"/>
        <xdr:cNvCxnSpPr/>
      </xdr:nvCxnSpPr>
      <xdr:spPr>
        <a:xfrm flipV="1">
          <a:off x="10475595" y="5354828"/>
          <a:ext cx="1270" cy="1366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38599</xdr:rowOff>
    </xdr:from>
    <xdr:ext cx="378565" cy="259045"/>
    <xdr:sp macro="" textlink="">
      <xdr:nvSpPr>
        <xdr:cNvPr id="288" name="労働費最小値テキスト"/>
        <xdr:cNvSpPr txBox="1"/>
      </xdr:nvSpPr>
      <xdr:spPr>
        <a:xfrm>
          <a:off x="10528300" y="6725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a:t>
          </a:r>
          <a:endParaRPr kumimoji="1" lang="ja-JP" altLang="en-US" sz="1000" b="1">
            <a:latin typeface="ＭＳ Ｐゴシック"/>
          </a:endParaRPr>
        </a:p>
      </xdr:txBody>
    </xdr:sp>
    <xdr:clientData/>
  </xdr:oneCellAnchor>
  <xdr:twoCellAnchor>
    <xdr:from>
      <xdr:col>15</xdr:col>
      <xdr:colOff>92075</xdr:colOff>
      <xdr:row>39</xdr:row>
      <xdr:rowOff>34772</xdr:rowOff>
    </xdr:from>
    <xdr:to>
      <xdr:col>15</xdr:col>
      <xdr:colOff>269875</xdr:colOff>
      <xdr:row>39</xdr:row>
      <xdr:rowOff>34772</xdr:rowOff>
    </xdr:to>
    <xdr:cxnSp macro="">
      <xdr:nvCxnSpPr>
        <xdr:cNvPr id="289" name="直線コネクタ 288"/>
        <xdr:cNvCxnSpPr/>
      </xdr:nvCxnSpPr>
      <xdr:spPr>
        <a:xfrm>
          <a:off x="10388600" y="6721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158005</xdr:rowOff>
    </xdr:from>
    <xdr:ext cx="534377" cy="259045"/>
    <xdr:sp macro="" textlink="">
      <xdr:nvSpPr>
        <xdr:cNvPr id="290" name="労働費最大値テキスト"/>
        <xdr:cNvSpPr txBox="1"/>
      </xdr:nvSpPr>
      <xdr:spPr>
        <a:xfrm>
          <a:off x="10528300" y="5130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18,060</a:t>
          </a:r>
          <a:endParaRPr kumimoji="1" lang="ja-JP" altLang="en-US" sz="1000" b="1">
            <a:latin typeface="ＭＳ Ｐゴシック"/>
          </a:endParaRPr>
        </a:p>
      </xdr:txBody>
    </xdr:sp>
    <xdr:clientData/>
  </xdr:oneCellAnchor>
  <xdr:twoCellAnchor>
    <xdr:from>
      <xdr:col>15</xdr:col>
      <xdr:colOff>92075</xdr:colOff>
      <xdr:row>31</xdr:row>
      <xdr:rowOff>39878</xdr:rowOff>
    </xdr:from>
    <xdr:to>
      <xdr:col>15</xdr:col>
      <xdr:colOff>269875</xdr:colOff>
      <xdr:row>31</xdr:row>
      <xdr:rowOff>39878</xdr:rowOff>
    </xdr:to>
    <xdr:cxnSp macro="">
      <xdr:nvCxnSpPr>
        <xdr:cNvPr id="291" name="直線コネクタ 290"/>
        <xdr:cNvCxnSpPr/>
      </xdr:nvCxnSpPr>
      <xdr:spPr>
        <a:xfrm>
          <a:off x="10388600" y="535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157835</xdr:rowOff>
    </xdr:from>
    <xdr:to>
      <xdr:col>15</xdr:col>
      <xdr:colOff>180975</xdr:colOff>
      <xdr:row>39</xdr:row>
      <xdr:rowOff>10389</xdr:rowOff>
    </xdr:to>
    <xdr:cxnSp macro="">
      <xdr:nvCxnSpPr>
        <xdr:cNvPr id="292" name="直線コネクタ 291"/>
        <xdr:cNvCxnSpPr/>
      </xdr:nvCxnSpPr>
      <xdr:spPr>
        <a:xfrm>
          <a:off x="9639300" y="6672935"/>
          <a:ext cx="838200" cy="24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23842</xdr:rowOff>
    </xdr:from>
    <xdr:ext cx="469744" cy="259045"/>
    <xdr:sp macro="" textlink="">
      <xdr:nvSpPr>
        <xdr:cNvPr id="293" name="労働費平均値テキスト"/>
        <xdr:cNvSpPr txBox="1"/>
      </xdr:nvSpPr>
      <xdr:spPr>
        <a:xfrm>
          <a:off x="10528300" y="6367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2,154</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965</xdr:rowOff>
    </xdr:from>
    <xdr:to>
      <xdr:col>15</xdr:col>
      <xdr:colOff>231775</xdr:colOff>
      <xdr:row>38</xdr:row>
      <xdr:rowOff>102565</xdr:rowOff>
    </xdr:to>
    <xdr:sp macro="" textlink="">
      <xdr:nvSpPr>
        <xdr:cNvPr id="294" name="フローチャート : 判断 293"/>
        <xdr:cNvSpPr/>
      </xdr:nvSpPr>
      <xdr:spPr>
        <a:xfrm>
          <a:off x="10426700" y="651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154025</xdr:rowOff>
    </xdr:from>
    <xdr:to>
      <xdr:col>14</xdr:col>
      <xdr:colOff>28575</xdr:colOff>
      <xdr:row>38</xdr:row>
      <xdr:rowOff>157835</xdr:rowOff>
    </xdr:to>
    <xdr:cxnSp macro="">
      <xdr:nvCxnSpPr>
        <xdr:cNvPr id="295" name="直線コネクタ 294"/>
        <xdr:cNvCxnSpPr/>
      </xdr:nvCxnSpPr>
      <xdr:spPr>
        <a:xfrm>
          <a:off x="8750300" y="666912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32207</xdr:rowOff>
    </xdr:from>
    <xdr:to>
      <xdr:col>14</xdr:col>
      <xdr:colOff>79375</xdr:colOff>
      <xdr:row>38</xdr:row>
      <xdr:rowOff>133807</xdr:rowOff>
    </xdr:to>
    <xdr:sp macro="" textlink="">
      <xdr:nvSpPr>
        <xdr:cNvPr id="296" name="フローチャート : 判断 295"/>
        <xdr:cNvSpPr/>
      </xdr:nvSpPr>
      <xdr:spPr>
        <a:xfrm>
          <a:off x="9588500" y="6547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150334</xdr:rowOff>
    </xdr:from>
    <xdr:ext cx="469744" cy="259045"/>
    <xdr:sp macro="" textlink="">
      <xdr:nvSpPr>
        <xdr:cNvPr id="297" name="テキスト ボックス 296"/>
        <xdr:cNvSpPr txBox="1"/>
      </xdr:nvSpPr>
      <xdr:spPr>
        <a:xfrm>
          <a:off x="9404427" y="6322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122860</xdr:rowOff>
    </xdr:from>
    <xdr:to>
      <xdr:col>12</xdr:col>
      <xdr:colOff>511175</xdr:colOff>
      <xdr:row>38</xdr:row>
      <xdr:rowOff>154025</xdr:rowOff>
    </xdr:to>
    <xdr:cxnSp macro="">
      <xdr:nvCxnSpPr>
        <xdr:cNvPr id="298" name="直線コネクタ 297"/>
        <xdr:cNvCxnSpPr/>
      </xdr:nvCxnSpPr>
      <xdr:spPr>
        <a:xfrm>
          <a:off x="7861300" y="6637960"/>
          <a:ext cx="889000" cy="31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16891</xdr:rowOff>
    </xdr:from>
    <xdr:to>
      <xdr:col>12</xdr:col>
      <xdr:colOff>561975</xdr:colOff>
      <xdr:row>38</xdr:row>
      <xdr:rowOff>118491</xdr:rowOff>
    </xdr:to>
    <xdr:sp macro="" textlink="">
      <xdr:nvSpPr>
        <xdr:cNvPr id="299" name="フローチャート : 判断 298"/>
        <xdr:cNvSpPr/>
      </xdr:nvSpPr>
      <xdr:spPr>
        <a:xfrm>
          <a:off x="8699500" y="653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135018</xdr:rowOff>
    </xdr:from>
    <xdr:ext cx="469744" cy="259045"/>
    <xdr:sp macro="" textlink="">
      <xdr:nvSpPr>
        <xdr:cNvPr id="300" name="テキスト ボックス 299"/>
        <xdr:cNvSpPr txBox="1"/>
      </xdr:nvSpPr>
      <xdr:spPr>
        <a:xfrm>
          <a:off x="8515427" y="630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1,945</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3683</xdr:rowOff>
    </xdr:from>
    <xdr:to>
      <xdr:col>11</xdr:col>
      <xdr:colOff>307975</xdr:colOff>
      <xdr:row>38</xdr:row>
      <xdr:rowOff>122860</xdr:rowOff>
    </xdr:to>
    <xdr:cxnSp macro="">
      <xdr:nvCxnSpPr>
        <xdr:cNvPr id="301" name="直線コネクタ 300"/>
        <xdr:cNvCxnSpPr/>
      </xdr:nvCxnSpPr>
      <xdr:spPr>
        <a:xfrm>
          <a:off x="6972300" y="6518783"/>
          <a:ext cx="889000" cy="119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169976</xdr:rowOff>
    </xdr:from>
    <xdr:to>
      <xdr:col>11</xdr:col>
      <xdr:colOff>358775</xdr:colOff>
      <xdr:row>38</xdr:row>
      <xdr:rowOff>100126</xdr:rowOff>
    </xdr:to>
    <xdr:sp macro="" textlink="">
      <xdr:nvSpPr>
        <xdr:cNvPr id="302" name="フローチャート : 判断 301"/>
        <xdr:cNvSpPr/>
      </xdr:nvSpPr>
      <xdr:spPr>
        <a:xfrm>
          <a:off x="7810500" y="6513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116654</xdr:rowOff>
    </xdr:from>
    <xdr:ext cx="469744" cy="259045"/>
    <xdr:sp macro="" textlink="">
      <xdr:nvSpPr>
        <xdr:cNvPr id="303" name="テキスト ボックス 302"/>
        <xdr:cNvSpPr txBox="1"/>
      </xdr:nvSpPr>
      <xdr:spPr>
        <a:xfrm>
          <a:off x="7626427" y="6288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2,186</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113741</xdr:rowOff>
    </xdr:from>
    <xdr:to>
      <xdr:col>10</xdr:col>
      <xdr:colOff>155575</xdr:colOff>
      <xdr:row>38</xdr:row>
      <xdr:rowOff>43891</xdr:rowOff>
    </xdr:to>
    <xdr:sp macro="" textlink="">
      <xdr:nvSpPr>
        <xdr:cNvPr id="304" name="フローチャート : 判断 303"/>
        <xdr:cNvSpPr/>
      </xdr:nvSpPr>
      <xdr:spPr>
        <a:xfrm>
          <a:off x="6921500" y="6457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60418</xdr:rowOff>
    </xdr:from>
    <xdr:ext cx="469744" cy="259045"/>
    <xdr:sp macro="" textlink="">
      <xdr:nvSpPr>
        <xdr:cNvPr id="305" name="テキスト ボックス 304"/>
        <xdr:cNvSpPr txBox="1"/>
      </xdr:nvSpPr>
      <xdr:spPr>
        <a:xfrm>
          <a:off x="6737427" y="6232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131039</xdr:rowOff>
    </xdr:from>
    <xdr:to>
      <xdr:col>15</xdr:col>
      <xdr:colOff>231775</xdr:colOff>
      <xdr:row>39</xdr:row>
      <xdr:rowOff>61189</xdr:rowOff>
    </xdr:to>
    <xdr:sp macro="" textlink="">
      <xdr:nvSpPr>
        <xdr:cNvPr id="311" name="円/楕円 310"/>
        <xdr:cNvSpPr/>
      </xdr:nvSpPr>
      <xdr:spPr>
        <a:xfrm>
          <a:off x="10426700" y="664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45966</xdr:rowOff>
    </xdr:from>
    <xdr:ext cx="378565" cy="259045"/>
    <xdr:sp macro="" textlink="">
      <xdr:nvSpPr>
        <xdr:cNvPr id="312" name="労働費該当値テキスト"/>
        <xdr:cNvSpPr txBox="1"/>
      </xdr:nvSpPr>
      <xdr:spPr>
        <a:xfrm>
          <a:off x="10528300" y="6561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447</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107035</xdr:rowOff>
    </xdr:from>
    <xdr:to>
      <xdr:col>14</xdr:col>
      <xdr:colOff>79375</xdr:colOff>
      <xdr:row>39</xdr:row>
      <xdr:rowOff>37185</xdr:rowOff>
    </xdr:to>
    <xdr:sp macro="" textlink="">
      <xdr:nvSpPr>
        <xdr:cNvPr id="313" name="円/楕円 312"/>
        <xdr:cNvSpPr/>
      </xdr:nvSpPr>
      <xdr:spPr>
        <a:xfrm>
          <a:off x="9588500" y="662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28312</xdr:rowOff>
    </xdr:from>
    <xdr:ext cx="378565" cy="259045"/>
    <xdr:sp macro="" textlink="">
      <xdr:nvSpPr>
        <xdr:cNvPr id="314" name="テキスト ボックス 313"/>
        <xdr:cNvSpPr txBox="1"/>
      </xdr:nvSpPr>
      <xdr:spPr>
        <a:xfrm>
          <a:off x="9450017" y="67148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762</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103225</xdr:rowOff>
    </xdr:from>
    <xdr:to>
      <xdr:col>12</xdr:col>
      <xdr:colOff>561975</xdr:colOff>
      <xdr:row>39</xdr:row>
      <xdr:rowOff>33375</xdr:rowOff>
    </xdr:to>
    <xdr:sp macro="" textlink="">
      <xdr:nvSpPr>
        <xdr:cNvPr id="315" name="円/楕円 314"/>
        <xdr:cNvSpPr/>
      </xdr:nvSpPr>
      <xdr:spPr>
        <a:xfrm>
          <a:off x="8699500" y="661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24502</xdr:rowOff>
    </xdr:from>
    <xdr:ext cx="378565" cy="259045"/>
    <xdr:sp macro="" textlink="">
      <xdr:nvSpPr>
        <xdr:cNvPr id="316" name="テキスト ボックス 315"/>
        <xdr:cNvSpPr txBox="1"/>
      </xdr:nvSpPr>
      <xdr:spPr>
        <a:xfrm>
          <a:off x="8561017" y="6711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812</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72060</xdr:rowOff>
    </xdr:from>
    <xdr:to>
      <xdr:col>11</xdr:col>
      <xdr:colOff>358775</xdr:colOff>
      <xdr:row>39</xdr:row>
      <xdr:rowOff>2210</xdr:rowOff>
    </xdr:to>
    <xdr:sp macro="" textlink="">
      <xdr:nvSpPr>
        <xdr:cNvPr id="317" name="円/楕円 316"/>
        <xdr:cNvSpPr/>
      </xdr:nvSpPr>
      <xdr:spPr>
        <a:xfrm>
          <a:off x="7810500" y="658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164787</xdr:rowOff>
    </xdr:from>
    <xdr:ext cx="469744" cy="259045"/>
    <xdr:sp macro="" textlink="">
      <xdr:nvSpPr>
        <xdr:cNvPr id="318" name="テキスト ボックス 317"/>
        <xdr:cNvSpPr txBox="1"/>
      </xdr:nvSpPr>
      <xdr:spPr>
        <a:xfrm>
          <a:off x="7626427" y="667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1,221</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124333</xdr:rowOff>
    </xdr:from>
    <xdr:to>
      <xdr:col>10</xdr:col>
      <xdr:colOff>155575</xdr:colOff>
      <xdr:row>38</xdr:row>
      <xdr:rowOff>54483</xdr:rowOff>
    </xdr:to>
    <xdr:sp macro="" textlink="">
      <xdr:nvSpPr>
        <xdr:cNvPr id="319" name="円/楕円 318"/>
        <xdr:cNvSpPr/>
      </xdr:nvSpPr>
      <xdr:spPr>
        <a:xfrm>
          <a:off x="6921500" y="6467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45610</xdr:rowOff>
    </xdr:from>
    <xdr:ext cx="469744" cy="259045"/>
    <xdr:sp macro="" textlink="">
      <xdr:nvSpPr>
        <xdr:cNvPr id="320" name="テキスト ボックス 319"/>
        <xdr:cNvSpPr txBox="1"/>
      </xdr:nvSpPr>
      <xdr:spPr>
        <a:xfrm>
          <a:off x="6737427" y="6560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11,933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31" name="直線コネクタ 330"/>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2" name="テキスト ボックス 331"/>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35" name="直線コネクタ 334"/>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50</xdr:row>
      <xdr:rowOff>111777</xdr:rowOff>
    </xdr:from>
    <xdr:ext cx="531299" cy="259045"/>
    <xdr:sp macro="" textlink="">
      <xdr:nvSpPr>
        <xdr:cNvPr id="336" name="テキスト ボックス 335"/>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119812</xdr:rowOff>
    </xdr:from>
    <xdr:to>
      <xdr:col>15</xdr:col>
      <xdr:colOff>180340</xdr:colOff>
      <xdr:row>58</xdr:row>
      <xdr:rowOff>5855</xdr:rowOff>
    </xdr:to>
    <xdr:cxnSp macro="">
      <xdr:nvCxnSpPr>
        <xdr:cNvPr id="340" name="直線コネクタ 339"/>
        <xdr:cNvCxnSpPr/>
      </xdr:nvCxnSpPr>
      <xdr:spPr>
        <a:xfrm flipV="1">
          <a:off x="10475595" y="8692312"/>
          <a:ext cx="1270" cy="1257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9682</xdr:rowOff>
    </xdr:from>
    <xdr:ext cx="378565" cy="259045"/>
    <xdr:sp macro="" textlink="">
      <xdr:nvSpPr>
        <xdr:cNvPr id="341" name="農林水産業費最小値テキスト"/>
        <xdr:cNvSpPr txBox="1"/>
      </xdr:nvSpPr>
      <xdr:spPr>
        <a:xfrm>
          <a:off x="10528300" y="99537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a:t>
          </a:r>
          <a:endParaRPr kumimoji="1" lang="ja-JP" altLang="en-US" sz="1000" b="1">
            <a:latin typeface="ＭＳ Ｐゴシック"/>
          </a:endParaRPr>
        </a:p>
      </xdr:txBody>
    </xdr:sp>
    <xdr:clientData/>
  </xdr:oneCellAnchor>
  <xdr:twoCellAnchor>
    <xdr:from>
      <xdr:col>15</xdr:col>
      <xdr:colOff>92075</xdr:colOff>
      <xdr:row>58</xdr:row>
      <xdr:rowOff>5855</xdr:rowOff>
    </xdr:from>
    <xdr:to>
      <xdr:col>15</xdr:col>
      <xdr:colOff>269875</xdr:colOff>
      <xdr:row>58</xdr:row>
      <xdr:rowOff>5855</xdr:rowOff>
    </xdr:to>
    <xdr:cxnSp macro="">
      <xdr:nvCxnSpPr>
        <xdr:cNvPr id="342" name="直線コネクタ 341"/>
        <xdr:cNvCxnSpPr/>
      </xdr:nvCxnSpPr>
      <xdr:spPr>
        <a:xfrm>
          <a:off x="10388600" y="9949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66489</xdr:rowOff>
    </xdr:from>
    <xdr:ext cx="534377" cy="259045"/>
    <xdr:sp macro="" textlink="">
      <xdr:nvSpPr>
        <xdr:cNvPr id="343" name="農林水産業費最大値テキスト"/>
        <xdr:cNvSpPr txBox="1"/>
      </xdr:nvSpPr>
      <xdr:spPr>
        <a:xfrm>
          <a:off x="10528300" y="8467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22,348</a:t>
          </a:r>
          <a:endParaRPr kumimoji="1" lang="ja-JP" altLang="en-US" sz="1000" b="1">
            <a:latin typeface="ＭＳ Ｐゴシック"/>
          </a:endParaRPr>
        </a:p>
      </xdr:txBody>
    </xdr:sp>
    <xdr:clientData/>
  </xdr:oneCellAnchor>
  <xdr:twoCellAnchor>
    <xdr:from>
      <xdr:col>15</xdr:col>
      <xdr:colOff>92075</xdr:colOff>
      <xdr:row>50</xdr:row>
      <xdr:rowOff>119812</xdr:rowOff>
    </xdr:from>
    <xdr:to>
      <xdr:col>15</xdr:col>
      <xdr:colOff>269875</xdr:colOff>
      <xdr:row>50</xdr:row>
      <xdr:rowOff>119812</xdr:rowOff>
    </xdr:to>
    <xdr:cxnSp macro="">
      <xdr:nvCxnSpPr>
        <xdr:cNvPr id="344" name="直線コネクタ 343"/>
        <xdr:cNvCxnSpPr/>
      </xdr:nvCxnSpPr>
      <xdr:spPr>
        <a:xfrm>
          <a:off x="10388600" y="8692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40487</xdr:rowOff>
    </xdr:from>
    <xdr:to>
      <xdr:col>15</xdr:col>
      <xdr:colOff>180975</xdr:colOff>
      <xdr:row>55</xdr:row>
      <xdr:rowOff>82493</xdr:rowOff>
    </xdr:to>
    <xdr:cxnSp macro="">
      <xdr:nvCxnSpPr>
        <xdr:cNvPr id="345" name="直線コネクタ 344"/>
        <xdr:cNvCxnSpPr/>
      </xdr:nvCxnSpPr>
      <xdr:spPr>
        <a:xfrm flipV="1">
          <a:off x="9639300" y="9470237"/>
          <a:ext cx="838200" cy="42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68184</xdr:rowOff>
    </xdr:from>
    <xdr:ext cx="469744" cy="259045"/>
    <xdr:sp macro="" textlink="">
      <xdr:nvSpPr>
        <xdr:cNvPr id="346" name="農林水産業費平均値テキスト"/>
        <xdr:cNvSpPr txBox="1"/>
      </xdr:nvSpPr>
      <xdr:spPr>
        <a:xfrm>
          <a:off x="10528300" y="9497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6,985</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89757</xdr:rowOff>
    </xdr:from>
    <xdr:to>
      <xdr:col>15</xdr:col>
      <xdr:colOff>231775</xdr:colOff>
      <xdr:row>56</xdr:row>
      <xdr:rowOff>19907</xdr:rowOff>
    </xdr:to>
    <xdr:sp macro="" textlink="">
      <xdr:nvSpPr>
        <xdr:cNvPr id="347" name="フローチャート : 判断 346"/>
        <xdr:cNvSpPr/>
      </xdr:nvSpPr>
      <xdr:spPr>
        <a:xfrm>
          <a:off x="10426700" y="951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53</xdr:row>
      <xdr:rowOff>134728</xdr:rowOff>
    </xdr:from>
    <xdr:to>
      <xdr:col>14</xdr:col>
      <xdr:colOff>28575</xdr:colOff>
      <xdr:row>55</xdr:row>
      <xdr:rowOff>82493</xdr:rowOff>
    </xdr:to>
    <xdr:cxnSp macro="">
      <xdr:nvCxnSpPr>
        <xdr:cNvPr id="348" name="直線コネクタ 347"/>
        <xdr:cNvCxnSpPr/>
      </xdr:nvCxnSpPr>
      <xdr:spPr>
        <a:xfrm>
          <a:off x="8750300" y="9221578"/>
          <a:ext cx="889000" cy="290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12891</xdr:rowOff>
    </xdr:from>
    <xdr:to>
      <xdr:col>14</xdr:col>
      <xdr:colOff>79375</xdr:colOff>
      <xdr:row>55</xdr:row>
      <xdr:rowOff>114491</xdr:rowOff>
    </xdr:to>
    <xdr:sp macro="" textlink="">
      <xdr:nvSpPr>
        <xdr:cNvPr id="349" name="フローチャート : 判断 348"/>
        <xdr:cNvSpPr/>
      </xdr:nvSpPr>
      <xdr:spPr>
        <a:xfrm>
          <a:off x="9588500" y="944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53</xdr:row>
      <xdr:rowOff>131018</xdr:rowOff>
    </xdr:from>
    <xdr:ext cx="469744" cy="259045"/>
    <xdr:sp macro="" textlink="">
      <xdr:nvSpPr>
        <xdr:cNvPr id="350" name="テキスト ボックス 349"/>
        <xdr:cNvSpPr txBox="1"/>
      </xdr:nvSpPr>
      <xdr:spPr>
        <a:xfrm>
          <a:off x="9404427" y="9217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11</xdr:col>
      <xdr:colOff>307975</xdr:colOff>
      <xdr:row>53</xdr:row>
      <xdr:rowOff>134728</xdr:rowOff>
    </xdr:from>
    <xdr:to>
      <xdr:col>12</xdr:col>
      <xdr:colOff>511175</xdr:colOff>
      <xdr:row>55</xdr:row>
      <xdr:rowOff>122327</xdr:rowOff>
    </xdr:to>
    <xdr:cxnSp macro="">
      <xdr:nvCxnSpPr>
        <xdr:cNvPr id="351" name="直線コネクタ 350"/>
        <xdr:cNvCxnSpPr/>
      </xdr:nvCxnSpPr>
      <xdr:spPr>
        <a:xfrm flipV="1">
          <a:off x="7861300" y="9221578"/>
          <a:ext cx="889000" cy="330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66040</xdr:rowOff>
    </xdr:from>
    <xdr:to>
      <xdr:col>12</xdr:col>
      <xdr:colOff>561975</xdr:colOff>
      <xdr:row>55</xdr:row>
      <xdr:rowOff>167640</xdr:rowOff>
    </xdr:to>
    <xdr:sp macro="" textlink="">
      <xdr:nvSpPr>
        <xdr:cNvPr id="352" name="フローチャート : 判断 351"/>
        <xdr:cNvSpPr/>
      </xdr:nvSpPr>
      <xdr:spPr>
        <a:xfrm>
          <a:off x="8699500" y="9495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55</xdr:row>
      <xdr:rowOff>158767</xdr:rowOff>
    </xdr:from>
    <xdr:ext cx="469744" cy="259045"/>
    <xdr:sp macro="" textlink="">
      <xdr:nvSpPr>
        <xdr:cNvPr id="353" name="テキスト ボックス 352"/>
        <xdr:cNvSpPr txBox="1"/>
      </xdr:nvSpPr>
      <xdr:spPr>
        <a:xfrm>
          <a:off x="8515427" y="958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112096</xdr:rowOff>
    </xdr:from>
    <xdr:to>
      <xdr:col>11</xdr:col>
      <xdr:colOff>307975</xdr:colOff>
      <xdr:row>55</xdr:row>
      <xdr:rowOff>122327</xdr:rowOff>
    </xdr:to>
    <xdr:cxnSp macro="">
      <xdr:nvCxnSpPr>
        <xdr:cNvPr id="354" name="直線コネクタ 353"/>
        <xdr:cNvCxnSpPr/>
      </xdr:nvCxnSpPr>
      <xdr:spPr>
        <a:xfrm>
          <a:off x="6972300" y="9541846"/>
          <a:ext cx="889000" cy="10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91701</xdr:rowOff>
    </xdr:from>
    <xdr:to>
      <xdr:col>11</xdr:col>
      <xdr:colOff>358775</xdr:colOff>
      <xdr:row>56</xdr:row>
      <xdr:rowOff>21851</xdr:rowOff>
    </xdr:to>
    <xdr:sp macro="" textlink="">
      <xdr:nvSpPr>
        <xdr:cNvPr id="355" name="フローチャート : 判断 354"/>
        <xdr:cNvSpPr/>
      </xdr:nvSpPr>
      <xdr:spPr>
        <a:xfrm>
          <a:off x="7810500" y="952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56</xdr:row>
      <xdr:rowOff>12978</xdr:rowOff>
    </xdr:from>
    <xdr:ext cx="469744" cy="259045"/>
    <xdr:sp macro="" textlink="">
      <xdr:nvSpPr>
        <xdr:cNvPr id="356" name="テキスト ボックス 355"/>
        <xdr:cNvSpPr txBox="1"/>
      </xdr:nvSpPr>
      <xdr:spPr>
        <a:xfrm>
          <a:off x="7626427" y="9614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6,951</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99016</xdr:rowOff>
    </xdr:from>
    <xdr:to>
      <xdr:col>10</xdr:col>
      <xdr:colOff>155575</xdr:colOff>
      <xdr:row>56</xdr:row>
      <xdr:rowOff>29166</xdr:rowOff>
    </xdr:to>
    <xdr:sp macro="" textlink="">
      <xdr:nvSpPr>
        <xdr:cNvPr id="357" name="フローチャート : 判断 356"/>
        <xdr:cNvSpPr/>
      </xdr:nvSpPr>
      <xdr:spPr>
        <a:xfrm>
          <a:off x="6921500" y="9528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56</xdr:row>
      <xdr:rowOff>20293</xdr:rowOff>
    </xdr:from>
    <xdr:ext cx="469744" cy="259045"/>
    <xdr:sp macro="" textlink="">
      <xdr:nvSpPr>
        <xdr:cNvPr id="358" name="テキスト ボックス 357"/>
        <xdr:cNvSpPr txBox="1"/>
      </xdr:nvSpPr>
      <xdr:spPr>
        <a:xfrm>
          <a:off x="6737427" y="9621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54</xdr:row>
      <xdr:rowOff>161137</xdr:rowOff>
    </xdr:from>
    <xdr:to>
      <xdr:col>15</xdr:col>
      <xdr:colOff>231775</xdr:colOff>
      <xdr:row>55</xdr:row>
      <xdr:rowOff>91287</xdr:rowOff>
    </xdr:to>
    <xdr:sp macro="" textlink="">
      <xdr:nvSpPr>
        <xdr:cNvPr id="364" name="円/楕円 363"/>
        <xdr:cNvSpPr/>
      </xdr:nvSpPr>
      <xdr:spPr>
        <a:xfrm>
          <a:off x="10426700" y="941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12564</xdr:rowOff>
    </xdr:from>
    <xdr:ext cx="469744" cy="259045"/>
    <xdr:sp macro="" textlink="">
      <xdr:nvSpPr>
        <xdr:cNvPr id="365" name="農林水産業費該当値テキスト"/>
        <xdr:cNvSpPr txBox="1"/>
      </xdr:nvSpPr>
      <xdr:spPr>
        <a:xfrm>
          <a:off x="10528300" y="927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8,736</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31693</xdr:rowOff>
    </xdr:from>
    <xdr:to>
      <xdr:col>14</xdr:col>
      <xdr:colOff>79375</xdr:colOff>
      <xdr:row>55</xdr:row>
      <xdr:rowOff>133293</xdr:rowOff>
    </xdr:to>
    <xdr:sp macro="" textlink="">
      <xdr:nvSpPr>
        <xdr:cNvPr id="366" name="円/楕円 365"/>
        <xdr:cNvSpPr/>
      </xdr:nvSpPr>
      <xdr:spPr>
        <a:xfrm>
          <a:off x="9588500" y="946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55</xdr:row>
      <xdr:rowOff>124420</xdr:rowOff>
    </xdr:from>
    <xdr:ext cx="469744" cy="259045"/>
    <xdr:sp macro="" textlink="">
      <xdr:nvSpPr>
        <xdr:cNvPr id="367" name="テキスト ボックス 366"/>
        <xdr:cNvSpPr txBox="1"/>
      </xdr:nvSpPr>
      <xdr:spPr>
        <a:xfrm>
          <a:off x="9404427" y="9554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8,001</a:t>
          </a:r>
          <a:endParaRPr kumimoji="1" lang="ja-JP" altLang="en-US" sz="1000" b="1">
            <a:solidFill>
              <a:srgbClr val="FF0000"/>
            </a:solidFill>
            <a:latin typeface="ＭＳ Ｐゴシック"/>
          </a:endParaRPr>
        </a:p>
      </xdr:txBody>
    </xdr:sp>
    <xdr:clientData/>
  </xdr:oneCellAnchor>
  <xdr:twoCellAnchor>
    <xdr:from>
      <xdr:col>12</xdr:col>
      <xdr:colOff>460375</xdr:colOff>
      <xdr:row>53</xdr:row>
      <xdr:rowOff>83928</xdr:rowOff>
    </xdr:from>
    <xdr:to>
      <xdr:col>12</xdr:col>
      <xdr:colOff>561975</xdr:colOff>
      <xdr:row>54</xdr:row>
      <xdr:rowOff>14078</xdr:rowOff>
    </xdr:to>
    <xdr:sp macro="" textlink="">
      <xdr:nvSpPr>
        <xdr:cNvPr id="368" name="円/楕円 367"/>
        <xdr:cNvSpPr/>
      </xdr:nvSpPr>
      <xdr:spPr>
        <a:xfrm>
          <a:off x="8699500" y="9170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52</xdr:row>
      <xdr:rowOff>30605</xdr:rowOff>
    </xdr:from>
    <xdr:ext cx="534377" cy="259045"/>
    <xdr:sp macro="" textlink="">
      <xdr:nvSpPr>
        <xdr:cNvPr id="369" name="テキスト ボックス 368"/>
        <xdr:cNvSpPr txBox="1"/>
      </xdr:nvSpPr>
      <xdr:spPr>
        <a:xfrm>
          <a:off x="8483111" y="8946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13,087</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71527</xdr:rowOff>
    </xdr:from>
    <xdr:to>
      <xdr:col>11</xdr:col>
      <xdr:colOff>358775</xdr:colOff>
      <xdr:row>56</xdr:row>
      <xdr:rowOff>1677</xdr:rowOff>
    </xdr:to>
    <xdr:sp macro="" textlink="">
      <xdr:nvSpPr>
        <xdr:cNvPr id="370" name="円/楕円 369"/>
        <xdr:cNvSpPr/>
      </xdr:nvSpPr>
      <xdr:spPr>
        <a:xfrm>
          <a:off x="7810500" y="9501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54</xdr:row>
      <xdr:rowOff>18204</xdr:rowOff>
    </xdr:from>
    <xdr:ext cx="469744" cy="259045"/>
    <xdr:sp macro="" textlink="">
      <xdr:nvSpPr>
        <xdr:cNvPr id="371" name="テキスト ボックス 370"/>
        <xdr:cNvSpPr txBox="1"/>
      </xdr:nvSpPr>
      <xdr:spPr>
        <a:xfrm>
          <a:off x="7626427" y="9276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7,304</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61296</xdr:rowOff>
    </xdr:from>
    <xdr:to>
      <xdr:col>10</xdr:col>
      <xdr:colOff>155575</xdr:colOff>
      <xdr:row>55</xdr:row>
      <xdr:rowOff>162896</xdr:rowOff>
    </xdr:to>
    <xdr:sp macro="" textlink="">
      <xdr:nvSpPr>
        <xdr:cNvPr id="372" name="円/楕円 371"/>
        <xdr:cNvSpPr/>
      </xdr:nvSpPr>
      <xdr:spPr>
        <a:xfrm>
          <a:off x="6921500" y="9491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54</xdr:row>
      <xdr:rowOff>7973</xdr:rowOff>
    </xdr:from>
    <xdr:ext cx="469744" cy="259045"/>
    <xdr:sp macro="" textlink="">
      <xdr:nvSpPr>
        <xdr:cNvPr id="373" name="テキスト ボックス 372"/>
        <xdr:cNvSpPr txBox="1"/>
      </xdr:nvSpPr>
      <xdr:spPr>
        <a:xfrm>
          <a:off x="6737427" y="9266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7,483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7" name="テキスト ボックス 386"/>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9" name="テキスト ボックス 388"/>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1" name="テキスト ボックス 390"/>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3" name="テキスト ボックス 39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122738</xdr:rowOff>
    </xdr:from>
    <xdr:to>
      <xdr:col>15</xdr:col>
      <xdr:colOff>180340</xdr:colOff>
      <xdr:row>78</xdr:row>
      <xdr:rowOff>58455</xdr:rowOff>
    </xdr:to>
    <xdr:cxnSp macro="">
      <xdr:nvCxnSpPr>
        <xdr:cNvPr id="395" name="直線コネクタ 394"/>
        <xdr:cNvCxnSpPr/>
      </xdr:nvCxnSpPr>
      <xdr:spPr>
        <a:xfrm flipV="1">
          <a:off x="10475595" y="12295688"/>
          <a:ext cx="1270" cy="1135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62282</xdr:rowOff>
    </xdr:from>
    <xdr:ext cx="469744" cy="259045"/>
    <xdr:sp macro="" textlink="">
      <xdr:nvSpPr>
        <xdr:cNvPr id="396" name="商工費最小値テキスト"/>
        <xdr:cNvSpPr txBox="1"/>
      </xdr:nvSpPr>
      <xdr:spPr>
        <a:xfrm>
          <a:off x="10528300" y="13435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1,777</a:t>
          </a:r>
          <a:endParaRPr kumimoji="1" lang="ja-JP" altLang="en-US" sz="1000" b="1">
            <a:latin typeface="ＭＳ Ｐゴシック"/>
          </a:endParaRPr>
        </a:p>
      </xdr:txBody>
    </xdr:sp>
    <xdr:clientData/>
  </xdr:oneCellAnchor>
  <xdr:twoCellAnchor>
    <xdr:from>
      <xdr:col>15</xdr:col>
      <xdr:colOff>92075</xdr:colOff>
      <xdr:row>78</xdr:row>
      <xdr:rowOff>58455</xdr:rowOff>
    </xdr:from>
    <xdr:to>
      <xdr:col>15</xdr:col>
      <xdr:colOff>269875</xdr:colOff>
      <xdr:row>78</xdr:row>
      <xdr:rowOff>58455</xdr:rowOff>
    </xdr:to>
    <xdr:cxnSp macro="">
      <xdr:nvCxnSpPr>
        <xdr:cNvPr id="397" name="直線コネクタ 396"/>
        <xdr:cNvCxnSpPr/>
      </xdr:nvCxnSpPr>
      <xdr:spPr>
        <a:xfrm>
          <a:off x="10388600" y="13431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69415</xdr:rowOff>
    </xdr:from>
    <xdr:ext cx="534377" cy="259045"/>
    <xdr:sp macro="" textlink="">
      <xdr:nvSpPr>
        <xdr:cNvPr id="398" name="商工費最大値テキスト"/>
        <xdr:cNvSpPr txBox="1"/>
      </xdr:nvSpPr>
      <xdr:spPr>
        <a:xfrm>
          <a:off x="10528300" y="12070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26,621</a:t>
          </a:r>
          <a:endParaRPr kumimoji="1" lang="ja-JP" altLang="en-US" sz="1000" b="1">
            <a:latin typeface="ＭＳ Ｐゴシック"/>
          </a:endParaRPr>
        </a:p>
      </xdr:txBody>
    </xdr:sp>
    <xdr:clientData/>
  </xdr:oneCellAnchor>
  <xdr:twoCellAnchor>
    <xdr:from>
      <xdr:col>15</xdr:col>
      <xdr:colOff>92075</xdr:colOff>
      <xdr:row>71</xdr:row>
      <xdr:rowOff>122738</xdr:rowOff>
    </xdr:from>
    <xdr:to>
      <xdr:col>15</xdr:col>
      <xdr:colOff>269875</xdr:colOff>
      <xdr:row>71</xdr:row>
      <xdr:rowOff>122738</xdr:rowOff>
    </xdr:to>
    <xdr:cxnSp macro="">
      <xdr:nvCxnSpPr>
        <xdr:cNvPr id="399" name="直線コネクタ 398"/>
        <xdr:cNvCxnSpPr/>
      </xdr:nvCxnSpPr>
      <xdr:spPr>
        <a:xfrm>
          <a:off x="10388600" y="12295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105913</xdr:rowOff>
    </xdr:from>
    <xdr:to>
      <xdr:col>15</xdr:col>
      <xdr:colOff>180975</xdr:colOff>
      <xdr:row>74</xdr:row>
      <xdr:rowOff>164206</xdr:rowOff>
    </xdr:to>
    <xdr:cxnSp macro="">
      <xdr:nvCxnSpPr>
        <xdr:cNvPr id="400" name="直線コネクタ 399"/>
        <xdr:cNvCxnSpPr/>
      </xdr:nvCxnSpPr>
      <xdr:spPr>
        <a:xfrm>
          <a:off x="9639300" y="12793213"/>
          <a:ext cx="838200" cy="58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124158</xdr:rowOff>
    </xdr:from>
    <xdr:ext cx="534377" cy="259045"/>
    <xdr:sp macro="" textlink="">
      <xdr:nvSpPr>
        <xdr:cNvPr id="401" name="商工費平均値テキスト"/>
        <xdr:cNvSpPr txBox="1"/>
      </xdr:nvSpPr>
      <xdr:spPr>
        <a:xfrm>
          <a:off x="10528300" y="129829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10,007</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145730</xdr:rowOff>
    </xdr:from>
    <xdr:to>
      <xdr:col>15</xdr:col>
      <xdr:colOff>231775</xdr:colOff>
      <xdr:row>76</xdr:row>
      <xdr:rowOff>75881</xdr:rowOff>
    </xdr:to>
    <xdr:sp macro="" textlink="">
      <xdr:nvSpPr>
        <xdr:cNvPr id="402" name="フローチャート : 判断 401"/>
        <xdr:cNvSpPr/>
      </xdr:nvSpPr>
      <xdr:spPr>
        <a:xfrm>
          <a:off x="10426700" y="130044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74</xdr:row>
      <xdr:rowOff>105913</xdr:rowOff>
    </xdr:from>
    <xdr:to>
      <xdr:col>14</xdr:col>
      <xdr:colOff>28575</xdr:colOff>
      <xdr:row>75</xdr:row>
      <xdr:rowOff>29972</xdr:rowOff>
    </xdr:to>
    <xdr:cxnSp macro="">
      <xdr:nvCxnSpPr>
        <xdr:cNvPr id="403" name="直線コネクタ 402"/>
        <xdr:cNvCxnSpPr/>
      </xdr:nvCxnSpPr>
      <xdr:spPr>
        <a:xfrm flipV="1">
          <a:off x="8750300" y="12793213"/>
          <a:ext cx="889000" cy="95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52232</xdr:rowOff>
    </xdr:from>
    <xdr:to>
      <xdr:col>14</xdr:col>
      <xdr:colOff>79375</xdr:colOff>
      <xdr:row>76</xdr:row>
      <xdr:rowOff>153832</xdr:rowOff>
    </xdr:to>
    <xdr:sp macro="" textlink="">
      <xdr:nvSpPr>
        <xdr:cNvPr id="404" name="フローチャート : 判断 403"/>
        <xdr:cNvSpPr/>
      </xdr:nvSpPr>
      <xdr:spPr>
        <a:xfrm>
          <a:off x="9588500" y="1308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144959</xdr:rowOff>
    </xdr:from>
    <xdr:ext cx="469744" cy="259045"/>
    <xdr:sp macro="" textlink="">
      <xdr:nvSpPr>
        <xdr:cNvPr id="405" name="テキスト ボックス 404"/>
        <xdr:cNvSpPr txBox="1"/>
      </xdr:nvSpPr>
      <xdr:spPr>
        <a:xfrm>
          <a:off x="9404427" y="13175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8,302</a:t>
          </a:r>
          <a:endParaRPr kumimoji="1" lang="ja-JP" altLang="en-US" sz="1000" b="1">
            <a:solidFill>
              <a:srgbClr val="000080"/>
            </a:solidFill>
            <a:latin typeface="ＭＳ Ｐゴシック"/>
          </a:endParaRPr>
        </a:p>
      </xdr:txBody>
    </xdr:sp>
    <xdr:clientData/>
  </xdr:oneCellAnchor>
  <xdr:twoCellAnchor>
    <xdr:from>
      <xdr:col>11</xdr:col>
      <xdr:colOff>307975</xdr:colOff>
      <xdr:row>74</xdr:row>
      <xdr:rowOff>139974</xdr:rowOff>
    </xdr:from>
    <xdr:to>
      <xdr:col>12</xdr:col>
      <xdr:colOff>511175</xdr:colOff>
      <xdr:row>75</xdr:row>
      <xdr:rowOff>29972</xdr:rowOff>
    </xdr:to>
    <xdr:cxnSp macro="">
      <xdr:nvCxnSpPr>
        <xdr:cNvPr id="406" name="直線コネクタ 405"/>
        <xdr:cNvCxnSpPr/>
      </xdr:nvCxnSpPr>
      <xdr:spPr>
        <a:xfrm>
          <a:off x="7861300" y="12827274"/>
          <a:ext cx="889000" cy="6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38379</xdr:rowOff>
    </xdr:from>
    <xdr:to>
      <xdr:col>12</xdr:col>
      <xdr:colOff>561975</xdr:colOff>
      <xdr:row>76</xdr:row>
      <xdr:rowOff>139979</xdr:rowOff>
    </xdr:to>
    <xdr:sp macro="" textlink="">
      <xdr:nvSpPr>
        <xdr:cNvPr id="407" name="フローチャート : 判断 406"/>
        <xdr:cNvSpPr/>
      </xdr:nvSpPr>
      <xdr:spPr>
        <a:xfrm>
          <a:off x="8699500" y="13068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131106</xdr:rowOff>
    </xdr:from>
    <xdr:ext cx="469744" cy="259045"/>
    <xdr:sp macro="" textlink="">
      <xdr:nvSpPr>
        <xdr:cNvPr id="408" name="テキスト ボックス 407"/>
        <xdr:cNvSpPr txBox="1"/>
      </xdr:nvSpPr>
      <xdr:spPr>
        <a:xfrm>
          <a:off x="8515427" y="1316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8,605</a:t>
          </a:r>
          <a:endParaRPr kumimoji="1" lang="ja-JP" altLang="en-US" sz="1000" b="1">
            <a:solidFill>
              <a:srgbClr val="000080"/>
            </a:solidFill>
            <a:latin typeface="ＭＳ Ｐゴシック"/>
          </a:endParaRPr>
        </a:p>
      </xdr:txBody>
    </xdr:sp>
    <xdr:clientData/>
  </xdr:oneCellAnchor>
  <xdr:twoCellAnchor>
    <xdr:from>
      <xdr:col>10</xdr:col>
      <xdr:colOff>104775</xdr:colOff>
      <xdr:row>74</xdr:row>
      <xdr:rowOff>93706</xdr:rowOff>
    </xdr:from>
    <xdr:to>
      <xdr:col>11</xdr:col>
      <xdr:colOff>307975</xdr:colOff>
      <xdr:row>74</xdr:row>
      <xdr:rowOff>139974</xdr:rowOff>
    </xdr:to>
    <xdr:cxnSp macro="">
      <xdr:nvCxnSpPr>
        <xdr:cNvPr id="409" name="直線コネクタ 408"/>
        <xdr:cNvCxnSpPr/>
      </xdr:nvCxnSpPr>
      <xdr:spPr>
        <a:xfrm>
          <a:off x="6972300" y="12781006"/>
          <a:ext cx="889000" cy="46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51364</xdr:rowOff>
    </xdr:from>
    <xdr:to>
      <xdr:col>11</xdr:col>
      <xdr:colOff>358775</xdr:colOff>
      <xdr:row>76</xdr:row>
      <xdr:rowOff>152964</xdr:rowOff>
    </xdr:to>
    <xdr:sp macro="" textlink="">
      <xdr:nvSpPr>
        <xdr:cNvPr id="410" name="フローチャート : 判断 409"/>
        <xdr:cNvSpPr/>
      </xdr:nvSpPr>
      <xdr:spPr>
        <a:xfrm>
          <a:off x="7810500" y="13081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144091</xdr:rowOff>
    </xdr:from>
    <xdr:ext cx="469744" cy="259045"/>
    <xdr:sp macro="" textlink="">
      <xdr:nvSpPr>
        <xdr:cNvPr id="411" name="テキスト ボックス 410"/>
        <xdr:cNvSpPr txBox="1"/>
      </xdr:nvSpPr>
      <xdr:spPr>
        <a:xfrm>
          <a:off x="7626427" y="13174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8,321</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58587</xdr:rowOff>
    </xdr:from>
    <xdr:to>
      <xdr:col>10</xdr:col>
      <xdr:colOff>155575</xdr:colOff>
      <xdr:row>76</xdr:row>
      <xdr:rowOff>160187</xdr:rowOff>
    </xdr:to>
    <xdr:sp macro="" textlink="">
      <xdr:nvSpPr>
        <xdr:cNvPr id="412" name="フローチャート : 判断 411"/>
        <xdr:cNvSpPr/>
      </xdr:nvSpPr>
      <xdr:spPr>
        <a:xfrm>
          <a:off x="6921500" y="1308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151314</xdr:rowOff>
    </xdr:from>
    <xdr:ext cx="469744" cy="259045"/>
    <xdr:sp macro="" textlink="">
      <xdr:nvSpPr>
        <xdr:cNvPr id="413" name="テキスト ボックス 412"/>
        <xdr:cNvSpPr txBox="1"/>
      </xdr:nvSpPr>
      <xdr:spPr>
        <a:xfrm>
          <a:off x="6737427" y="13181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74</xdr:row>
      <xdr:rowOff>113406</xdr:rowOff>
    </xdr:from>
    <xdr:to>
      <xdr:col>15</xdr:col>
      <xdr:colOff>231775</xdr:colOff>
      <xdr:row>75</xdr:row>
      <xdr:rowOff>43556</xdr:rowOff>
    </xdr:to>
    <xdr:sp macro="" textlink="">
      <xdr:nvSpPr>
        <xdr:cNvPr id="419" name="円/楕円 418"/>
        <xdr:cNvSpPr/>
      </xdr:nvSpPr>
      <xdr:spPr>
        <a:xfrm>
          <a:off x="10426700" y="12800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73</xdr:row>
      <xdr:rowOff>136283</xdr:rowOff>
    </xdr:from>
    <xdr:ext cx="534377" cy="259045"/>
    <xdr:sp macro="" textlink="">
      <xdr:nvSpPr>
        <xdr:cNvPr id="420" name="商工費該当値テキスト"/>
        <xdr:cNvSpPr txBox="1"/>
      </xdr:nvSpPr>
      <xdr:spPr>
        <a:xfrm>
          <a:off x="10528300" y="12652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14,464</a:t>
          </a:r>
          <a:endParaRPr kumimoji="1" lang="ja-JP" altLang="en-US" sz="1000" b="1">
            <a:solidFill>
              <a:srgbClr val="FF0000"/>
            </a:solidFill>
            <a:latin typeface="ＭＳ Ｐゴシック"/>
          </a:endParaRPr>
        </a:p>
      </xdr:txBody>
    </xdr:sp>
    <xdr:clientData/>
  </xdr:oneCellAnchor>
  <xdr:twoCellAnchor>
    <xdr:from>
      <xdr:col>13</xdr:col>
      <xdr:colOff>663575</xdr:colOff>
      <xdr:row>74</xdr:row>
      <xdr:rowOff>55113</xdr:rowOff>
    </xdr:from>
    <xdr:to>
      <xdr:col>14</xdr:col>
      <xdr:colOff>79375</xdr:colOff>
      <xdr:row>74</xdr:row>
      <xdr:rowOff>156713</xdr:rowOff>
    </xdr:to>
    <xdr:sp macro="" textlink="">
      <xdr:nvSpPr>
        <xdr:cNvPr id="421" name="円/楕円 420"/>
        <xdr:cNvSpPr/>
      </xdr:nvSpPr>
      <xdr:spPr>
        <a:xfrm>
          <a:off x="9588500" y="1274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1790</xdr:rowOff>
    </xdr:from>
    <xdr:ext cx="534377" cy="259045"/>
    <xdr:sp macro="" textlink="">
      <xdr:nvSpPr>
        <xdr:cNvPr id="422" name="テキスト ボックス 421"/>
        <xdr:cNvSpPr txBox="1"/>
      </xdr:nvSpPr>
      <xdr:spPr>
        <a:xfrm>
          <a:off x="9372111" y="1251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15,739</a:t>
          </a:r>
          <a:endParaRPr kumimoji="1" lang="ja-JP" altLang="en-US" sz="1000" b="1">
            <a:solidFill>
              <a:srgbClr val="FF0000"/>
            </a:solidFill>
            <a:latin typeface="ＭＳ Ｐゴシック"/>
          </a:endParaRPr>
        </a:p>
      </xdr:txBody>
    </xdr:sp>
    <xdr:clientData/>
  </xdr:oneCellAnchor>
  <xdr:twoCellAnchor>
    <xdr:from>
      <xdr:col>12</xdr:col>
      <xdr:colOff>460375</xdr:colOff>
      <xdr:row>74</xdr:row>
      <xdr:rowOff>150622</xdr:rowOff>
    </xdr:from>
    <xdr:to>
      <xdr:col>12</xdr:col>
      <xdr:colOff>561975</xdr:colOff>
      <xdr:row>75</xdr:row>
      <xdr:rowOff>80772</xdr:rowOff>
    </xdr:to>
    <xdr:sp macro="" textlink="">
      <xdr:nvSpPr>
        <xdr:cNvPr id="423" name="円/楕円 422"/>
        <xdr:cNvSpPr/>
      </xdr:nvSpPr>
      <xdr:spPr>
        <a:xfrm>
          <a:off x="8699500" y="1283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73</xdr:row>
      <xdr:rowOff>97299</xdr:rowOff>
    </xdr:from>
    <xdr:ext cx="534377" cy="259045"/>
    <xdr:sp macro="" textlink="">
      <xdr:nvSpPr>
        <xdr:cNvPr id="424" name="テキスト ボックス 423"/>
        <xdr:cNvSpPr txBox="1"/>
      </xdr:nvSpPr>
      <xdr:spPr>
        <a:xfrm>
          <a:off x="8483111" y="12613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13,650</a:t>
          </a:r>
          <a:endParaRPr kumimoji="1" lang="ja-JP" altLang="en-US" sz="1000" b="1">
            <a:solidFill>
              <a:srgbClr val="FF0000"/>
            </a:solidFill>
            <a:latin typeface="ＭＳ Ｐゴシック"/>
          </a:endParaRPr>
        </a:p>
      </xdr:txBody>
    </xdr:sp>
    <xdr:clientData/>
  </xdr:oneCellAnchor>
  <xdr:twoCellAnchor>
    <xdr:from>
      <xdr:col>11</xdr:col>
      <xdr:colOff>257175</xdr:colOff>
      <xdr:row>74</xdr:row>
      <xdr:rowOff>89174</xdr:rowOff>
    </xdr:from>
    <xdr:to>
      <xdr:col>11</xdr:col>
      <xdr:colOff>358775</xdr:colOff>
      <xdr:row>75</xdr:row>
      <xdr:rowOff>19324</xdr:rowOff>
    </xdr:to>
    <xdr:sp macro="" textlink="">
      <xdr:nvSpPr>
        <xdr:cNvPr id="425" name="円/楕円 424"/>
        <xdr:cNvSpPr/>
      </xdr:nvSpPr>
      <xdr:spPr>
        <a:xfrm>
          <a:off x="7810500" y="1277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73</xdr:row>
      <xdr:rowOff>35851</xdr:rowOff>
    </xdr:from>
    <xdr:ext cx="534377" cy="259045"/>
    <xdr:sp macro="" textlink="">
      <xdr:nvSpPr>
        <xdr:cNvPr id="426" name="テキスト ボックス 425"/>
        <xdr:cNvSpPr txBox="1"/>
      </xdr:nvSpPr>
      <xdr:spPr>
        <a:xfrm>
          <a:off x="7594111" y="12551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14,994</a:t>
          </a:r>
          <a:endParaRPr kumimoji="1" lang="ja-JP" altLang="en-US" sz="1000" b="1">
            <a:solidFill>
              <a:srgbClr val="FF0000"/>
            </a:solidFill>
            <a:latin typeface="ＭＳ Ｐゴシック"/>
          </a:endParaRPr>
        </a:p>
      </xdr:txBody>
    </xdr:sp>
    <xdr:clientData/>
  </xdr:oneCellAnchor>
  <xdr:twoCellAnchor>
    <xdr:from>
      <xdr:col>10</xdr:col>
      <xdr:colOff>53975</xdr:colOff>
      <xdr:row>74</xdr:row>
      <xdr:rowOff>42906</xdr:rowOff>
    </xdr:from>
    <xdr:to>
      <xdr:col>10</xdr:col>
      <xdr:colOff>155575</xdr:colOff>
      <xdr:row>74</xdr:row>
      <xdr:rowOff>144506</xdr:rowOff>
    </xdr:to>
    <xdr:sp macro="" textlink="">
      <xdr:nvSpPr>
        <xdr:cNvPr id="427" name="円/楕円 426"/>
        <xdr:cNvSpPr/>
      </xdr:nvSpPr>
      <xdr:spPr>
        <a:xfrm>
          <a:off x="6921500" y="12730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72</xdr:row>
      <xdr:rowOff>161033</xdr:rowOff>
    </xdr:from>
    <xdr:ext cx="534377" cy="259045"/>
    <xdr:sp macro="" textlink="">
      <xdr:nvSpPr>
        <xdr:cNvPr id="428" name="テキスト ボックス 427"/>
        <xdr:cNvSpPr txBox="1"/>
      </xdr:nvSpPr>
      <xdr:spPr>
        <a:xfrm>
          <a:off x="6705111" y="12505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16,006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54,390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39" name="テキスト ボックス 438"/>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1" name="テキスト ボックス 440"/>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5" name="テキスト ボックス 44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7" name="テキスト ボックス 44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154884</xdr:rowOff>
    </xdr:from>
    <xdr:to>
      <xdr:col>15</xdr:col>
      <xdr:colOff>180340</xdr:colOff>
      <xdr:row>99</xdr:row>
      <xdr:rowOff>44411</xdr:rowOff>
    </xdr:to>
    <xdr:cxnSp macro="">
      <xdr:nvCxnSpPr>
        <xdr:cNvPr id="453" name="直線コネクタ 452"/>
        <xdr:cNvCxnSpPr/>
      </xdr:nvCxnSpPr>
      <xdr:spPr>
        <a:xfrm flipV="1">
          <a:off x="10475595" y="15756834"/>
          <a:ext cx="1270" cy="1261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48238</xdr:rowOff>
    </xdr:from>
    <xdr:ext cx="534377" cy="259045"/>
    <xdr:sp macro="" textlink="">
      <xdr:nvSpPr>
        <xdr:cNvPr id="454" name="土木費最小値テキスト"/>
        <xdr:cNvSpPr txBox="1"/>
      </xdr:nvSpPr>
      <xdr:spPr>
        <a:xfrm>
          <a:off x="10528300" y="1702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20,002</a:t>
          </a:r>
          <a:endParaRPr kumimoji="1" lang="ja-JP" altLang="en-US" sz="1000" b="1">
            <a:latin typeface="ＭＳ Ｐゴシック"/>
          </a:endParaRPr>
        </a:p>
      </xdr:txBody>
    </xdr:sp>
    <xdr:clientData/>
  </xdr:oneCellAnchor>
  <xdr:twoCellAnchor>
    <xdr:from>
      <xdr:col>15</xdr:col>
      <xdr:colOff>92075</xdr:colOff>
      <xdr:row>99</xdr:row>
      <xdr:rowOff>44411</xdr:rowOff>
    </xdr:from>
    <xdr:to>
      <xdr:col>15</xdr:col>
      <xdr:colOff>269875</xdr:colOff>
      <xdr:row>99</xdr:row>
      <xdr:rowOff>44411</xdr:rowOff>
    </xdr:to>
    <xdr:cxnSp macro="">
      <xdr:nvCxnSpPr>
        <xdr:cNvPr id="455" name="直線コネクタ 454"/>
        <xdr:cNvCxnSpPr/>
      </xdr:nvCxnSpPr>
      <xdr:spPr>
        <a:xfrm>
          <a:off x="10388600" y="17017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101561</xdr:rowOff>
    </xdr:from>
    <xdr:ext cx="534377" cy="259045"/>
    <xdr:sp macro="" textlink="">
      <xdr:nvSpPr>
        <xdr:cNvPr id="456" name="土木費最大値テキスト"/>
        <xdr:cNvSpPr txBox="1"/>
      </xdr:nvSpPr>
      <xdr:spPr>
        <a:xfrm>
          <a:off x="10528300" y="1553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86,203</a:t>
          </a:r>
          <a:endParaRPr kumimoji="1" lang="ja-JP" altLang="en-US" sz="1000" b="1">
            <a:latin typeface="ＭＳ Ｐゴシック"/>
          </a:endParaRPr>
        </a:p>
      </xdr:txBody>
    </xdr:sp>
    <xdr:clientData/>
  </xdr:oneCellAnchor>
  <xdr:twoCellAnchor>
    <xdr:from>
      <xdr:col>15</xdr:col>
      <xdr:colOff>92075</xdr:colOff>
      <xdr:row>91</xdr:row>
      <xdr:rowOff>154884</xdr:rowOff>
    </xdr:from>
    <xdr:to>
      <xdr:col>15</xdr:col>
      <xdr:colOff>269875</xdr:colOff>
      <xdr:row>91</xdr:row>
      <xdr:rowOff>154884</xdr:rowOff>
    </xdr:to>
    <xdr:cxnSp macro="">
      <xdr:nvCxnSpPr>
        <xdr:cNvPr id="457" name="直線コネクタ 456"/>
        <xdr:cNvCxnSpPr/>
      </xdr:nvCxnSpPr>
      <xdr:spPr>
        <a:xfrm>
          <a:off x="10388600" y="15756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93</xdr:row>
      <xdr:rowOff>82989</xdr:rowOff>
    </xdr:from>
    <xdr:to>
      <xdr:col>15</xdr:col>
      <xdr:colOff>180975</xdr:colOff>
      <xdr:row>95</xdr:row>
      <xdr:rowOff>41306</xdr:rowOff>
    </xdr:to>
    <xdr:cxnSp macro="">
      <xdr:nvCxnSpPr>
        <xdr:cNvPr id="458" name="直線コネクタ 457"/>
        <xdr:cNvCxnSpPr/>
      </xdr:nvCxnSpPr>
      <xdr:spPr>
        <a:xfrm>
          <a:off x="9639300" y="16027839"/>
          <a:ext cx="838200" cy="301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101864</xdr:rowOff>
    </xdr:from>
    <xdr:ext cx="534377" cy="259045"/>
    <xdr:sp macro="" textlink="">
      <xdr:nvSpPr>
        <xdr:cNvPr id="459" name="土木費平均値テキスト"/>
        <xdr:cNvSpPr txBox="1"/>
      </xdr:nvSpPr>
      <xdr:spPr>
        <a:xfrm>
          <a:off x="10528300" y="165610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40,187</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123437</xdr:rowOff>
    </xdr:from>
    <xdr:to>
      <xdr:col>15</xdr:col>
      <xdr:colOff>231775</xdr:colOff>
      <xdr:row>97</xdr:row>
      <xdr:rowOff>53587</xdr:rowOff>
    </xdr:to>
    <xdr:sp macro="" textlink="">
      <xdr:nvSpPr>
        <xdr:cNvPr id="460" name="フローチャート : 判断 459"/>
        <xdr:cNvSpPr/>
      </xdr:nvSpPr>
      <xdr:spPr>
        <a:xfrm>
          <a:off x="10426700" y="16582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92</xdr:row>
      <xdr:rowOff>138691</xdr:rowOff>
    </xdr:from>
    <xdr:to>
      <xdr:col>14</xdr:col>
      <xdr:colOff>28575</xdr:colOff>
      <xdr:row>93</xdr:row>
      <xdr:rowOff>82989</xdr:rowOff>
    </xdr:to>
    <xdr:cxnSp macro="">
      <xdr:nvCxnSpPr>
        <xdr:cNvPr id="461" name="直線コネクタ 460"/>
        <xdr:cNvCxnSpPr/>
      </xdr:nvCxnSpPr>
      <xdr:spPr>
        <a:xfrm>
          <a:off x="8750300" y="15912091"/>
          <a:ext cx="889000" cy="115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112083</xdr:rowOff>
    </xdr:from>
    <xdr:to>
      <xdr:col>14</xdr:col>
      <xdr:colOff>79375</xdr:colOff>
      <xdr:row>97</xdr:row>
      <xdr:rowOff>42233</xdr:rowOff>
    </xdr:to>
    <xdr:sp macro="" textlink="">
      <xdr:nvSpPr>
        <xdr:cNvPr id="462" name="フローチャート : 判断 461"/>
        <xdr:cNvSpPr/>
      </xdr:nvSpPr>
      <xdr:spPr>
        <a:xfrm>
          <a:off x="9588500" y="1657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33360</xdr:rowOff>
    </xdr:from>
    <xdr:ext cx="534377" cy="259045"/>
    <xdr:sp macro="" textlink="">
      <xdr:nvSpPr>
        <xdr:cNvPr id="463" name="テキスト ボックス 462"/>
        <xdr:cNvSpPr txBox="1"/>
      </xdr:nvSpPr>
      <xdr:spPr>
        <a:xfrm>
          <a:off x="9372111" y="1666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twoCellAnchor>
    <xdr:from>
      <xdr:col>11</xdr:col>
      <xdr:colOff>307975</xdr:colOff>
      <xdr:row>92</xdr:row>
      <xdr:rowOff>79578</xdr:rowOff>
    </xdr:from>
    <xdr:to>
      <xdr:col>12</xdr:col>
      <xdr:colOff>511175</xdr:colOff>
      <xdr:row>92</xdr:row>
      <xdr:rowOff>138691</xdr:rowOff>
    </xdr:to>
    <xdr:cxnSp macro="">
      <xdr:nvCxnSpPr>
        <xdr:cNvPr id="464" name="直線コネクタ 463"/>
        <xdr:cNvCxnSpPr/>
      </xdr:nvCxnSpPr>
      <xdr:spPr>
        <a:xfrm>
          <a:off x="7861300" y="15852978"/>
          <a:ext cx="889000" cy="59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70783</xdr:rowOff>
    </xdr:from>
    <xdr:to>
      <xdr:col>12</xdr:col>
      <xdr:colOff>561975</xdr:colOff>
      <xdr:row>97</xdr:row>
      <xdr:rowOff>933</xdr:rowOff>
    </xdr:to>
    <xdr:sp macro="" textlink="">
      <xdr:nvSpPr>
        <xdr:cNvPr id="465" name="フローチャート : 判断 464"/>
        <xdr:cNvSpPr/>
      </xdr:nvSpPr>
      <xdr:spPr>
        <a:xfrm>
          <a:off x="8699500" y="16529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163510</xdr:rowOff>
    </xdr:from>
    <xdr:ext cx="534377" cy="259045"/>
    <xdr:sp macro="" textlink="">
      <xdr:nvSpPr>
        <xdr:cNvPr id="466" name="テキスト ボックス 465"/>
        <xdr:cNvSpPr txBox="1"/>
      </xdr:nvSpPr>
      <xdr:spPr>
        <a:xfrm>
          <a:off x="8483111" y="16622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42,951</a:t>
          </a:r>
          <a:endParaRPr kumimoji="1" lang="ja-JP" altLang="en-US" sz="1000" b="1">
            <a:solidFill>
              <a:srgbClr val="000080"/>
            </a:solidFill>
            <a:latin typeface="ＭＳ Ｐゴシック"/>
          </a:endParaRPr>
        </a:p>
      </xdr:txBody>
    </xdr:sp>
    <xdr:clientData/>
  </xdr:oneCellAnchor>
  <xdr:twoCellAnchor>
    <xdr:from>
      <xdr:col>10</xdr:col>
      <xdr:colOff>104775</xdr:colOff>
      <xdr:row>91</xdr:row>
      <xdr:rowOff>142805</xdr:rowOff>
    </xdr:from>
    <xdr:to>
      <xdr:col>11</xdr:col>
      <xdr:colOff>307975</xdr:colOff>
      <xdr:row>92</xdr:row>
      <xdr:rowOff>79578</xdr:rowOff>
    </xdr:to>
    <xdr:cxnSp macro="">
      <xdr:nvCxnSpPr>
        <xdr:cNvPr id="467" name="直線コネクタ 466"/>
        <xdr:cNvCxnSpPr/>
      </xdr:nvCxnSpPr>
      <xdr:spPr>
        <a:xfrm>
          <a:off x="6972300" y="15744755"/>
          <a:ext cx="889000" cy="108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131268</xdr:rowOff>
    </xdr:from>
    <xdr:to>
      <xdr:col>11</xdr:col>
      <xdr:colOff>358775</xdr:colOff>
      <xdr:row>97</xdr:row>
      <xdr:rowOff>61418</xdr:rowOff>
    </xdr:to>
    <xdr:sp macro="" textlink="">
      <xdr:nvSpPr>
        <xdr:cNvPr id="468" name="フローチャート : 判断 467"/>
        <xdr:cNvSpPr/>
      </xdr:nvSpPr>
      <xdr:spPr>
        <a:xfrm>
          <a:off x="7810500" y="16590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52545</xdr:rowOff>
    </xdr:from>
    <xdr:ext cx="534377" cy="259045"/>
    <xdr:sp macro="" textlink="">
      <xdr:nvSpPr>
        <xdr:cNvPr id="469" name="テキスト ボックス 468"/>
        <xdr:cNvSpPr txBox="1"/>
      </xdr:nvSpPr>
      <xdr:spPr>
        <a:xfrm>
          <a:off x="7594111" y="16683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39,776</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128067</xdr:rowOff>
    </xdr:from>
    <xdr:to>
      <xdr:col>10</xdr:col>
      <xdr:colOff>155575</xdr:colOff>
      <xdr:row>97</xdr:row>
      <xdr:rowOff>58217</xdr:rowOff>
    </xdr:to>
    <xdr:sp macro="" textlink="">
      <xdr:nvSpPr>
        <xdr:cNvPr id="470" name="フローチャート : 判断 469"/>
        <xdr:cNvSpPr/>
      </xdr:nvSpPr>
      <xdr:spPr>
        <a:xfrm>
          <a:off x="6921500" y="1658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49344</xdr:rowOff>
    </xdr:from>
    <xdr:ext cx="534377" cy="259045"/>
    <xdr:sp macro="" textlink="">
      <xdr:nvSpPr>
        <xdr:cNvPr id="471" name="テキスト ボックス 470"/>
        <xdr:cNvSpPr txBox="1"/>
      </xdr:nvSpPr>
      <xdr:spPr>
        <a:xfrm>
          <a:off x="6705111" y="16679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39,944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94</xdr:row>
      <xdr:rowOff>161956</xdr:rowOff>
    </xdr:from>
    <xdr:to>
      <xdr:col>15</xdr:col>
      <xdr:colOff>231775</xdr:colOff>
      <xdr:row>95</xdr:row>
      <xdr:rowOff>92106</xdr:rowOff>
    </xdr:to>
    <xdr:sp macro="" textlink="">
      <xdr:nvSpPr>
        <xdr:cNvPr id="477" name="円/楕円 476"/>
        <xdr:cNvSpPr/>
      </xdr:nvSpPr>
      <xdr:spPr>
        <a:xfrm>
          <a:off x="10426700" y="1627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13383</xdr:rowOff>
    </xdr:from>
    <xdr:ext cx="534377" cy="259045"/>
    <xdr:sp macro="" textlink="">
      <xdr:nvSpPr>
        <xdr:cNvPr id="478" name="土木費該当値テキスト"/>
        <xdr:cNvSpPr txBox="1"/>
      </xdr:nvSpPr>
      <xdr:spPr>
        <a:xfrm>
          <a:off x="10528300" y="1612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56,165</a:t>
          </a:r>
          <a:endParaRPr kumimoji="1" lang="ja-JP" altLang="en-US" sz="1000" b="1">
            <a:solidFill>
              <a:srgbClr val="FF0000"/>
            </a:solidFill>
            <a:latin typeface="ＭＳ Ｐゴシック"/>
          </a:endParaRPr>
        </a:p>
      </xdr:txBody>
    </xdr:sp>
    <xdr:clientData/>
  </xdr:oneCellAnchor>
  <xdr:twoCellAnchor>
    <xdr:from>
      <xdr:col>13</xdr:col>
      <xdr:colOff>663575</xdr:colOff>
      <xdr:row>93</xdr:row>
      <xdr:rowOff>32189</xdr:rowOff>
    </xdr:from>
    <xdr:to>
      <xdr:col>14</xdr:col>
      <xdr:colOff>79375</xdr:colOff>
      <xdr:row>93</xdr:row>
      <xdr:rowOff>133789</xdr:rowOff>
    </xdr:to>
    <xdr:sp macro="" textlink="">
      <xdr:nvSpPr>
        <xdr:cNvPr id="479" name="円/楕円 478"/>
        <xdr:cNvSpPr/>
      </xdr:nvSpPr>
      <xdr:spPr>
        <a:xfrm>
          <a:off x="9588500" y="15977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91</xdr:row>
      <xdr:rowOff>150316</xdr:rowOff>
    </xdr:from>
    <xdr:ext cx="534377" cy="259045"/>
    <xdr:sp macro="" textlink="">
      <xdr:nvSpPr>
        <xdr:cNvPr id="480" name="テキスト ボックス 479"/>
        <xdr:cNvSpPr txBox="1"/>
      </xdr:nvSpPr>
      <xdr:spPr>
        <a:xfrm>
          <a:off x="9372111" y="15752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71,977</a:t>
          </a:r>
          <a:endParaRPr kumimoji="1" lang="ja-JP" altLang="en-US" sz="1000" b="1">
            <a:solidFill>
              <a:srgbClr val="FF0000"/>
            </a:solidFill>
            <a:latin typeface="ＭＳ Ｐゴシック"/>
          </a:endParaRPr>
        </a:p>
      </xdr:txBody>
    </xdr:sp>
    <xdr:clientData/>
  </xdr:oneCellAnchor>
  <xdr:twoCellAnchor>
    <xdr:from>
      <xdr:col>12</xdr:col>
      <xdr:colOff>460375</xdr:colOff>
      <xdr:row>92</xdr:row>
      <xdr:rowOff>87891</xdr:rowOff>
    </xdr:from>
    <xdr:to>
      <xdr:col>12</xdr:col>
      <xdr:colOff>561975</xdr:colOff>
      <xdr:row>93</xdr:row>
      <xdr:rowOff>18041</xdr:rowOff>
    </xdr:to>
    <xdr:sp macro="" textlink="">
      <xdr:nvSpPr>
        <xdr:cNvPr id="481" name="円/楕円 480"/>
        <xdr:cNvSpPr/>
      </xdr:nvSpPr>
      <xdr:spPr>
        <a:xfrm>
          <a:off x="8699500" y="1586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91</xdr:row>
      <xdr:rowOff>34568</xdr:rowOff>
    </xdr:from>
    <xdr:ext cx="534377" cy="259045"/>
    <xdr:sp macro="" textlink="">
      <xdr:nvSpPr>
        <xdr:cNvPr id="482" name="テキスト ボックス 481"/>
        <xdr:cNvSpPr txBox="1"/>
      </xdr:nvSpPr>
      <xdr:spPr>
        <a:xfrm>
          <a:off x="8483111" y="15636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78,053</a:t>
          </a:r>
          <a:endParaRPr kumimoji="1" lang="ja-JP" altLang="en-US" sz="1000" b="1">
            <a:solidFill>
              <a:srgbClr val="FF0000"/>
            </a:solidFill>
            <a:latin typeface="ＭＳ Ｐゴシック"/>
          </a:endParaRPr>
        </a:p>
      </xdr:txBody>
    </xdr:sp>
    <xdr:clientData/>
  </xdr:oneCellAnchor>
  <xdr:twoCellAnchor>
    <xdr:from>
      <xdr:col>11</xdr:col>
      <xdr:colOff>257175</xdr:colOff>
      <xdr:row>92</xdr:row>
      <xdr:rowOff>28778</xdr:rowOff>
    </xdr:from>
    <xdr:to>
      <xdr:col>11</xdr:col>
      <xdr:colOff>358775</xdr:colOff>
      <xdr:row>92</xdr:row>
      <xdr:rowOff>130378</xdr:rowOff>
    </xdr:to>
    <xdr:sp macro="" textlink="">
      <xdr:nvSpPr>
        <xdr:cNvPr id="483" name="円/楕円 482"/>
        <xdr:cNvSpPr/>
      </xdr:nvSpPr>
      <xdr:spPr>
        <a:xfrm>
          <a:off x="7810500" y="15802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90</xdr:row>
      <xdr:rowOff>146905</xdr:rowOff>
    </xdr:from>
    <xdr:ext cx="534377" cy="259045"/>
    <xdr:sp macro="" textlink="">
      <xdr:nvSpPr>
        <xdr:cNvPr id="484" name="テキスト ボックス 483"/>
        <xdr:cNvSpPr txBox="1"/>
      </xdr:nvSpPr>
      <xdr:spPr>
        <a:xfrm>
          <a:off x="7594111" y="15577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81,156</a:t>
          </a:r>
          <a:endParaRPr kumimoji="1" lang="ja-JP" altLang="en-US" sz="1000" b="1">
            <a:solidFill>
              <a:srgbClr val="FF0000"/>
            </a:solidFill>
            <a:latin typeface="ＭＳ Ｐゴシック"/>
          </a:endParaRPr>
        </a:p>
      </xdr:txBody>
    </xdr:sp>
    <xdr:clientData/>
  </xdr:oneCellAnchor>
  <xdr:twoCellAnchor>
    <xdr:from>
      <xdr:col>10</xdr:col>
      <xdr:colOff>53975</xdr:colOff>
      <xdr:row>91</xdr:row>
      <xdr:rowOff>92005</xdr:rowOff>
    </xdr:from>
    <xdr:to>
      <xdr:col>10</xdr:col>
      <xdr:colOff>155575</xdr:colOff>
      <xdr:row>92</xdr:row>
      <xdr:rowOff>22155</xdr:rowOff>
    </xdr:to>
    <xdr:sp macro="" textlink="">
      <xdr:nvSpPr>
        <xdr:cNvPr id="485" name="円/楕円 484"/>
        <xdr:cNvSpPr/>
      </xdr:nvSpPr>
      <xdr:spPr>
        <a:xfrm>
          <a:off x="6921500" y="1569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90</xdr:row>
      <xdr:rowOff>38682</xdr:rowOff>
    </xdr:from>
    <xdr:ext cx="534377" cy="259045"/>
    <xdr:sp macro="" textlink="">
      <xdr:nvSpPr>
        <xdr:cNvPr id="486" name="テキスト ボックス 485"/>
        <xdr:cNvSpPr txBox="1"/>
      </xdr:nvSpPr>
      <xdr:spPr>
        <a:xfrm>
          <a:off x="6705111" y="15469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86,837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18,361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7" name="テキスト ボックス 49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499" name="テキスト ボックス 498"/>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1" name="テキスト ボックス 50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3" name="テキスト ボックス 50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5" name="テキスト ボックス 50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23891</xdr:rowOff>
    </xdr:from>
    <xdr:to>
      <xdr:col>23</xdr:col>
      <xdr:colOff>516889</xdr:colOff>
      <xdr:row>38</xdr:row>
      <xdr:rowOff>152959</xdr:rowOff>
    </xdr:to>
    <xdr:cxnSp macro="">
      <xdr:nvCxnSpPr>
        <xdr:cNvPr id="509" name="直線コネクタ 508"/>
        <xdr:cNvCxnSpPr/>
      </xdr:nvCxnSpPr>
      <xdr:spPr>
        <a:xfrm flipV="1">
          <a:off x="16317595" y="5510291"/>
          <a:ext cx="1269" cy="1157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156786</xdr:rowOff>
    </xdr:from>
    <xdr:ext cx="469744" cy="259045"/>
    <xdr:sp macro="" textlink="">
      <xdr:nvSpPr>
        <xdr:cNvPr id="510" name="消防費最小値テキスト"/>
        <xdr:cNvSpPr txBox="1"/>
      </xdr:nvSpPr>
      <xdr:spPr>
        <a:xfrm>
          <a:off x="16370300" y="6671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9,710</a:t>
          </a:r>
          <a:endParaRPr kumimoji="1" lang="ja-JP" altLang="en-US" sz="1000" b="1">
            <a:latin typeface="ＭＳ Ｐゴシック"/>
          </a:endParaRPr>
        </a:p>
      </xdr:txBody>
    </xdr:sp>
    <xdr:clientData/>
  </xdr:oneCellAnchor>
  <xdr:twoCellAnchor>
    <xdr:from>
      <xdr:col>23</xdr:col>
      <xdr:colOff>428625</xdr:colOff>
      <xdr:row>38</xdr:row>
      <xdr:rowOff>152959</xdr:rowOff>
    </xdr:from>
    <xdr:to>
      <xdr:col>23</xdr:col>
      <xdr:colOff>606425</xdr:colOff>
      <xdr:row>38</xdr:row>
      <xdr:rowOff>152959</xdr:rowOff>
    </xdr:to>
    <xdr:cxnSp macro="">
      <xdr:nvCxnSpPr>
        <xdr:cNvPr id="511" name="直線コネクタ 510"/>
        <xdr:cNvCxnSpPr/>
      </xdr:nvCxnSpPr>
      <xdr:spPr>
        <a:xfrm>
          <a:off x="16230600" y="666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142018</xdr:rowOff>
    </xdr:from>
    <xdr:ext cx="534377" cy="259045"/>
    <xdr:sp macro="" textlink="">
      <xdr:nvSpPr>
        <xdr:cNvPr id="512" name="消防費最大値テキスト"/>
        <xdr:cNvSpPr txBox="1"/>
      </xdr:nvSpPr>
      <xdr:spPr>
        <a:xfrm>
          <a:off x="16370300" y="528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35,033</a:t>
          </a:r>
          <a:endParaRPr kumimoji="1" lang="ja-JP" altLang="en-US" sz="1000" b="1">
            <a:latin typeface="ＭＳ Ｐゴシック"/>
          </a:endParaRPr>
        </a:p>
      </xdr:txBody>
    </xdr:sp>
    <xdr:clientData/>
  </xdr:oneCellAnchor>
  <xdr:twoCellAnchor>
    <xdr:from>
      <xdr:col>23</xdr:col>
      <xdr:colOff>428625</xdr:colOff>
      <xdr:row>32</xdr:row>
      <xdr:rowOff>23891</xdr:rowOff>
    </xdr:from>
    <xdr:to>
      <xdr:col>23</xdr:col>
      <xdr:colOff>606425</xdr:colOff>
      <xdr:row>32</xdr:row>
      <xdr:rowOff>23891</xdr:rowOff>
    </xdr:to>
    <xdr:cxnSp macro="">
      <xdr:nvCxnSpPr>
        <xdr:cNvPr id="513" name="直線コネクタ 512"/>
        <xdr:cNvCxnSpPr/>
      </xdr:nvCxnSpPr>
      <xdr:spPr>
        <a:xfrm>
          <a:off x="16230600" y="5510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9078</xdr:rowOff>
    </xdr:from>
    <xdr:to>
      <xdr:col>23</xdr:col>
      <xdr:colOff>517525</xdr:colOff>
      <xdr:row>37</xdr:row>
      <xdr:rowOff>170378</xdr:rowOff>
    </xdr:to>
    <xdr:cxnSp macro="">
      <xdr:nvCxnSpPr>
        <xdr:cNvPr id="514" name="直線コネクタ 513"/>
        <xdr:cNvCxnSpPr/>
      </xdr:nvCxnSpPr>
      <xdr:spPr>
        <a:xfrm flipV="1">
          <a:off x="15481300" y="6352728"/>
          <a:ext cx="838200" cy="16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141165</xdr:rowOff>
    </xdr:from>
    <xdr:ext cx="534377" cy="259045"/>
    <xdr:sp macro="" textlink="">
      <xdr:nvSpPr>
        <xdr:cNvPr id="515" name="消防費平均値テキスト"/>
        <xdr:cNvSpPr txBox="1"/>
      </xdr:nvSpPr>
      <xdr:spPr>
        <a:xfrm>
          <a:off x="16370300" y="6313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15,885</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162738</xdr:rowOff>
    </xdr:from>
    <xdr:to>
      <xdr:col>23</xdr:col>
      <xdr:colOff>568325</xdr:colOff>
      <xdr:row>37</xdr:row>
      <xdr:rowOff>92888</xdr:rowOff>
    </xdr:to>
    <xdr:sp macro="" textlink="">
      <xdr:nvSpPr>
        <xdr:cNvPr id="516" name="フローチャート : 判断 515"/>
        <xdr:cNvSpPr/>
      </xdr:nvSpPr>
      <xdr:spPr>
        <a:xfrm>
          <a:off x="16268700" y="633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77521</xdr:rowOff>
    </xdr:from>
    <xdr:to>
      <xdr:col>22</xdr:col>
      <xdr:colOff>365125</xdr:colOff>
      <xdr:row>37</xdr:row>
      <xdr:rowOff>170378</xdr:rowOff>
    </xdr:to>
    <xdr:cxnSp macro="">
      <xdr:nvCxnSpPr>
        <xdr:cNvPr id="517" name="直線コネクタ 516"/>
        <xdr:cNvCxnSpPr/>
      </xdr:nvCxnSpPr>
      <xdr:spPr>
        <a:xfrm>
          <a:off x="14592300" y="6421171"/>
          <a:ext cx="889000" cy="9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45146</xdr:rowOff>
    </xdr:from>
    <xdr:to>
      <xdr:col>22</xdr:col>
      <xdr:colOff>415925</xdr:colOff>
      <xdr:row>37</xdr:row>
      <xdr:rowOff>146746</xdr:rowOff>
    </xdr:to>
    <xdr:sp macro="" textlink="">
      <xdr:nvSpPr>
        <xdr:cNvPr id="518" name="フローチャート : 判断 517"/>
        <xdr:cNvSpPr/>
      </xdr:nvSpPr>
      <xdr:spPr>
        <a:xfrm>
          <a:off x="15430500" y="638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163273</xdr:rowOff>
    </xdr:from>
    <xdr:ext cx="534377" cy="259045"/>
    <xdr:sp macro="" textlink="">
      <xdr:nvSpPr>
        <xdr:cNvPr id="519" name="テキスト ボックス 518"/>
        <xdr:cNvSpPr txBox="1"/>
      </xdr:nvSpPr>
      <xdr:spPr>
        <a:xfrm>
          <a:off x="15214111" y="616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14,707</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51735</xdr:rowOff>
    </xdr:from>
    <xdr:to>
      <xdr:col>21</xdr:col>
      <xdr:colOff>161925</xdr:colOff>
      <xdr:row>37</xdr:row>
      <xdr:rowOff>77521</xdr:rowOff>
    </xdr:to>
    <xdr:cxnSp macro="">
      <xdr:nvCxnSpPr>
        <xdr:cNvPr id="520" name="直線コネクタ 519"/>
        <xdr:cNvCxnSpPr/>
      </xdr:nvCxnSpPr>
      <xdr:spPr>
        <a:xfrm>
          <a:off x="13703300" y="6395385"/>
          <a:ext cx="889000" cy="25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72029</xdr:rowOff>
    </xdr:from>
    <xdr:to>
      <xdr:col>21</xdr:col>
      <xdr:colOff>212725</xdr:colOff>
      <xdr:row>38</xdr:row>
      <xdr:rowOff>2180</xdr:rowOff>
    </xdr:to>
    <xdr:sp macro="" textlink="">
      <xdr:nvSpPr>
        <xdr:cNvPr id="521" name="フローチャート : 判断 520"/>
        <xdr:cNvSpPr/>
      </xdr:nvSpPr>
      <xdr:spPr>
        <a:xfrm>
          <a:off x="14541500" y="641567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164756</xdr:rowOff>
    </xdr:from>
    <xdr:ext cx="534377" cy="259045"/>
    <xdr:sp macro="" textlink="">
      <xdr:nvSpPr>
        <xdr:cNvPr id="522" name="テキスト ボックス 521"/>
        <xdr:cNvSpPr txBox="1"/>
      </xdr:nvSpPr>
      <xdr:spPr>
        <a:xfrm>
          <a:off x="14325111" y="6508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14,119</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51735</xdr:rowOff>
    </xdr:from>
    <xdr:to>
      <xdr:col>19</xdr:col>
      <xdr:colOff>644525</xdr:colOff>
      <xdr:row>37</xdr:row>
      <xdr:rowOff>167223</xdr:rowOff>
    </xdr:to>
    <xdr:cxnSp macro="">
      <xdr:nvCxnSpPr>
        <xdr:cNvPr id="523" name="直線コネクタ 522"/>
        <xdr:cNvCxnSpPr/>
      </xdr:nvCxnSpPr>
      <xdr:spPr>
        <a:xfrm flipV="1">
          <a:off x="12814300" y="6395385"/>
          <a:ext cx="889000" cy="115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102753</xdr:rowOff>
    </xdr:from>
    <xdr:to>
      <xdr:col>20</xdr:col>
      <xdr:colOff>9525</xdr:colOff>
      <xdr:row>38</xdr:row>
      <xdr:rowOff>32903</xdr:rowOff>
    </xdr:to>
    <xdr:sp macro="" textlink="">
      <xdr:nvSpPr>
        <xdr:cNvPr id="524" name="フローチャート : 判断 523"/>
        <xdr:cNvSpPr/>
      </xdr:nvSpPr>
      <xdr:spPr>
        <a:xfrm>
          <a:off x="13652500" y="644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24030</xdr:rowOff>
    </xdr:from>
    <xdr:ext cx="534377" cy="259045"/>
    <xdr:sp macro="" textlink="">
      <xdr:nvSpPr>
        <xdr:cNvPr id="525" name="テキスト ボックス 524"/>
        <xdr:cNvSpPr txBox="1"/>
      </xdr:nvSpPr>
      <xdr:spPr>
        <a:xfrm>
          <a:off x="13436111" y="6539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13,447</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129042</xdr:rowOff>
    </xdr:from>
    <xdr:to>
      <xdr:col>18</xdr:col>
      <xdr:colOff>492125</xdr:colOff>
      <xdr:row>38</xdr:row>
      <xdr:rowOff>59192</xdr:rowOff>
    </xdr:to>
    <xdr:sp macro="" textlink="">
      <xdr:nvSpPr>
        <xdr:cNvPr id="526" name="フローチャート : 判断 525"/>
        <xdr:cNvSpPr/>
      </xdr:nvSpPr>
      <xdr:spPr>
        <a:xfrm>
          <a:off x="12763500" y="6472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50320</xdr:rowOff>
    </xdr:from>
    <xdr:ext cx="534377" cy="259045"/>
    <xdr:sp macro="" textlink="">
      <xdr:nvSpPr>
        <xdr:cNvPr id="527" name="テキスト ボックス 526"/>
        <xdr:cNvSpPr txBox="1"/>
      </xdr:nvSpPr>
      <xdr:spPr>
        <a:xfrm>
          <a:off x="12547111" y="6565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12,872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129728</xdr:rowOff>
    </xdr:from>
    <xdr:to>
      <xdr:col>23</xdr:col>
      <xdr:colOff>568325</xdr:colOff>
      <xdr:row>37</xdr:row>
      <xdr:rowOff>59878</xdr:rowOff>
    </xdr:to>
    <xdr:sp macro="" textlink="">
      <xdr:nvSpPr>
        <xdr:cNvPr id="533" name="円/楕円 532"/>
        <xdr:cNvSpPr/>
      </xdr:nvSpPr>
      <xdr:spPr>
        <a:xfrm>
          <a:off x="16268700" y="630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152605</xdr:rowOff>
    </xdr:from>
    <xdr:ext cx="534377" cy="259045"/>
    <xdr:sp macro="" textlink="">
      <xdr:nvSpPr>
        <xdr:cNvPr id="534" name="消防費該当値テキスト"/>
        <xdr:cNvSpPr txBox="1"/>
      </xdr:nvSpPr>
      <xdr:spPr>
        <a:xfrm>
          <a:off x="16370300" y="6153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16,607</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119578</xdr:rowOff>
    </xdr:from>
    <xdr:to>
      <xdr:col>22</xdr:col>
      <xdr:colOff>415925</xdr:colOff>
      <xdr:row>38</xdr:row>
      <xdr:rowOff>49728</xdr:rowOff>
    </xdr:to>
    <xdr:sp macro="" textlink="">
      <xdr:nvSpPr>
        <xdr:cNvPr id="535" name="円/楕円 534"/>
        <xdr:cNvSpPr/>
      </xdr:nvSpPr>
      <xdr:spPr>
        <a:xfrm>
          <a:off x="15430500" y="646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40855</xdr:rowOff>
    </xdr:from>
    <xdr:ext cx="534377" cy="259045"/>
    <xdr:sp macro="" textlink="">
      <xdr:nvSpPr>
        <xdr:cNvPr id="536" name="テキスト ボックス 535"/>
        <xdr:cNvSpPr txBox="1"/>
      </xdr:nvSpPr>
      <xdr:spPr>
        <a:xfrm>
          <a:off x="15214111" y="6555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13,079</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26721</xdr:rowOff>
    </xdr:from>
    <xdr:to>
      <xdr:col>21</xdr:col>
      <xdr:colOff>212725</xdr:colOff>
      <xdr:row>37</xdr:row>
      <xdr:rowOff>128321</xdr:rowOff>
    </xdr:to>
    <xdr:sp macro="" textlink="">
      <xdr:nvSpPr>
        <xdr:cNvPr id="537" name="円/楕円 536"/>
        <xdr:cNvSpPr/>
      </xdr:nvSpPr>
      <xdr:spPr>
        <a:xfrm>
          <a:off x="14541500" y="6370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144848</xdr:rowOff>
    </xdr:from>
    <xdr:ext cx="534377" cy="259045"/>
    <xdr:sp macro="" textlink="">
      <xdr:nvSpPr>
        <xdr:cNvPr id="538" name="テキスト ボックス 537"/>
        <xdr:cNvSpPr txBox="1"/>
      </xdr:nvSpPr>
      <xdr:spPr>
        <a:xfrm>
          <a:off x="14325111" y="6145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15,110</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935</xdr:rowOff>
    </xdr:from>
    <xdr:to>
      <xdr:col>20</xdr:col>
      <xdr:colOff>9525</xdr:colOff>
      <xdr:row>37</xdr:row>
      <xdr:rowOff>102535</xdr:rowOff>
    </xdr:to>
    <xdr:sp macro="" textlink="">
      <xdr:nvSpPr>
        <xdr:cNvPr id="539" name="円/楕円 538"/>
        <xdr:cNvSpPr/>
      </xdr:nvSpPr>
      <xdr:spPr>
        <a:xfrm>
          <a:off x="13652500" y="634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119062</xdr:rowOff>
    </xdr:from>
    <xdr:ext cx="534377" cy="259045"/>
    <xdr:sp macro="" textlink="">
      <xdr:nvSpPr>
        <xdr:cNvPr id="540" name="テキスト ボックス 539"/>
        <xdr:cNvSpPr txBox="1"/>
      </xdr:nvSpPr>
      <xdr:spPr>
        <a:xfrm>
          <a:off x="13436111" y="6119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15,674</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116424</xdr:rowOff>
    </xdr:from>
    <xdr:to>
      <xdr:col>18</xdr:col>
      <xdr:colOff>492125</xdr:colOff>
      <xdr:row>38</xdr:row>
      <xdr:rowOff>46574</xdr:rowOff>
    </xdr:to>
    <xdr:sp macro="" textlink="">
      <xdr:nvSpPr>
        <xdr:cNvPr id="541" name="円/楕円 540"/>
        <xdr:cNvSpPr/>
      </xdr:nvSpPr>
      <xdr:spPr>
        <a:xfrm>
          <a:off x="12763500" y="646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63101</xdr:rowOff>
    </xdr:from>
    <xdr:ext cx="534377" cy="259045"/>
    <xdr:sp macro="" textlink="">
      <xdr:nvSpPr>
        <xdr:cNvPr id="542" name="テキスト ボックス 541"/>
        <xdr:cNvSpPr txBox="1"/>
      </xdr:nvSpPr>
      <xdr:spPr>
        <a:xfrm>
          <a:off x="12547111" y="623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13,148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50,795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54" name="直線コネクタ 55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55" name="テキスト ボックス 55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6" name="直線コネクタ 55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57" name="テキスト ボックス 556"/>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59" name="テキスト ボックス 55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0" name="直線コネクタ 55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1" name="テキスト ボックス 560"/>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2" name="直線コネクタ 56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3" name="テキスト ボックス 56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52</xdr:row>
      <xdr:rowOff>135948</xdr:rowOff>
    </xdr:from>
    <xdr:to>
      <xdr:col>23</xdr:col>
      <xdr:colOff>516889</xdr:colOff>
      <xdr:row>59</xdr:row>
      <xdr:rowOff>50774</xdr:rowOff>
    </xdr:to>
    <xdr:cxnSp macro="">
      <xdr:nvCxnSpPr>
        <xdr:cNvPr id="567" name="直線コネクタ 566"/>
        <xdr:cNvCxnSpPr/>
      </xdr:nvCxnSpPr>
      <xdr:spPr>
        <a:xfrm flipV="1">
          <a:off x="16317595" y="9051348"/>
          <a:ext cx="1269" cy="1114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54601</xdr:rowOff>
    </xdr:from>
    <xdr:ext cx="534377" cy="259045"/>
    <xdr:sp macro="" textlink="">
      <xdr:nvSpPr>
        <xdr:cNvPr id="568" name="教育費最小値テキスト"/>
        <xdr:cNvSpPr txBox="1"/>
      </xdr:nvSpPr>
      <xdr:spPr>
        <a:xfrm>
          <a:off x="16370300" y="10170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19,668</a:t>
          </a:r>
          <a:endParaRPr kumimoji="1" lang="ja-JP" altLang="en-US" sz="1000" b="1">
            <a:latin typeface="ＭＳ Ｐゴシック"/>
          </a:endParaRPr>
        </a:p>
      </xdr:txBody>
    </xdr:sp>
    <xdr:clientData/>
  </xdr:oneCellAnchor>
  <xdr:twoCellAnchor>
    <xdr:from>
      <xdr:col>23</xdr:col>
      <xdr:colOff>428625</xdr:colOff>
      <xdr:row>59</xdr:row>
      <xdr:rowOff>50774</xdr:rowOff>
    </xdr:from>
    <xdr:to>
      <xdr:col>23</xdr:col>
      <xdr:colOff>606425</xdr:colOff>
      <xdr:row>59</xdr:row>
      <xdr:rowOff>50774</xdr:rowOff>
    </xdr:to>
    <xdr:cxnSp macro="">
      <xdr:nvCxnSpPr>
        <xdr:cNvPr id="569" name="直線コネクタ 568"/>
        <xdr:cNvCxnSpPr/>
      </xdr:nvCxnSpPr>
      <xdr:spPr>
        <a:xfrm>
          <a:off x="16230600" y="10166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51</xdr:row>
      <xdr:rowOff>82625</xdr:rowOff>
    </xdr:from>
    <xdr:ext cx="534377" cy="259045"/>
    <xdr:sp macro="" textlink="">
      <xdr:nvSpPr>
        <xdr:cNvPr id="570" name="教育費最大値テキスト"/>
        <xdr:cNvSpPr txBox="1"/>
      </xdr:nvSpPr>
      <xdr:spPr>
        <a:xfrm>
          <a:off x="16370300" y="882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78,197</a:t>
          </a:r>
          <a:endParaRPr kumimoji="1" lang="ja-JP" altLang="en-US" sz="1000" b="1">
            <a:latin typeface="ＭＳ Ｐゴシック"/>
          </a:endParaRPr>
        </a:p>
      </xdr:txBody>
    </xdr:sp>
    <xdr:clientData/>
  </xdr:oneCellAnchor>
  <xdr:twoCellAnchor>
    <xdr:from>
      <xdr:col>23</xdr:col>
      <xdr:colOff>428625</xdr:colOff>
      <xdr:row>52</xdr:row>
      <xdr:rowOff>135948</xdr:rowOff>
    </xdr:from>
    <xdr:to>
      <xdr:col>23</xdr:col>
      <xdr:colOff>606425</xdr:colOff>
      <xdr:row>52</xdr:row>
      <xdr:rowOff>135948</xdr:rowOff>
    </xdr:to>
    <xdr:cxnSp macro="">
      <xdr:nvCxnSpPr>
        <xdr:cNvPr id="571" name="直線コネクタ 570"/>
        <xdr:cNvCxnSpPr/>
      </xdr:nvCxnSpPr>
      <xdr:spPr>
        <a:xfrm>
          <a:off x="16230600" y="9051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53</xdr:row>
      <xdr:rowOff>959</xdr:rowOff>
    </xdr:from>
    <xdr:to>
      <xdr:col>23</xdr:col>
      <xdr:colOff>517525</xdr:colOff>
      <xdr:row>54</xdr:row>
      <xdr:rowOff>42697</xdr:rowOff>
    </xdr:to>
    <xdr:cxnSp macro="">
      <xdr:nvCxnSpPr>
        <xdr:cNvPr id="572" name="直線コネクタ 571"/>
        <xdr:cNvCxnSpPr/>
      </xdr:nvCxnSpPr>
      <xdr:spPr>
        <a:xfrm>
          <a:off x="15481300" y="9087809"/>
          <a:ext cx="838200" cy="213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58621</xdr:rowOff>
    </xdr:from>
    <xdr:ext cx="534377" cy="259045"/>
    <xdr:sp macro="" textlink="">
      <xdr:nvSpPr>
        <xdr:cNvPr id="573" name="教育費平均値テキスト"/>
        <xdr:cNvSpPr txBox="1"/>
      </xdr:nvSpPr>
      <xdr:spPr>
        <a:xfrm>
          <a:off x="16370300" y="96598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42,457</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80194</xdr:rowOff>
    </xdr:from>
    <xdr:to>
      <xdr:col>23</xdr:col>
      <xdr:colOff>568325</xdr:colOff>
      <xdr:row>57</xdr:row>
      <xdr:rowOff>10344</xdr:rowOff>
    </xdr:to>
    <xdr:sp macro="" textlink="">
      <xdr:nvSpPr>
        <xdr:cNvPr id="574" name="フローチャート : 判断 573"/>
        <xdr:cNvSpPr/>
      </xdr:nvSpPr>
      <xdr:spPr>
        <a:xfrm>
          <a:off x="16268700" y="968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52</xdr:row>
      <xdr:rowOff>52832</xdr:rowOff>
    </xdr:from>
    <xdr:to>
      <xdr:col>22</xdr:col>
      <xdr:colOff>365125</xdr:colOff>
      <xdr:row>53</xdr:row>
      <xdr:rowOff>959</xdr:rowOff>
    </xdr:to>
    <xdr:cxnSp macro="">
      <xdr:nvCxnSpPr>
        <xdr:cNvPr id="575" name="直線コネクタ 574"/>
        <xdr:cNvCxnSpPr/>
      </xdr:nvCxnSpPr>
      <xdr:spPr>
        <a:xfrm>
          <a:off x="14592300" y="8968232"/>
          <a:ext cx="889000" cy="119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23825</xdr:rowOff>
    </xdr:from>
    <xdr:to>
      <xdr:col>22</xdr:col>
      <xdr:colOff>415925</xdr:colOff>
      <xdr:row>56</xdr:row>
      <xdr:rowOff>125425</xdr:rowOff>
    </xdr:to>
    <xdr:sp macro="" textlink="">
      <xdr:nvSpPr>
        <xdr:cNvPr id="576" name="フローチャート : 判断 575"/>
        <xdr:cNvSpPr/>
      </xdr:nvSpPr>
      <xdr:spPr>
        <a:xfrm>
          <a:off x="15430500" y="96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116552</xdr:rowOff>
    </xdr:from>
    <xdr:ext cx="534377" cy="259045"/>
    <xdr:sp macro="" textlink="">
      <xdr:nvSpPr>
        <xdr:cNvPr id="577" name="テキスト ボックス 576"/>
        <xdr:cNvSpPr txBox="1"/>
      </xdr:nvSpPr>
      <xdr:spPr>
        <a:xfrm>
          <a:off x="15214111" y="971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45,416</a:t>
          </a:r>
          <a:endParaRPr kumimoji="1" lang="ja-JP" altLang="en-US" sz="1000" b="1">
            <a:solidFill>
              <a:srgbClr val="000080"/>
            </a:solidFill>
            <a:latin typeface="ＭＳ Ｐゴシック"/>
          </a:endParaRPr>
        </a:p>
      </xdr:txBody>
    </xdr:sp>
    <xdr:clientData/>
  </xdr:oneCellAnchor>
  <xdr:twoCellAnchor>
    <xdr:from>
      <xdr:col>19</xdr:col>
      <xdr:colOff>644525</xdr:colOff>
      <xdr:row>51</xdr:row>
      <xdr:rowOff>55461</xdr:rowOff>
    </xdr:from>
    <xdr:to>
      <xdr:col>21</xdr:col>
      <xdr:colOff>161925</xdr:colOff>
      <xdr:row>52</xdr:row>
      <xdr:rowOff>52832</xdr:rowOff>
    </xdr:to>
    <xdr:cxnSp macro="">
      <xdr:nvCxnSpPr>
        <xdr:cNvPr id="578" name="直線コネクタ 577"/>
        <xdr:cNvCxnSpPr/>
      </xdr:nvCxnSpPr>
      <xdr:spPr>
        <a:xfrm>
          <a:off x="13703300" y="8799411"/>
          <a:ext cx="889000" cy="168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62916</xdr:rowOff>
    </xdr:from>
    <xdr:to>
      <xdr:col>21</xdr:col>
      <xdr:colOff>212725</xdr:colOff>
      <xdr:row>56</xdr:row>
      <xdr:rowOff>164516</xdr:rowOff>
    </xdr:to>
    <xdr:sp macro="" textlink="">
      <xdr:nvSpPr>
        <xdr:cNvPr id="579" name="フローチャート : 判断 578"/>
        <xdr:cNvSpPr/>
      </xdr:nvSpPr>
      <xdr:spPr>
        <a:xfrm>
          <a:off x="14541500" y="9664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155643</xdr:rowOff>
    </xdr:from>
    <xdr:ext cx="534377" cy="259045"/>
    <xdr:sp macro="" textlink="">
      <xdr:nvSpPr>
        <xdr:cNvPr id="580" name="テキスト ボックス 579"/>
        <xdr:cNvSpPr txBox="1"/>
      </xdr:nvSpPr>
      <xdr:spPr>
        <a:xfrm>
          <a:off x="14325111" y="9756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43,364</a:t>
          </a:r>
          <a:endParaRPr kumimoji="1" lang="ja-JP" altLang="en-US" sz="1000" b="1">
            <a:solidFill>
              <a:srgbClr val="000080"/>
            </a:solidFill>
            <a:latin typeface="ＭＳ Ｐゴシック"/>
          </a:endParaRPr>
        </a:p>
      </xdr:txBody>
    </xdr:sp>
    <xdr:clientData/>
  </xdr:oneCellAnchor>
  <xdr:twoCellAnchor>
    <xdr:from>
      <xdr:col>18</xdr:col>
      <xdr:colOff>441325</xdr:colOff>
      <xdr:row>51</xdr:row>
      <xdr:rowOff>55461</xdr:rowOff>
    </xdr:from>
    <xdr:to>
      <xdr:col>19</xdr:col>
      <xdr:colOff>644525</xdr:colOff>
      <xdr:row>54</xdr:row>
      <xdr:rowOff>83655</xdr:rowOff>
    </xdr:to>
    <xdr:cxnSp macro="">
      <xdr:nvCxnSpPr>
        <xdr:cNvPr id="581" name="直線コネクタ 580"/>
        <xdr:cNvCxnSpPr/>
      </xdr:nvCxnSpPr>
      <xdr:spPr>
        <a:xfrm flipV="1">
          <a:off x="12814300" y="8799411"/>
          <a:ext cx="889000" cy="542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120771</xdr:rowOff>
    </xdr:from>
    <xdr:to>
      <xdr:col>20</xdr:col>
      <xdr:colOff>9525</xdr:colOff>
      <xdr:row>57</xdr:row>
      <xdr:rowOff>50921</xdr:rowOff>
    </xdr:to>
    <xdr:sp macro="" textlink="">
      <xdr:nvSpPr>
        <xdr:cNvPr id="582" name="フローチャート : 判断 581"/>
        <xdr:cNvSpPr/>
      </xdr:nvSpPr>
      <xdr:spPr>
        <a:xfrm>
          <a:off x="13652500" y="972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42048</xdr:rowOff>
    </xdr:from>
    <xdr:ext cx="534377" cy="259045"/>
    <xdr:sp macro="" textlink="">
      <xdr:nvSpPr>
        <xdr:cNvPr id="583" name="テキスト ボックス 582"/>
        <xdr:cNvSpPr txBox="1"/>
      </xdr:nvSpPr>
      <xdr:spPr>
        <a:xfrm>
          <a:off x="13436111" y="9814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40,327</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106693</xdr:rowOff>
    </xdr:from>
    <xdr:to>
      <xdr:col>18</xdr:col>
      <xdr:colOff>492125</xdr:colOff>
      <xdr:row>57</xdr:row>
      <xdr:rowOff>36843</xdr:rowOff>
    </xdr:to>
    <xdr:sp macro="" textlink="">
      <xdr:nvSpPr>
        <xdr:cNvPr id="584" name="フローチャート : 判断 583"/>
        <xdr:cNvSpPr/>
      </xdr:nvSpPr>
      <xdr:spPr>
        <a:xfrm>
          <a:off x="12763500" y="970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27970</xdr:rowOff>
    </xdr:from>
    <xdr:ext cx="534377" cy="259045"/>
    <xdr:sp macro="" textlink="">
      <xdr:nvSpPr>
        <xdr:cNvPr id="585" name="テキスト ボックス 584"/>
        <xdr:cNvSpPr txBox="1"/>
      </xdr:nvSpPr>
      <xdr:spPr>
        <a:xfrm>
          <a:off x="12547111" y="9800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41,066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53</xdr:row>
      <xdr:rowOff>163347</xdr:rowOff>
    </xdr:from>
    <xdr:to>
      <xdr:col>23</xdr:col>
      <xdr:colOff>568325</xdr:colOff>
      <xdr:row>54</xdr:row>
      <xdr:rowOff>93497</xdr:rowOff>
    </xdr:to>
    <xdr:sp macro="" textlink="">
      <xdr:nvSpPr>
        <xdr:cNvPr id="591" name="円/楕円 590"/>
        <xdr:cNvSpPr/>
      </xdr:nvSpPr>
      <xdr:spPr>
        <a:xfrm>
          <a:off x="16268700" y="9250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14774</xdr:rowOff>
    </xdr:from>
    <xdr:ext cx="534377" cy="259045"/>
    <xdr:sp macro="" textlink="">
      <xdr:nvSpPr>
        <xdr:cNvPr id="592" name="教育費該当値テキスト"/>
        <xdr:cNvSpPr txBox="1"/>
      </xdr:nvSpPr>
      <xdr:spPr>
        <a:xfrm>
          <a:off x="16370300" y="9101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65,092</a:t>
          </a:r>
          <a:endParaRPr kumimoji="1" lang="ja-JP" altLang="en-US" sz="1000" b="1">
            <a:solidFill>
              <a:srgbClr val="FF0000"/>
            </a:solidFill>
            <a:latin typeface="ＭＳ Ｐゴシック"/>
          </a:endParaRPr>
        </a:p>
      </xdr:txBody>
    </xdr:sp>
    <xdr:clientData/>
  </xdr:oneCellAnchor>
  <xdr:twoCellAnchor>
    <xdr:from>
      <xdr:col>22</xdr:col>
      <xdr:colOff>314325</xdr:colOff>
      <xdr:row>52</xdr:row>
      <xdr:rowOff>121609</xdr:rowOff>
    </xdr:from>
    <xdr:to>
      <xdr:col>22</xdr:col>
      <xdr:colOff>415925</xdr:colOff>
      <xdr:row>53</xdr:row>
      <xdr:rowOff>51759</xdr:rowOff>
    </xdr:to>
    <xdr:sp macro="" textlink="">
      <xdr:nvSpPr>
        <xdr:cNvPr id="593" name="円/楕円 592"/>
        <xdr:cNvSpPr/>
      </xdr:nvSpPr>
      <xdr:spPr>
        <a:xfrm>
          <a:off x="15430500" y="9037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51</xdr:row>
      <xdr:rowOff>68286</xdr:rowOff>
    </xdr:from>
    <xdr:ext cx="534377" cy="259045"/>
    <xdr:sp macro="" textlink="">
      <xdr:nvSpPr>
        <xdr:cNvPr id="594" name="テキスト ボックス 593"/>
        <xdr:cNvSpPr txBox="1"/>
      </xdr:nvSpPr>
      <xdr:spPr>
        <a:xfrm>
          <a:off x="15214111" y="8812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76,283</a:t>
          </a:r>
          <a:endParaRPr kumimoji="1" lang="ja-JP" altLang="en-US" sz="1000" b="1">
            <a:solidFill>
              <a:srgbClr val="FF0000"/>
            </a:solidFill>
            <a:latin typeface="ＭＳ Ｐゴシック"/>
          </a:endParaRPr>
        </a:p>
      </xdr:txBody>
    </xdr:sp>
    <xdr:clientData/>
  </xdr:oneCellAnchor>
  <xdr:twoCellAnchor>
    <xdr:from>
      <xdr:col>21</xdr:col>
      <xdr:colOff>111125</xdr:colOff>
      <xdr:row>52</xdr:row>
      <xdr:rowOff>2032</xdr:rowOff>
    </xdr:from>
    <xdr:to>
      <xdr:col>21</xdr:col>
      <xdr:colOff>212725</xdr:colOff>
      <xdr:row>52</xdr:row>
      <xdr:rowOff>103632</xdr:rowOff>
    </xdr:to>
    <xdr:sp macro="" textlink="">
      <xdr:nvSpPr>
        <xdr:cNvPr id="595" name="円/楕円 594"/>
        <xdr:cNvSpPr/>
      </xdr:nvSpPr>
      <xdr:spPr>
        <a:xfrm>
          <a:off x="14541500" y="8917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50</xdr:row>
      <xdr:rowOff>120159</xdr:rowOff>
    </xdr:from>
    <xdr:ext cx="534377" cy="259045"/>
    <xdr:sp macro="" textlink="">
      <xdr:nvSpPr>
        <xdr:cNvPr id="596" name="テキスト ボックス 595"/>
        <xdr:cNvSpPr txBox="1"/>
      </xdr:nvSpPr>
      <xdr:spPr>
        <a:xfrm>
          <a:off x="14325111" y="8692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82,560</a:t>
          </a:r>
          <a:endParaRPr kumimoji="1" lang="ja-JP" altLang="en-US" sz="1000" b="1">
            <a:solidFill>
              <a:srgbClr val="FF0000"/>
            </a:solidFill>
            <a:latin typeface="ＭＳ Ｐゴシック"/>
          </a:endParaRPr>
        </a:p>
      </xdr:txBody>
    </xdr:sp>
    <xdr:clientData/>
  </xdr:oneCellAnchor>
  <xdr:twoCellAnchor>
    <xdr:from>
      <xdr:col>19</xdr:col>
      <xdr:colOff>593725</xdr:colOff>
      <xdr:row>51</xdr:row>
      <xdr:rowOff>4661</xdr:rowOff>
    </xdr:from>
    <xdr:to>
      <xdr:col>20</xdr:col>
      <xdr:colOff>9525</xdr:colOff>
      <xdr:row>51</xdr:row>
      <xdr:rowOff>106261</xdr:rowOff>
    </xdr:to>
    <xdr:sp macro="" textlink="">
      <xdr:nvSpPr>
        <xdr:cNvPr id="597" name="円/楕円 596"/>
        <xdr:cNvSpPr/>
      </xdr:nvSpPr>
      <xdr:spPr>
        <a:xfrm>
          <a:off x="13652500" y="874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49</xdr:row>
      <xdr:rowOff>122788</xdr:rowOff>
    </xdr:from>
    <xdr:ext cx="534377" cy="259045"/>
    <xdr:sp macro="" textlink="">
      <xdr:nvSpPr>
        <xdr:cNvPr id="598" name="テキスト ボックス 597"/>
        <xdr:cNvSpPr txBox="1"/>
      </xdr:nvSpPr>
      <xdr:spPr>
        <a:xfrm>
          <a:off x="13436111" y="8523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91,422</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32855</xdr:rowOff>
    </xdr:from>
    <xdr:to>
      <xdr:col>18</xdr:col>
      <xdr:colOff>492125</xdr:colOff>
      <xdr:row>54</xdr:row>
      <xdr:rowOff>134455</xdr:rowOff>
    </xdr:to>
    <xdr:sp macro="" textlink="">
      <xdr:nvSpPr>
        <xdr:cNvPr id="599" name="円/楕円 598"/>
        <xdr:cNvSpPr/>
      </xdr:nvSpPr>
      <xdr:spPr>
        <a:xfrm>
          <a:off x="12763500" y="929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52</xdr:row>
      <xdr:rowOff>150982</xdr:rowOff>
    </xdr:from>
    <xdr:ext cx="534377" cy="259045"/>
    <xdr:sp macro="" textlink="">
      <xdr:nvSpPr>
        <xdr:cNvPr id="600" name="テキスト ボックス 599"/>
        <xdr:cNvSpPr txBox="1"/>
      </xdr:nvSpPr>
      <xdr:spPr>
        <a:xfrm>
          <a:off x="12547111" y="906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62,942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611" name="直線コネクタ 61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612" name="テキスト ボックス 611"/>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168927</xdr:rowOff>
    </xdr:from>
    <xdr:ext cx="467179" cy="259045"/>
    <xdr:sp macro="" textlink="">
      <xdr:nvSpPr>
        <xdr:cNvPr id="614" name="テキスト ボックス 613"/>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615" name="直線コネクタ 61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70</xdr:row>
      <xdr:rowOff>111777</xdr:rowOff>
    </xdr:from>
    <xdr:ext cx="467179" cy="259045"/>
    <xdr:sp macro="" textlink="">
      <xdr:nvSpPr>
        <xdr:cNvPr id="616" name="テキスト ボックス 615"/>
        <xdr:cNvSpPr txBox="1"/>
      </xdr:nvSpPr>
      <xdr:spPr>
        <a:xfrm>
          <a:off x="11978821" y="1211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67</xdr:row>
      <xdr:rowOff>54627</xdr:rowOff>
    </xdr:from>
    <xdr:ext cx="467179" cy="259045"/>
    <xdr:sp macro="" textlink="">
      <xdr:nvSpPr>
        <xdr:cNvPr id="618" name="テキスト ボックス 617"/>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169418</xdr:rowOff>
    </xdr:from>
    <xdr:to>
      <xdr:col>23</xdr:col>
      <xdr:colOff>516889</xdr:colOff>
      <xdr:row>78</xdr:row>
      <xdr:rowOff>25400</xdr:rowOff>
    </xdr:to>
    <xdr:cxnSp macro="">
      <xdr:nvCxnSpPr>
        <xdr:cNvPr id="620" name="直線コネクタ 619"/>
        <xdr:cNvCxnSpPr/>
      </xdr:nvCxnSpPr>
      <xdr:spPr>
        <a:xfrm flipV="1">
          <a:off x="16317595" y="12170918"/>
          <a:ext cx="1269" cy="122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29227</xdr:rowOff>
    </xdr:from>
    <xdr:ext cx="249299" cy="259045"/>
    <xdr:sp macro="" textlink="">
      <xdr:nvSpPr>
        <xdr:cNvPr id="621"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25400</xdr:rowOff>
    </xdr:from>
    <xdr:to>
      <xdr:col>23</xdr:col>
      <xdr:colOff>606425</xdr:colOff>
      <xdr:row>78</xdr:row>
      <xdr:rowOff>25400</xdr:rowOff>
    </xdr:to>
    <xdr:cxnSp macro="">
      <xdr:nvCxnSpPr>
        <xdr:cNvPr id="622" name="直線コネクタ 621"/>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116095</xdr:rowOff>
    </xdr:from>
    <xdr:ext cx="469744" cy="259045"/>
    <xdr:sp macro="" textlink="">
      <xdr:nvSpPr>
        <xdr:cNvPr id="623" name="災害復旧費最大値テキスト"/>
        <xdr:cNvSpPr txBox="1"/>
      </xdr:nvSpPr>
      <xdr:spPr>
        <a:xfrm>
          <a:off x="16370300" y="11946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2,148</a:t>
          </a:r>
          <a:endParaRPr kumimoji="1" lang="ja-JP" altLang="en-US" sz="1000" b="1">
            <a:latin typeface="ＭＳ Ｐゴシック"/>
          </a:endParaRPr>
        </a:p>
      </xdr:txBody>
    </xdr:sp>
    <xdr:clientData/>
  </xdr:oneCellAnchor>
  <xdr:twoCellAnchor>
    <xdr:from>
      <xdr:col>23</xdr:col>
      <xdr:colOff>428625</xdr:colOff>
      <xdr:row>70</xdr:row>
      <xdr:rowOff>169418</xdr:rowOff>
    </xdr:from>
    <xdr:to>
      <xdr:col>23</xdr:col>
      <xdr:colOff>606425</xdr:colOff>
      <xdr:row>70</xdr:row>
      <xdr:rowOff>169418</xdr:rowOff>
    </xdr:to>
    <xdr:cxnSp macro="">
      <xdr:nvCxnSpPr>
        <xdr:cNvPr id="624" name="直線コネクタ 623"/>
        <xdr:cNvCxnSpPr/>
      </xdr:nvCxnSpPr>
      <xdr:spPr>
        <a:xfrm>
          <a:off x="16230600" y="12170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128842</xdr:rowOff>
    </xdr:from>
    <xdr:to>
      <xdr:col>23</xdr:col>
      <xdr:colOff>517525</xdr:colOff>
      <xdr:row>77</xdr:row>
      <xdr:rowOff>67120</xdr:rowOff>
    </xdr:to>
    <xdr:cxnSp macro="">
      <xdr:nvCxnSpPr>
        <xdr:cNvPr id="625" name="直線コネクタ 624"/>
        <xdr:cNvCxnSpPr/>
      </xdr:nvCxnSpPr>
      <xdr:spPr>
        <a:xfrm>
          <a:off x="15481300" y="13159042"/>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53484</xdr:rowOff>
    </xdr:from>
    <xdr:ext cx="378565" cy="259045"/>
    <xdr:sp macro="" textlink="">
      <xdr:nvSpPr>
        <xdr:cNvPr id="626" name="災害復旧費平均値テキスト"/>
        <xdr:cNvSpPr txBox="1"/>
      </xdr:nvSpPr>
      <xdr:spPr>
        <a:xfrm>
          <a:off x="16370300" y="1291223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502</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30607</xdr:rowOff>
    </xdr:from>
    <xdr:to>
      <xdr:col>23</xdr:col>
      <xdr:colOff>568325</xdr:colOff>
      <xdr:row>76</xdr:row>
      <xdr:rowOff>132207</xdr:rowOff>
    </xdr:to>
    <xdr:sp macro="" textlink="">
      <xdr:nvSpPr>
        <xdr:cNvPr id="627" name="フローチャート : 判断 626"/>
        <xdr:cNvSpPr/>
      </xdr:nvSpPr>
      <xdr:spPr>
        <a:xfrm>
          <a:off x="16268700" y="1306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128842</xdr:rowOff>
    </xdr:from>
    <xdr:to>
      <xdr:col>22</xdr:col>
      <xdr:colOff>365125</xdr:colOff>
      <xdr:row>77</xdr:row>
      <xdr:rowOff>76264</xdr:rowOff>
    </xdr:to>
    <xdr:cxnSp macro="">
      <xdr:nvCxnSpPr>
        <xdr:cNvPr id="628" name="直線コネクタ 627"/>
        <xdr:cNvCxnSpPr/>
      </xdr:nvCxnSpPr>
      <xdr:spPr>
        <a:xfrm flipV="1">
          <a:off x="14592300" y="13159042"/>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96330</xdr:rowOff>
    </xdr:from>
    <xdr:to>
      <xdr:col>22</xdr:col>
      <xdr:colOff>415925</xdr:colOff>
      <xdr:row>76</xdr:row>
      <xdr:rowOff>26479</xdr:rowOff>
    </xdr:to>
    <xdr:sp macro="" textlink="">
      <xdr:nvSpPr>
        <xdr:cNvPr id="629" name="フローチャート : 判断 628"/>
        <xdr:cNvSpPr/>
      </xdr:nvSpPr>
      <xdr:spPr>
        <a:xfrm>
          <a:off x="15430500" y="1295508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74</xdr:row>
      <xdr:rowOff>43007</xdr:rowOff>
    </xdr:from>
    <xdr:ext cx="378565" cy="259045"/>
    <xdr:sp macro="" textlink="">
      <xdr:nvSpPr>
        <xdr:cNvPr id="630" name="テキスト ボックス 629"/>
        <xdr:cNvSpPr txBox="1"/>
      </xdr:nvSpPr>
      <xdr:spPr>
        <a:xfrm>
          <a:off x="15292017" y="12730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76264</xdr:rowOff>
    </xdr:from>
    <xdr:to>
      <xdr:col>21</xdr:col>
      <xdr:colOff>161925</xdr:colOff>
      <xdr:row>77</xdr:row>
      <xdr:rowOff>160274</xdr:rowOff>
    </xdr:to>
    <xdr:cxnSp macro="">
      <xdr:nvCxnSpPr>
        <xdr:cNvPr id="631" name="直線コネクタ 630"/>
        <xdr:cNvCxnSpPr/>
      </xdr:nvCxnSpPr>
      <xdr:spPr>
        <a:xfrm flipV="1">
          <a:off x="13703300" y="13277914"/>
          <a:ext cx="889000" cy="84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85471</xdr:rowOff>
    </xdr:from>
    <xdr:to>
      <xdr:col>21</xdr:col>
      <xdr:colOff>212725</xdr:colOff>
      <xdr:row>76</xdr:row>
      <xdr:rowOff>15621</xdr:rowOff>
    </xdr:to>
    <xdr:sp macro="" textlink="">
      <xdr:nvSpPr>
        <xdr:cNvPr id="632" name="フローチャート : 判断 631"/>
        <xdr:cNvSpPr/>
      </xdr:nvSpPr>
      <xdr:spPr>
        <a:xfrm>
          <a:off x="14541500" y="12944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74</xdr:row>
      <xdr:rowOff>32148</xdr:rowOff>
    </xdr:from>
    <xdr:ext cx="378565" cy="259045"/>
    <xdr:sp macro="" textlink="">
      <xdr:nvSpPr>
        <xdr:cNvPr id="633" name="テキスト ボックス 632"/>
        <xdr:cNvSpPr txBox="1"/>
      </xdr:nvSpPr>
      <xdr:spPr>
        <a:xfrm>
          <a:off x="14403017" y="127194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160274</xdr:rowOff>
    </xdr:from>
    <xdr:to>
      <xdr:col>19</xdr:col>
      <xdr:colOff>644525</xdr:colOff>
      <xdr:row>78</xdr:row>
      <xdr:rowOff>20828</xdr:rowOff>
    </xdr:to>
    <xdr:cxnSp macro="">
      <xdr:nvCxnSpPr>
        <xdr:cNvPr id="634" name="直線コネクタ 633"/>
        <xdr:cNvCxnSpPr/>
      </xdr:nvCxnSpPr>
      <xdr:spPr>
        <a:xfrm flipV="1">
          <a:off x="12814300" y="1336192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73</xdr:row>
      <xdr:rowOff>142621</xdr:rowOff>
    </xdr:from>
    <xdr:to>
      <xdr:col>20</xdr:col>
      <xdr:colOff>9525</xdr:colOff>
      <xdr:row>74</xdr:row>
      <xdr:rowOff>72771</xdr:rowOff>
    </xdr:to>
    <xdr:sp macro="" textlink="">
      <xdr:nvSpPr>
        <xdr:cNvPr id="635" name="フローチャート : 判断 634"/>
        <xdr:cNvSpPr/>
      </xdr:nvSpPr>
      <xdr:spPr>
        <a:xfrm>
          <a:off x="13652500" y="126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72</xdr:row>
      <xdr:rowOff>89298</xdr:rowOff>
    </xdr:from>
    <xdr:ext cx="469744" cy="259045"/>
    <xdr:sp macro="" textlink="">
      <xdr:nvSpPr>
        <xdr:cNvPr id="636" name="テキスト ボックス 635"/>
        <xdr:cNvSpPr txBox="1"/>
      </xdr:nvSpPr>
      <xdr:spPr>
        <a:xfrm>
          <a:off x="13468427" y="12433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twoCellAnchor>
    <xdr:from>
      <xdr:col>18</xdr:col>
      <xdr:colOff>390525</xdr:colOff>
      <xdr:row>73</xdr:row>
      <xdr:rowOff>107188</xdr:rowOff>
    </xdr:from>
    <xdr:to>
      <xdr:col>18</xdr:col>
      <xdr:colOff>492125</xdr:colOff>
      <xdr:row>74</xdr:row>
      <xdr:rowOff>37338</xdr:rowOff>
    </xdr:to>
    <xdr:sp macro="" textlink="">
      <xdr:nvSpPr>
        <xdr:cNvPr id="637" name="フローチャート : 判断 636"/>
        <xdr:cNvSpPr/>
      </xdr:nvSpPr>
      <xdr:spPr>
        <a:xfrm>
          <a:off x="12763500" y="1262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72</xdr:row>
      <xdr:rowOff>53865</xdr:rowOff>
    </xdr:from>
    <xdr:ext cx="469744" cy="259045"/>
    <xdr:sp macro="" textlink="">
      <xdr:nvSpPr>
        <xdr:cNvPr id="638" name="テキスト ボックス 637"/>
        <xdr:cNvSpPr txBox="1"/>
      </xdr:nvSpPr>
      <xdr:spPr>
        <a:xfrm>
          <a:off x="12579427" y="12398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16320</xdr:rowOff>
    </xdr:from>
    <xdr:to>
      <xdr:col>23</xdr:col>
      <xdr:colOff>568325</xdr:colOff>
      <xdr:row>77</xdr:row>
      <xdr:rowOff>117920</xdr:rowOff>
    </xdr:to>
    <xdr:sp macro="" textlink="">
      <xdr:nvSpPr>
        <xdr:cNvPr id="644" name="円/楕円 643"/>
        <xdr:cNvSpPr/>
      </xdr:nvSpPr>
      <xdr:spPr>
        <a:xfrm>
          <a:off x="16268700" y="1321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166197</xdr:rowOff>
    </xdr:from>
    <xdr:ext cx="378565" cy="259045"/>
    <xdr:sp macro="" textlink="">
      <xdr:nvSpPr>
        <xdr:cNvPr id="645" name="災害復旧費該当値テキスト"/>
        <xdr:cNvSpPr txBox="1"/>
      </xdr:nvSpPr>
      <xdr:spPr>
        <a:xfrm>
          <a:off x="16370300" y="131963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78042</xdr:rowOff>
    </xdr:from>
    <xdr:to>
      <xdr:col>22</xdr:col>
      <xdr:colOff>415925</xdr:colOff>
      <xdr:row>77</xdr:row>
      <xdr:rowOff>8192</xdr:rowOff>
    </xdr:to>
    <xdr:sp macro="" textlink="">
      <xdr:nvSpPr>
        <xdr:cNvPr id="646" name="円/楕円 645"/>
        <xdr:cNvSpPr/>
      </xdr:nvSpPr>
      <xdr:spPr>
        <a:xfrm>
          <a:off x="15430500" y="13108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76</xdr:row>
      <xdr:rowOff>170769</xdr:rowOff>
    </xdr:from>
    <xdr:ext cx="378565" cy="259045"/>
    <xdr:sp macro="" textlink="">
      <xdr:nvSpPr>
        <xdr:cNvPr id="647" name="テキスト ボックス 646"/>
        <xdr:cNvSpPr txBox="1"/>
      </xdr:nvSpPr>
      <xdr:spPr>
        <a:xfrm>
          <a:off x="15292017" y="132009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25464</xdr:rowOff>
    </xdr:from>
    <xdr:to>
      <xdr:col>21</xdr:col>
      <xdr:colOff>212725</xdr:colOff>
      <xdr:row>77</xdr:row>
      <xdr:rowOff>127064</xdr:rowOff>
    </xdr:to>
    <xdr:sp macro="" textlink="">
      <xdr:nvSpPr>
        <xdr:cNvPr id="648" name="円/楕円 647"/>
        <xdr:cNvSpPr/>
      </xdr:nvSpPr>
      <xdr:spPr>
        <a:xfrm>
          <a:off x="14541500" y="1322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77</xdr:row>
      <xdr:rowOff>118191</xdr:rowOff>
    </xdr:from>
    <xdr:ext cx="378565" cy="259045"/>
    <xdr:sp macro="" textlink="">
      <xdr:nvSpPr>
        <xdr:cNvPr id="649" name="テキスト ボックス 648"/>
        <xdr:cNvSpPr txBox="1"/>
      </xdr:nvSpPr>
      <xdr:spPr>
        <a:xfrm>
          <a:off x="14403017" y="133198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109474</xdr:rowOff>
    </xdr:from>
    <xdr:to>
      <xdr:col>20</xdr:col>
      <xdr:colOff>9525</xdr:colOff>
      <xdr:row>78</xdr:row>
      <xdr:rowOff>39624</xdr:rowOff>
    </xdr:to>
    <xdr:sp macro="" textlink="">
      <xdr:nvSpPr>
        <xdr:cNvPr id="650" name="円/楕円 649"/>
        <xdr:cNvSpPr/>
      </xdr:nvSpPr>
      <xdr:spPr>
        <a:xfrm>
          <a:off x="13652500" y="1331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78</xdr:row>
      <xdr:rowOff>30751</xdr:rowOff>
    </xdr:from>
    <xdr:ext cx="313932" cy="259045"/>
    <xdr:sp macro="" textlink="">
      <xdr:nvSpPr>
        <xdr:cNvPr id="651" name="テキスト ボックス 650"/>
        <xdr:cNvSpPr txBox="1"/>
      </xdr:nvSpPr>
      <xdr:spPr>
        <a:xfrm>
          <a:off x="13546333" y="134038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141478</xdr:rowOff>
    </xdr:from>
    <xdr:to>
      <xdr:col>18</xdr:col>
      <xdr:colOff>492125</xdr:colOff>
      <xdr:row>78</xdr:row>
      <xdr:rowOff>71628</xdr:rowOff>
    </xdr:to>
    <xdr:sp macro="" textlink="">
      <xdr:nvSpPr>
        <xdr:cNvPr id="652" name="円/楕円 651"/>
        <xdr:cNvSpPr/>
      </xdr:nvSpPr>
      <xdr:spPr>
        <a:xfrm>
          <a:off x="12763500" y="1334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78</xdr:row>
      <xdr:rowOff>62755</xdr:rowOff>
    </xdr:from>
    <xdr:ext cx="249299" cy="259045"/>
    <xdr:sp macro="" textlink="">
      <xdr:nvSpPr>
        <xdr:cNvPr id="653" name="テキスト ボックス 652"/>
        <xdr:cNvSpPr txBox="1"/>
      </xdr:nvSpPr>
      <xdr:spPr>
        <a:xfrm>
          <a:off x="12689649" y="13435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67,373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4" name="直線コネクタ 66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5" name="テキスト ボックス 66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66" name="直線コネクタ 66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67" name="テキスト ボックス 66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69" name="テキスト ボックス 66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0" name="直線コネクタ 66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71" name="テキスト ボックス 67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2" name="直線コネクタ 67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73" name="テキスト ボックス 672"/>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25439</xdr:rowOff>
    </xdr:from>
    <xdr:to>
      <xdr:col>23</xdr:col>
      <xdr:colOff>516889</xdr:colOff>
      <xdr:row>97</xdr:row>
      <xdr:rowOff>154730</xdr:rowOff>
    </xdr:to>
    <xdr:cxnSp macro="">
      <xdr:nvCxnSpPr>
        <xdr:cNvPr id="677" name="直線コネクタ 676"/>
        <xdr:cNvCxnSpPr/>
      </xdr:nvCxnSpPr>
      <xdr:spPr>
        <a:xfrm flipV="1">
          <a:off x="16317595" y="15798839"/>
          <a:ext cx="1269" cy="986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158557</xdr:rowOff>
    </xdr:from>
    <xdr:ext cx="534377" cy="259045"/>
    <xdr:sp macro="" textlink="">
      <xdr:nvSpPr>
        <xdr:cNvPr id="678" name="公債費最小値テキスト"/>
        <xdr:cNvSpPr txBox="1"/>
      </xdr:nvSpPr>
      <xdr:spPr>
        <a:xfrm>
          <a:off x="16370300" y="1678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12,211</a:t>
          </a:r>
          <a:endParaRPr kumimoji="1" lang="ja-JP" altLang="en-US" sz="1000" b="1">
            <a:latin typeface="ＭＳ Ｐゴシック"/>
          </a:endParaRPr>
        </a:p>
      </xdr:txBody>
    </xdr:sp>
    <xdr:clientData/>
  </xdr:oneCellAnchor>
  <xdr:twoCellAnchor>
    <xdr:from>
      <xdr:col>23</xdr:col>
      <xdr:colOff>428625</xdr:colOff>
      <xdr:row>97</xdr:row>
      <xdr:rowOff>154730</xdr:rowOff>
    </xdr:from>
    <xdr:to>
      <xdr:col>23</xdr:col>
      <xdr:colOff>606425</xdr:colOff>
      <xdr:row>97</xdr:row>
      <xdr:rowOff>154730</xdr:rowOff>
    </xdr:to>
    <xdr:cxnSp macro="">
      <xdr:nvCxnSpPr>
        <xdr:cNvPr id="679" name="直線コネクタ 678"/>
        <xdr:cNvCxnSpPr/>
      </xdr:nvCxnSpPr>
      <xdr:spPr>
        <a:xfrm>
          <a:off x="16230600" y="1678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143566</xdr:rowOff>
    </xdr:from>
    <xdr:ext cx="534377" cy="259045"/>
    <xdr:sp macro="" textlink="">
      <xdr:nvSpPr>
        <xdr:cNvPr id="680" name="公債費最大値テキスト"/>
        <xdr:cNvSpPr txBox="1"/>
      </xdr:nvSpPr>
      <xdr:spPr>
        <a:xfrm>
          <a:off x="16370300" y="1557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63,998</a:t>
          </a:r>
          <a:endParaRPr kumimoji="1" lang="ja-JP" altLang="en-US" sz="1000" b="1">
            <a:latin typeface="ＭＳ Ｐゴシック"/>
          </a:endParaRPr>
        </a:p>
      </xdr:txBody>
    </xdr:sp>
    <xdr:clientData/>
  </xdr:oneCellAnchor>
  <xdr:twoCellAnchor>
    <xdr:from>
      <xdr:col>23</xdr:col>
      <xdr:colOff>428625</xdr:colOff>
      <xdr:row>92</xdr:row>
      <xdr:rowOff>25439</xdr:rowOff>
    </xdr:from>
    <xdr:to>
      <xdr:col>23</xdr:col>
      <xdr:colOff>606425</xdr:colOff>
      <xdr:row>92</xdr:row>
      <xdr:rowOff>25439</xdr:rowOff>
    </xdr:to>
    <xdr:cxnSp macro="">
      <xdr:nvCxnSpPr>
        <xdr:cNvPr id="681" name="直線コネクタ 680"/>
        <xdr:cNvCxnSpPr/>
      </xdr:nvCxnSpPr>
      <xdr:spPr>
        <a:xfrm>
          <a:off x="16230600" y="1579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91</xdr:row>
      <xdr:rowOff>146234</xdr:rowOff>
    </xdr:from>
    <xdr:to>
      <xdr:col>23</xdr:col>
      <xdr:colOff>517525</xdr:colOff>
      <xdr:row>92</xdr:row>
      <xdr:rowOff>25439</xdr:rowOff>
    </xdr:to>
    <xdr:cxnSp macro="">
      <xdr:nvCxnSpPr>
        <xdr:cNvPr id="682" name="直線コネクタ 681"/>
        <xdr:cNvCxnSpPr/>
      </xdr:nvCxnSpPr>
      <xdr:spPr>
        <a:xfrm>
          <a:off x="15481300" y="15748184"/>
          <a:ext cx="838200" cy="50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144194</xdr:rowOff>
    </xdr:from>
    <xdr:ext cx="534377" cy="259045"/>
    <xdr:sp macro="" textlink="">
      <xdr:nvSpPr>
        <xdr:cNvPr id="683" name="公債費平均値テキスト"/>
        <xdr:cNvSpPr txBox="1"/>
      </xdr:nvSpPr>
      <xdr:spPr>
        <a:xfrm>
          <a:off x="16370300" y="16260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35,965</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165767</xdr:rowOff>
    </xdr:from>
    <xdr:to>
      <xdr:col>23</xdr:col>
      <xdr:colOff>568325</xdr:colOff>
      <xdr:row>95</xdr:row>
      <xdr:rowOff>95917</xdr:rowOff>
    </xdr:to>
    <xdr:sp macro="" textlink="">
      <xdr:nvSpPr>
        <xdr:cNvPr id="684" name="フローチャート : 判断 683"/>
        <xdr:cNvSpPr/>
      </xdr:nvSpPr>
      <xdr:spPr>
        <a:xfrm>
          <a:off x="16268700" y="1628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91</xdr:row>
      <xdr:rowOff>146234</xdr:rowOff>
    </xdr:from>
    <xdr:to>
      <xdr:col>22</xdr:col>
      <xdr:colOff>365125</xdr:colOff>
      <xdr:row>91</xdr:row>
      <xdr:rowOff>155093</xdr:rowOff>
    </xdr:to>
    <xdr:cxnSp macro="">
      <xdr:nvCxnSpPr>
        <xdr:cNvPr id="685" name="直線コネクタ 684"/>
        <xdr:cNvCxnSpPr/>
      </xdr:nvCxnSpPr>
      <xdr:spPr>
        <a:xfrm flipV="1">
          <a:off x="14592300" y="15748184"/>
          <a:ext cx="889000" cy="8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116618</xdr:rowOff>
    </xdr:from>
    <xdr:to>
      <xdr:col>22</xdr:col>
      <xdr:colOff>415925</xdr:colOff>
      <xdr:row>95</xdr:row>
      <xdr:rowOff>46768</xdr:rowOff>
    </xdr:to>
    <xdr:sp macro="" textlink="">
      <xdr:nvSpPr>
        <xdr:cNvPr id="686" name="フローチャート : 判断 685"/>
        <xdr:cNvSpPr/>
      </xdr:nvSpPr>
      <xdr:spPr>
        <a:xfrm>
          <a:off x="15430500" y="1623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37895</xdr:rowOff>
    </xdr:from>
    <xdr:ext cx="534377" cy="259045"/>
    <xdr:sp macro="" textlink="">
      <xdr:nvSpPr>
        <xdr:cNvPr id="687" name="テキスト ボックス 686"/>
        <xdr:cNvSpPr txBox="1"/>
      </xdr:nvSpPr>
      <xdr:spPr>
        <a:xfrm>
          <a:off x="15214111" y="16325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38,545</a:t>
          </a:r>
          <a:endParaRPr kumimoji="1" lang="ja-JP" altLang="en-US" sz="1000" b="1">
            <a:solidFill>
              <a:srgbClr val="000080"/>
            </a:solidFill>
            <a:latin typeface="ＭＳ Ｐゴシック"/>
          </a:endParaRPr>
        </a:p>
      </xdr:txBody>
    </xdr:sp>
    <xdr:clientData/>
  </xdr:oneCellAnchor>
  <xdr:twoCellAnchor>
    <xdr:from>
      <xdr:col>19</xdr:col>
      <xdr:colOff>644525</xdr:colOff>
      <xdr:row>91</xdr:row>
      <xdr:rowOff>155093</xdr:rowOff>
    </xdr:from>
    <xdr:to>
      <xdr:col>21</xdr:col>
      <xdr:colOff>161925</xdr:colOff>
      <xdr:row>92</xdr:row>
      <xdr:rowOff>17323</xdr:rowOff>
    </xdr:to>
    <xdr:cxnSp macro="">
      <xdr:nvCxnSpPr>
        <xdr:cNvPr id="688" name="直線コネクタ 687"/>
        <xdr:cNvCxnSpPr/>
      </xdr:nvCxnSpPr>
      <xdr:spPr>
        <a:xfrm flipV="1">
          <a:off x="13703300" y="15757043"/>
          <a:ext cx="889000" cy="33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106235</xdr:rowOff>
    </xdr:from>
    <xdr:to>
      <xdr:col>21</xdr:col>
      <xdr:colOff>212725</xdr:colOff>
      <xdr:row>95</xdr:row>
      <xdr:rowOff>36385</xdr:rowOff>
    </xdr:to>
    <xdr:sp macro="" textlink="">
      <xdr:nvSpPr>
        <xdr:cNvPr id="689" name="フローチャート : 判断 688"/>
        <xdr:cNvSpPr/>
      </xdr:nvSpPr>
      <xdr:spPr>
        <a:xfrm>
          <a:off x="14541500" y="1622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27512</xdr:rowOff>
    </xdr:from>
    <xdr:ext cx="534377" cy="259045"/>
    <xdr:sp macro="" textlink="">
      <xdr:nvSpPr>
        <xdr:cNvPr id="690" name="テキスト ボックス 689"/>
        <xdr:cNvSpPr txBox="1"/>
      </xdr:nvSpPr>
      <xdr:spPr>
        <a:xfrm>
          <a:off x="14325111" y="16315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39,090</a:t>
          </a:r>
          <a:endParaRPr kumimoji="1" lang="ja-JP" altLang="en-US" sz="1000" b="1">
            <a:solidFill>
              <a:srgbClr val="000080"/>
            </a:solidFill>
            <a:latin typeface="ＭＳ Ｐゴシック"/>
          </a:endParaRPr>
        </a:p>
      </xdr:txBody>
    </xdr:sp>
    <xdr:clientData/>
  </xdr:oneCellAnchor>
  <xdr:twoCellAnchor>
    <xdr:from>
      <xdr:col>18</xdr:col>
      <xdr:colOff>441325</xdr:colOff>
      <xdr:row>91</xdr:row>
      <xdr:rowOff>113201</xdr:rowOff>
    </xdr:from>
    <xdr:to>
      <xdr:col>19</xdr:col>
      <xdr:colOff>644525</xdr:colOff>
      <xdr:row>92</xdr:row>
      <xdr:rowOff>17323</xdr:rowOff>
    </xdr:to>
    <xdr:cxnSp macro="">
      <xdr:nvCxnSpPr>
        <xdr:cNvPr id="691" name="直線コネクタ 690"/>
        <xdr:cNvCxnSpPr/>
      </xdr:nvCxnSpPr>
      <xdr:spPr>
        <a:xfrm>
          <a:off x="12814300" y="15715151"/>
          <a:ext cx="889000" cy="75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110331</xdr:rowOff>
    </xdr:from>
    <xdr:to>
      <xdr:col>20</xdr:col>
      <xdr:colOff>9525</xdr:colOff>
      <xdr:row>95</xdr:row>
      <xdr:rowOff>40481</xdr:rowOff>
    </xdr:to>
    <xdr:sp macro="" textlink="">
      <xdr:nvSpPr>
        <xdr:cNvPr id="692" name="フローチャート : 判断 691"/>
        <xdr:cNvSpPr/>
      </xdr:nvSpPr>
      <xdr:spPr>
        <a:xfrm>
          <a:off x="13652500" y="1622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31608</xdr:rowOff>
    </xdr:from>
    <xdr:ext cx="534377" cy="259045"/>
    <xdr:sp macro="" textlink="">
      <xdr:nvSpPr>
        <xdr:cNvPr id="693" name="テキスト ボックス 692"/>
        <xdr:cNvSpPr txBox="1"/>
      </xdr:nvSpPr>
      <xdr:spPr>
        <a:xfrm>
          <a:off x="13436111" y="16319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38,875</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89700</xdr:rowOff>
    </xdr:from>
    <xdr:to>
      <xdr:col>18</xdr:col>
      <xdr:colOff>492125</xdr:colOff>
      <xdr:row>95</xdr:row>
      <xdr:rowOff>19850</xdr:rowOff>
    </xdr:to>
    <xdr:sp macro="" textlink="">
      <xdr:nvSpPr>
        <xdr:cNvPr id="694" name="フローチャート : 判断 693"/>
        <xdr:cNvSpPr/>
      </xdr:nvSpPr>
      <xdr:spPr>
        <a:xfrm>
          <a:off x="12763500" y="162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10977</xdr:rowOff>
    </xdr:from>
    <xdr:ext cx="534377" cy="259045"/>
    <xdr:sp macro="" textlink="">
      <xdr:nvSpPr>
        <xdr:cNvPr id="695" name="テキスト ボックス 694"/>
        <xdr:cNvSpPr txBox="1"/>
      </xdr:nvSpPr>
      <xdr:spPr>
        <a:xfrm>
          <a:off x="12547111" y="16298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39,958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91</xdr:row>
      <xdr:rowOff>146089</xdr:rowOff>
    </xdr:from>
    <xdr:to>
      <xdr:col>23</xdr:col>
      <xdr:colOff>568325</xdr:colOff>
      <xdr:row>92</xdr:row>
      <xdr:rowOff>76239</xdr:rowOff>
    </xdr:to>
    <xdr:sp macro="" textlink="">
      <xdr:nvSpPr>
        <xdr:cNvPr id="701" name="円/楕円 700"/>
        <xdr:cNvSpPr/>
      </xdr:nvSpPr>
      <xdr:spPr>
        <a:xfrm>
          <a:off x="16268700" y="1574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91</xdr:row>
      <xdr:rowOff>99116</xdr:rowOff>
    </xdr:from>
    <xdr:ext cx="534377" cy="259045"/>
    <xdr:sp macro="" textlink="">
      <xdr:nvSpPr>
        <xdr:cNvPr id="702" name="公債費該当値テキスト"/>
        <xdr:cNvSpPr txBox="1"/>
      </xdr:nvSpPr>
      <xdr:spPr>
        <a:xfrm>
          <a:off x="16370300" y="15701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63,998</a:t>
          </a:r>
          <a:endParaRPr kumimoji="1" lang="ja-JP" altLang="en-US" sz="1000" b="1">
            <a:solidFill>
              <a:srgbClr val="FF0000"/>
            </a:solidFill>
            <a:latin typeface="ＭＳ Ｐゴシック"/>
          </a:endParaRPr>
        </a:p>
      </xdr:txBody>
    </xdr:sp>
    <xdr:clientData/>
  </xdr:oneCellAnchor>
  <xdr:twoCellAnchor>
    <xdr:from>
      <xdr:col>22</xdr:col>
      <xdr:colOff>314325</xdr:colOff>
      <xdr:row>91</xdr:row>
      <xdr:rowOff>95434</xdr:rowOff>
    </xdr:from>
    <xdr:to>
      <xdr:col>22</xdr:col>
      <xdr:colOff>415925</xdr:colOff>
      <xdr:row>92</xdr:row>
      <xdr:rowOff>25584</xdr:rowOff>
    </xdr:to>
    <xdr:sp macro="" textlink="">
      <xdr:nvSpPr>
        <xdr:cNvPr id="703" name="円/楕円 702"/>
        <xdr:cNvSpPr/>
      </xdr:nvSpPr>
      <xdr:spPr>
        <a:xfrm>
          <a:off x="15430500" y="1569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90</xdr:row>
      <xdr:rowOff>42111</xdr:rowOff>
    </xdr:from>
    <xdr:ext cx="534377" cy="259045"/>
    <xdr:sp macro="" textlink="">
      <xdr:nvSpPr>
        <xdr:cNvPr id="704" name="テキスト ボックス 703"/>
        <xdr:cNvSpPr txBox="1"/>
      </xdr:nvSpPr>
      <xdr:spPr>
        <a:xfrm>
          <a:off x="15214111" y="15472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66,657</a:t>
          </a:r>
          <a:endParaRPr kumimoji="1" lang="ja-JP" altLang="en-US" sz="1000" b="1">
            <a:solidFill>
              <a:srgbClr val="FF0000"/>
            </a:solidFill>
            <a:latin typeface="ＭＳ Ｐゴシック"/>
          </a:endParaRPr>
        </a:p>
      </xdr:txBody>
    </xdr:sp>
    <xdr:clientData/>
  </xdr:oneCellAnchor>
  <xdr:twoCellAnchor>
    <xdr:from>
      <xdr:col>21</xdr:col>
      <xdr:colOff>111125</xdr:colOff>
      <xdr:row>91</xdr:row>
      <xdr:rowOff>104293</xdr:rowOff>
    </xdr:from>
    <xdr:to>
      <xdr:col>21</xdr:col>
      <xdr:colOff>212725</xdr:colOff>
      <xdr:row>92</xdr:row>
      <xdr:rowOff>34443</xdr:rowOff>
    </xdr:to>
    <xdr:sp macro="" textlink="">
      <xdr:nvSpPr>
        <xdr:cNvPr id="705" name="円/楕円 704"/>
        <xdr:cNvSpPr/>
      </xdr:nvSpPr>
      <xdr:spPr>
        <a:xfrm>
          <a:off x="14541500" y="1570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90</xdr:row>
      <xdr:rowOff>50970</xdr:rowOff>
    </xdr:from>
    <xdr:ext cx="534377" cy="259045"/>
    <xdr:sp macro="" textlink="">
      <xdr:nvSpPr>
        <xdr:cNvPr id="706" name="テキスト ボックス 705"/>
        <xdr:cNvSpPr txBox="1"/>
      </xdr:nvSpPr>
      <xdr:spPr>
        <a:xfrm>
          <a:off x="14325111" y="15481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66,192</a:t>
          </a:r>
          <a:endParaRPr kumimoji="1" lang="ja-JP" altLang="en-US" sz="1000" b="1">
            <a:solidFill>
              <a:srgbClr val="FF0000"/>
            </a:solidFill>
            <a:latin typeface="ＭＳ Ｐゴシック"/>
          </a:endParaRPr>
        </a:p>
      </xdr:txBody>
    </xdr:sp>
    <xdr:clientData/>
  </xdr:oneCellAnchor>
  <xdr:twoCellAnchor>
    <xdr:from>
      <xdr:col>19</xdr:col>
      <xdr:colOff>593725</xdr:colOff>
      <xdr:row>91</xdr:row>
      <xdr:rowOff>137973</xdr:rowOff>
    </xdr:from>
    <xdr:to>
      <xdr:col>20</xdr:col>
      <xdr:colOff>9525</xdr:colOff>
      <xdr:row>92</xdr:row>
      <xdr:rowOff>68123</xdr:rowOff>
    </xdr:to>
    <xdr:sp macro="" textlink="">
      <xdr:nvSpPr>
        <xdr:cNvPr id="707" name="円/楕円 706"/>
        <xdr:cNvSpPr/>
      </xdr:nvSpPr>
      <xdr:spPr>
        <a:xfrm>
          <a:off x="13652500" y="15739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90</xdr:row>
      <xdr:rowOff>84650</xdr:rowOff>
    </xdr:from>
    <xdr:ext cx="534377" cy="259045"/>
    <xdr:sp macro="" textlink="">
      <xdr:nvSpPr>
        <xdr:cNvPr id="708" name="テキスト ボックス 707"/>
        <xdr:cNvSpPr txBox="1"/>
      </xdr:nvSpPr>
      <xdr:spPr>
        <a:xfrm>
          <a:off x="13436111" y="15515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64,424</a:t>
          </a:r>
          <a:endParaRPr kumimoji="1" lang="ja-JP" altLang="en-US" sz="1000" b="1">
            <a:solidFill>
              <a:srgbClr val="FF0000"/>
            </a:solidFill>
            <a:latin typeface="ＭＳ Ｐゴシック"/>
          </a:endParaRPr>
        </a:p>
      </xdr:txBody>
    </xdr:sp>
    <xdr:clientData/>
  </xdr:oneCellAnchor>
  <xdr:twoCellAnchor>
    <xdr:from>
      <xdr:col>18</xdr:col>
      <xdr:colOff>390525</xdr:colOff>
      <xdr:row>91</xdr:row>
      <xdr:rowOff>62401</xdr:rowOff>
    </xdr:from>
    <xdr:to>
      <xdr:col>18</xdr:col>
      <xdr:colOff>492125</xdr:colOff>
      <xdr:row>91</xdr:row>
      <xdr:rowOff>164001</xdr:rowOff>
    </xdr:to>
    <xdr:sp macro="" textlink="">
      <xdr:nvSpPr>
        <xdr:cNvPr id="709" name="円/楕円 708"/>
        <xdr:cNvSpPr/>
      </xdr:nvSpPr>
      <xdr:spPr>
        <a:xfrm>
          <a:off x="12763500" y="1566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90</xdr:row>
      <xdr:rowOff>9078</xdr:rowOff>
    </xdr:from>
    <xdr:ext cx="534377" cy="259045"/>
    <xdr:sp macro="" textlink="">
      <xdr:nvSpPr>
        <xdr:cNvPr id="710" name="テキスト ボックス 709"/>
        <xdr:cNvSpPr txBox="1"/>
      </xdr:nvSpPr>
      <xdr:spPr>
        <a:xfrm>
          <a:off x="12547111" y="15439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68,391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21" name="直線コネクタ 72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22" name="テキスト ボックス 72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23" name="直線コネクタ 72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144434</xdr:rowOff>
    </xdr:from>
    <xdr:ext cx="377026" cy="259045"/>
    <xdr:sp macro="" textlink="">
      <xdr:nvSpPr>
        <xdr:cNvPr id="724" name="テキスト ボックス 723"/>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25" name="直線コネクタ 72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34</xdr:row>
      <xdr:rowOff>160763</xdr:rowOff>
    </xdr:from>
    <xdr:ext cx="377026" cy="259045"/>
    <xdr:sp macro="" textlink="">
      <xdr:nvSpPr>
        <xdr:cNvPr id="726" name="テキスト ボックス 725"/>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27" name="直線コネクタ 72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5641</xdr:rowOff>
    </xdr:from>
    <xdr:ext cx="377026" cy="259045"/>
    <xdr:sp macro="" textlink="">
      <xdr:nvSpPr>
        <xdr:cNvPr id="728" name="テキスト ボックス 727"/>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29" name="直線コネクタ 72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30" name="テキスト ボックス 729"/>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31" name="直線コネクタ 73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38299</xdr:rowOff>
    </xdr:from>
    <xdr:ext cx="467179" cy="259045"/>
    <xdr:sp macro="" textlink="">
      <xdr:nvSpPr>
        <xdr:cNvPr id="732" name="テキスト ボックス 731"/>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4" name="テキスト ボックス 73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85272</xdr:rowOff>
    </xdr:from>
    <xdr:to>
      <xdr:col>32</xdr:col>
      <xdr:colOff>186689</xdr:colOff>
      <xdr:row>39</xdr:row>
      <xdr:rowOff>98878</xdr:rowOff>
    </xdr:to>
    <xdr:cxnSp macro="">
      <xdr:nvCxnSpPr>
        <xdr:cNvPr id="736" name="直線コネクタ 735"/>
        <xdr:cNvCxnSpPr/>
      </xdr:nvCxnSpPr>
      <xdr:spPr>
        <a:xfrm flipV="1">
          <a:off x="22159595" y="5228772"/>
          <a:ext cx="1269" cy="1556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37"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38" name="直線コネクタ 73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31949</xdr:rowOff>
    </xdr:from>
    <xdr:ext cx="469744" cy="259045"/>
    <xdr:sp macro="" textlink="">
      <xdr:nvSpPr>
        <xdr:cNvPr id="739" name="諸支出金最大値テキスト"/>
        <xdr:cNvSpPr txBox="1"/>
      </xdr:nvSpPr>
      <xdr:spPr>
        <a:xfrm>
          <a:off x="22212300" y="5003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1,430</a:t>
          </a:r>
          <a:endParaRPr kumimoji="1" lang="ja-JP" altLang="en-US" sz="1000" b="1">
            <a:latin typeface="ＭＳ Ｐゴシック"/>
          </a:endParaRPr>
        </a:p>
      </xdr:txBody>
    </xdr:sp>
    <xdr:clientData/>
  </xdr:oneCellAnchor>
  <xdr:twoCellAnchor>
    <xdr:from>
      <xdr:col>32</xdr:col>
      <xdr:colOff>98425</xdr:colOff>
      <xdr:row>30</xdr:row>
      <xdr:rowOff>85272</xdr:rowOff>
    </xdr:from>
    <xdr:to>
      <xdr:col>32</xdr:col>
      <xdr:colOff>276225</xdr:colOff>
      <xdr:row>30</xdr:row>
      <xdr:rowOff>85272</xdr:rowOff>
    </xdr:to>
    <xdr:cxnSp macro="">
      <xdr:nvCxnSpPr>
        <xdr:cNvPr id="740" name="直線コネクタ 739"/>
        <xdr:cNvCxnSpPr/>
      </xdr:nvCxnSpPr>
      <xdr:spPr>
        <a:xfrm>
          <a:off x="22072600" y="522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41" name="直線コネクタ 740"/>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81297</xdr:rowOff>
    </xdr:from>
    <xdr:ext cx="378565" cy="259045"/>
    <xdr:sp macro="" textlink="">
      <xdr:nvSpPr>
        <xdr:cNvPr id="742" name="諸支出金平均値テキスト"/>
        <xdr:cNvSpPr txBox="1"/>
      </xdr:nvSpPr>
      <xdr:spPr>
        <a:xfrm>
          <a:off x="22212300" y="642494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58420</xdr:rowOff>
    </xdr:from>
    <xdr:to>
      <xdr:col>32</xdr:col>
      <xdr:colOff>238125</xdr:colOff>
      <xdr:row>38</xdr:row>
      <xdr:rowOff>160020</xdr:rowOff>
    </xdr:to>
    <xdr:sp macro="" textlink="">
      <xdr:nvSpPr>
        <xdr:cNvPr id="743" name="フローチャート : 判断 742"/>
        <xdr:cNvSpPr/>
      </xdr:nvSpPr>
      <xdr:spPr>
        <a:xfrm>
          <a:off x="22110700" y="657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44" name="直線コネクタ 743"/>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168910</xdr:rowOff>
    </xdr:from>
    <xdr:to>
      <xdr:col>31</xdr:col>
      <xdr:colOff>85725</xdr:colOff>
      <xdr:row>38</xdr:row>
      <xdr:rowOff>99060</xdr:rowOff>
    </xdr:to>
    <xdr:sp macro="" textlink="">
      <xdr:nvSpPr>
        <xdr:cNvPr id="745" name="フローチャート : 判断 744"/>
        <xdr:cNvSpPr/>
      </xdr:nvSpPr>
      <xdr:spPr>
        <a:xfrm>
          <a:off x="21272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115587</xdr:rowOff>
    </xdr:from>
    <xdr:ext cx="378565" cy="259045"/>
    <xdr:sp macro="" textlink="">
      <xdr:nvSpPr>
        <xdr:cNvPr id="746" name="テキスト ボックス 745"/>
        <xdr:cNvSpPr txBox="1"/>
      </xdr:nvSpPr>
      <xdr:spPr>
        <a:xfrm>
          <a:off x="21134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47" name="直線コネクタ 746"/>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20320</xdr:rowOff>
    </xdr:from>
    <xdr:to>
      <xdr:col>29</xdr:col>
      <xdr:colOff>568325</xdr:colOff>
      <xdr:row>38</xdr:row>
      <xdr:rowOff>121920</xdr:rowOff>
    </xdr:to>
    <xdr:sp macro="" textlink="">
      <xdr:nvSpPr>
        <xdr:cNvPr id="748" name="フローチャート : 判断 747"/>
        <xdr:cNvSpPr/>
      </xdr:nvSpPr>
      <xdr:spPr>
        <a:xfrm>
          <a:off x="20383500" y="653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138447</xdr:rowOff>
    </xdr:from>
    <xdr:ext cx="378565" cy="259045"/>
    <xdr:sp macro="" textlink="">
      <xdr:nvSpPr>
        <xdr:cNvPr id="749" name="テキスト ボックス 748"/>
        <xdr:cNvSpPr txBox="1"/>
      </xdr:nvSpPr>
      <xdr:spPr>
        <a:xfrm>
          <a:off x="20245017" y="63106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50" name="直線コネクタ 749"/>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79103</xdr:rowOff>
    </xdr:from>
    <xdr:to>
      <xdr:col>28</xdr:col>
      <xdr:colOff>365125</xdr:colOff>
      <xdr:row>37</xdr:row>
      <xdr:rowOff>9253</xdr:rowOff>
    </xdr:to>
    <xdr:sp macro="" textlink="">
      <xdr:nvSpPr>
        <xdr:cNvPr id="751" name="フローチャート : 判断 750"/>
        <xdr:cNvSpPr/>
      </xdr:nvSpPr>
      <xdr:spPr>
        <a:xfrm>
          <a:off x="19494500" y="6251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25780</xdr:rowOff>
    </xdr:from>
    <xdr:ext cx="378565" cy="259045"/>
    <xdr:sp macro="" textlink="">
      <xdr:nvSpPr>
        <xdr:cNvPr id="752" name="テキスト ボックス 751"/>
        <xdr:cNvSpPr txBox="1"/>
      </xdr:nvSpPr>
      <xdr:spPr>
        <a:xfrm>
          <a:off x="19356017" y="60265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168366</xdr:rowOff>
    </xdr:from>
    <xdr:to>
      <xdr:col>27</xdr:col>
      <xdr:colOff>161925</xdr:colOff>
      <xdr:row>37</xdr:row>
      <xdr:rowOff>98516</xdr:rowOff>
    </xdr:to>
    <xdr:sp macro="" textlink="">
      <xdr:nvSpPr>
        <xdr:cNvPr id="753" name="フローチャート : 判断 752"/>
        <xdr:cNvSpPr/>
      </xdr:nvSpPr>
      <xdr:spPr>
        <a:xfrm>
          <a:off x="18605500" y="634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115043</xdr:rowOff>
    </xdr:from>
    <xdr:ext cx="378565" cy="259045"/>
    <xdr:sp macro="" textlink="">
      <xdr:nvSpPr>
        <xdr:cNvPr id="754" name="テキスト ボックス 753"/>
        <xdr:cNvSpPr txBox="1"/>
      </xdr:nvSpPr>
      <xdr:spPr>
        <a:xfrm>
          <a:off x="18467017" y="6115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60" name="円/楕円 759"/>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61"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62" name="円/楕円 761"/>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63" name="テキスト ボックス 762"/>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64" name="円/楕円 763"/>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65" name="テキスト ボックス 764"/>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66" name="円/楕円 765"/>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67" name="テキスト ボックス 766"/>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68" name="円/楕円 767"/>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69" name="テキスト ボックス 768"/>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80" name="直線コネクタ 77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81" name="テキスト ボックス 78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82" name="直線コネクタ 78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55</xdr:row>
      <xdr:rowOff>54627</xdr:rowOff>
    </xdr:from>
    <xdr:ext cx="312906" cy="259045"/>
    <xdr:sp macro="" textlink="">
      <xdr:nvSpPr>
        <xdr:cNvPr id="783" name="テキスト ボックス 782"/>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84" name="直線コネクタ 78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52</xdr:row>
      <xdr:rowOff>111777</xdr:rowOff>
    </xdr:from>
    <xdr:ext cx="312906" cy="259045"/>
    <xdr:sp macro="" textlink="">
      <xdr:nvSpPr>
        <xdr:cNvPr id="785" name="テキスト ボックス 784"/>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86" name="直線コネクタ 78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168927</xdr:rowOff>
    </xdr:from>
    <xdr:ext cx="312906" cy="259045"/>
    <xdr:sp macro="" textlink="">
      <xdr:nvSpPr>
        <xdr:cNvPr id="787" name="テキスト ボックス 786"/>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89" name="テキスト ボックス 788"/>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791" name="直線コネクタ 790"/>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792"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93" name="直線コネクタ 79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794"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95" name="直線コネクタ 79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796" name="直線コネクタ 795"/>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797"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798" name="フローチャート : 判断 797"/>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799" name="直線コネクタ 798"/>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00" name="フローチャート : 判断 799"/>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01" name="テキスト ボックス 800"/>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02" name="直線コネクタ 801"/>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803" name="フローチャート : 判断 802"/>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04" name="テキスト ボックス 803"/>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05" name="直線コネクタ 804"/>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53</xdr:row>
      <xdr:rowOff>77470</xdr:rowOff>
    </xdr:from>
    <xdr:to>
      <xdr:col>28</xdr:col>
      <xdr:colOff>365125</xdr:colOff>
      <xdr:row>54</xdr:row>
      <xdr:rowOff>7620</xdr:rowOff>
    </xdr:to>
    <xdr:sp macro="" textlink="">
      <xdr:nvSpPr>
        <xdr:cNvPr id="806" name="フローチャート : 判断 805"/>
        <xdr:cNvSpPr/>
      </xdr:nvSpPr>
      <xdr:spPr>
        <a:xfrm>
          <a:off x="19494500" y="916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52</xdr:row>
      <xdr:rowOff>24147</xdr:rowOff>
    </xdr:from>
    <xdr:ext cx="313932" cy="259045"/>
    <xdr:sp macro="" textlink="">
      <xdr:nvSpPr>
        <xdr:cNvPr id="807" name="テキスト ボックス 806"/>
        <xdr:cNvSpPr txBox="1"/>
      </xdr:nvSpPr>
      <xdr:spPr>
        <a:xfrm>
          <a:off x="19388333" y="89395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157480</xdr:rowOff>
    </xdr:from>
    <xdr:to>
      <xdr:col>27</xdr:col>
      <xdr:colOff>161925</xdr:colOff>
      <xdr:row>51</xdr:row>
      <xdr:rowOff>87630</xdr:rowOff>
    </xdr:to>
    <xdr:sp macro="" textlink="">
      <xdr:nvSpPr>
        <xdr:cNvPr id="808" name="フローチャート : 判断 807"/>
        <xdr:cNvSpPr/>
      </xdr:nvSpPr>
      <xdr:spPr>
        <a:xfrm>
          <a:off x="18605500" y="872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104157</xdr:rowOff>
    </xdr:from>
    <xdr:ext cx="313932" cy="259045"/>
    <xdr:sp macro="" textlink="">
      <xdr:nvSpPr>
        <xdr:cNvPr id="809" name="テキスト ボックス 808"/>
        <xdr:cNvSpPr txBox="1"/>
      </xdr:nvSpPr>
      <xdr:spPr>
        <a:xfrm>
          <a:off x="18499333" y="8505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15" name="円/楕円 814"/>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16"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17" name="円/楕円 816"/>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18" name="テキスト ボックス 817"/>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19" name="円/楕円 818"/>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20" name="テキスト ボックス 819"/>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21" name="円/楕円 820"/>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22" name="テキスト ボックス 821"/>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23" name="円/楕円 822"/>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24" name="テキスト ボックス 823"/>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u="none" strike="noStrike">
              <a:solidFill>
                <a:schemeClr val="dk1"/>
              </a:solidFill>
              <a:effectLst/>
              <a:latin typeface="+mn-ea"/>
              <a:ea typeface="+mn-ea"/>
              <a:cs typeface="+mn-cs"/>
            </a:rPr>
            <a:t>民生費は、住民一人当たり</a:t>
          </a:r>
          <a:r>
            <a:rPr lang="en-US" altLang="ja-JP" sz="1300" b="0" i="0" u="none" strike="noStrike">
              <a:solidFill>
                <a:schemeClr val="dk1"/>
              </a:solidFill>
              <a:effectLst/>
              <a:latin typeface="+mn-ea"/>
              <a:ea typeface="+mn-ea"/>
              <a:cs typeface="+mn-cs"/>
            </a:rPr>
            <a:t>149,013</a:t>
          </a:r>
          <a:r>
            <a:rPr lang="ja-JP" altLang="en-US" sz="1300" b="0" i="0" u="none" strike="noStrike">
              <a:solidFill>
                <a:schemeClr val="dk1"/>
              </a:solidFill>
              <a:effectLst/>
              <a:latin typeface="+mn-ea"/>
              <a:ea typeface="+mn-ea"/>
              <a:cs typeface="+mn-cs"/>
            </a:rPr>
            <a:t>円となっている。</a:t>
          </a:r>
          <a:br>
            <a:rPr lang="ja-JP" altLang="en-US" sz="1300" b="0" i="0" u="none" strike="noStrike">
              <a:solidFill>
                <a:schemeClr val="dk1"/>
              </a:solidFill>
              <a:effectLst/>
              <a:latin typeface="+mn-ea"/>
              <a:ea typeface="+mn-ea"/>
              <a:cs typeface="+mn-cs"/>
            </a:rPr>
          </a:br>
          <a:r>
            <a:rPr lang="ja-JP" altLang="en-US" sz="1300" b="0" i="0" u="none" strike="noStrike">
              <a:solidFill>
                <a:schemeClr val="dk1"/>
              </a:solidFill>
              <a:effectLst/>
              <a:latin typeface="+mn-ea"/>
              <a:ea typeface="+mn-ea"/>
              <a:cs typeface="+mn-cs"/>
            </a:rPr>
            <a:t>決算額全体でみると、民生費のうち児童福祉費が平成</a:t>
          </a:r>
          <a:r>
            <a:rPr lang="en-US" altLang="ja-JP" sz="1300" b="0" i="0" u="none" strike="noStrike">
              <a:solidFill>
                <a:schemeClr val="dk1"/>
              </a:solidFill>
              <a:effectLst/>
              <a:latin typeface="+mn-ea"/>
              <a:ea typeface="+mn-ea"/>
              <a:cs typeface="+mn-cs"/>
            </a:rPr>
            <a:t>23</a:t>
          </a:r>
          <a:r>
            <a:rPr lang="ja-JP" altLang="en-US" sz="1300" b="0" i="0" u="none" strike="noStrike">
              <a:solidFill>
                <a:schemeClr val="dk1"/>
              </a:solidFill>
              <a:effectLst/>
              <a:latin typeface="+mn-ea"/>
              <a:ea typeface="+mn-ea"/>
              <a:cs typeface="+mn-cs"/>
            </a:rPr>
            <a:t>年度から増嵩していることが要因となっている。</a:t>
          </a:r>
          <a:br>
            <a:rPr lang="ja-JP" altLang="en-US" sz="1300" b="0" i="0" u="none" strike="noStrike">
              <a:solidFill>
                <a:schemeClr val="dk1"/>
              </a:solidFill>
              <a:effectLst/>
              <a:latin typeface="+mn-ea"/>
              <a:ea typeface="+mn-ea"/>
              <a:cs typeface="+mn-cs"/>
            </a:rPr>
          </a:br>
          <a:r>
            <a:rPr lang="ja-JP" altLang="en-US" sz="1300" b="0" i="0" u="none" strike="noStrike">
              <a:solidFill>
                <a:schemeClr val="dk1"/>
              </a:solidFill>
              <a:effectLst/>
              <a:latin typeface="+mn-ea"/>
              <a:ea typeface="+mn-ea"/>
              <a:cs typeface="+mn-cs"/>
            </a:rPr>
            <a:t>これは、子育て環境の充実を図るため、保育所の民営化や子育て支援医療給付事業などに取り組んできたことによるものである。</a:t>
          </a:r>
          <a:br>
            <a:rPr lang="ja-JP" altLang="en-US" sz="1300" b="0" i="0" u="none" strike="noStrike">
              <a:solidFill>
                <a:schemeClr val="dk1"/>
              </a:solidFill>
              <a:effectLst/>
              <a:latin typeface="+mn-ea"/>
              <a:ea typeface="+mn-ea"/>
              <a:cs typeface="+mn-cs"/>
            </a:rPr>
          </a:br>
          <a:r>
            <a:rPr lang="ja-JP" altLang="en-US" sz="1300" b="0" i="0" u="none" strike="noStrike">
              <a:solidFill>
                <a:schemeClr val="dk1"/>
              </a:solidFill>
              <a:effectLst/>
              <a:latin typeface="+mn-ea"/>
              <a:ea typeface="+mn-ea"/>
              <a:cs typeface="+mn-cs"/>
            </a:rPr>
            <a:t>土木費</a:t>
          </a:r>
          <a:r>
            <a:rPr lang="ja-JP" altLang="en-US" sz="1300" b="0" i="0" u="none" strike="noStrike">
              <a:solidFill>
                <a:schemeClr val="dk1"/>
              </a:solidFill>
              <a:effectLst/>
              <a:latin typeface="+mj-ea"/>
              <a:ea typeface="+mj-ea"/>
              <a:cs typeface="+mn-cs"/>
            </a:rPr>
            <a:t>は</a:t>
          </a:r>
          <a:r>
            <a:rPr lang="ja-JP" altLang="ja-JP" sz="1300" b="0" i="0">
              <a:solidFill>
                <a:schemeClr val="dk1"/>
              </a:solidFill>
              <a:effectLst/>
              <a:latin typeface="+mj-ea"/>
              <a:ea typeface="+mj-ea"/>
              <a:cs typeface="+mn-cs"/>
            </a:rPr>
            <a:t>、住民一人当たり</a:t>
          </a:r>
          <a:r>
            <a:rPr lang="en-US" altLang="ja-JP" sz="1300" b="0" i="0">
              <a:solidFill>
                <a:schemeClr val="dk1"/>
              </a:solidFill>
              <a:effectLst/>
              <a:latin typeface="+mj-ea"/>
              <a:ea typeface="+mj-ea"/>
              <a:cs typeface="+mn-cs"/>
            </a:rPr>
            <a:t>56,165</a:t>
          </a:r>
          <a:r>
            <a:rPr lang="ja-JP" altLang="ja-JP" sz="1300" b="0" i="0">
              <a:solidFill>
                <a:schemeClr val="dk1"/>
              </a:solidFill>
              <a:effectLst/>
              <a:latin typeface="+mj-ea"/>
              <a:ea typeface="+mj-ea"/>
              <a:cs typeface="+mn-cs"/>
            </a:rPr>
            <a:t>円となって</a:t>
          </a:r>
          <a:r>
            <a:rPr lang="ja-JP" altLang="en-US" sz="1300" b="0" i="0">
              <a:solidFill>
                <a:schemeClr val="dk1"/>
              </a:solidFill>
              <a:effectLst/>
              <a:latin typeface="+mj-ea"/>
              <a:ea typeface="+mj-ea"/>
              <a:cs typeface="+mn-cs"/>
            </a:rPr>
            <a:t>おり、</a:t>
          </a:r>
          <a:r>
            <a:rPr lang="ja-JP" altLang="ja-JP" sz="1300" b="0" i="0">
              <a:solidFill>
                <a:schemeClr val="dk1"/>
              </a:solidFill>
              <a:effectLst/>
              <a:latin typeface="+mj-ea"/>
              <a:ea typeface="+mj-ea"/>
              <a:cs typeface="+mn-cs"/>
            </a:rPr>
            <a:t>前年度決算と比較すると</a:t>
          </a:r>
          <a:r>
            <a:rPr lang="en-US" altLang="ja-JP" sz="1300" b="0" i="0">
              <a:solidFill>
                <a:schemeClr val="dk1"/>
              </a:solidFill>
              <a:effectLst/>
              <a:latin typeface="+mj-ea"/>
              <a:ea typeface="+mj-ea"/>
              <a:cs typeface="+mn-cs"/>
            </a:rPr>
            <a:t>22.0</a:t>
          </a:r>
          <a:r>
            <a:rPr lang="ja-JP" altLang="ja-JP" sz="1300" b="0" i="0">
              <a:solidFill>
                <a:schemeClr val="dk1"/>
              </a:solidFill>
              <a:effectLst/>
              <a:latin typeface="+mj-ea"/>
              <a:ea typeface="+mj-ea"/>
              <a:cs typeface="+mn-cs"/>
            </a:rPr>
            <a:t>％</a:t>
          </a:r>
          <a:r>
            <a:rPr lang="ja-JP" altLang="en-US" sz="1300" b="0" i="0">
              <a:solidFill>
                <a:schemeClr val="dk1"/>
              </a:solidFill>
              <a:effectLst/>
              <a:latin typeface="+mj-ea"/>
              <a:ea typeface="+mj-ea"/>
              <a:cs typeface="+mn-cs"/>
            </a:rPr>
            <a:t>減少しているのは</a:t>
          </a:r>
          <a:r>
            <a:rPr lang="ja-JP" altLang="ja-JP" sz="1300" b="0" i="0">
              <a:solidFill>
                <a:schemeClr val="dk1"/>
              </a:solidFill>
              <a:effectLst/>
              <a:latin typeface="+mj-ea"/>
              <a:ea typeface="+mj-ea"/>
              <a:cs typeface="+mn-cs"/>
            </a:rPr>
            <a:t>、</a:t>
          </a:r>
          <a:r>
            <a:rPr lang="ja-JP" altLang="en-US" sz="1300" b="0" i="0">
              <a:solidFill>
                <a:schemeClr val="dk1"/>
              </a:solidFill>
              <a:effectLst/>
              <a:latin typeface="+mj-ea"/>
              <a:ea typeface="+mj-ea"/>
              <a:cs typeface="+mn-cs"/>
            </a:rPr>
            <a:t>除雪対策事業や市街地開発事業などの減少</a:t>
          </a:r>
          <a:r>
            <a:rPr lang="ja-JP" altLang="ja-JP" sz="1300" b="0" i="0">
              <a:solidFill>
                <a:schemeClr val="dk1"/>
              </a:solidFill>
              <a:effectLst/>
              <a:latin typeface="+mj-ea"/>
              <a:ea typeface="+mj-ea"/>
              <a:cs typeface="+mn-cs"/>
            </a:rPr>
            <a:t>が主な要因である。</a:t>
          </a:r>
          <a:br>
            <a:rPr lang="ja-JP" altLang="ja-JP" sz="1300" b="0" i="0">
              <a:solidFill>
                <a:schemeClr val="dk1"/>
              </a:solidFill>
              <a:effectLst/>
              <a:latin typeface="+mj-ea"/>
              <a:ea typeface="+mj-ea"/>
              <a:cs typeface="+mn-cs"/>
            </a:rPr>
          </a:br>
          <a:r>
            <a:rPr lang="ja-JP" altLang="en-US" sz="1300" b="0" i="0" u="none" strike="noStrike">
              <a:solidFill>
                <a:schemeClr val="dk1"/>
              </a:solidFill>
              <a:effectLst/>
              <a:latin typeface="+mj-ea"/>
              <a:ea typeface="+mj-ea"/>
              <a:cs typeface="+mn-cs"/>
            </a:rPr>
            <a:t>消防費</a:t>
          </a:r>
          <a:r>
            <a:rPr lang="ja-JP" altLang="en-US" sz="1300" b="0" i="0" u="none" strike="noStrike">
              <a:solidFill>
                <a:schemeClr val="dk1"/>
              </a:solidFill>
              <a:effectLst/>
              <a:latin typeface="+mn-ea"/>
              <a:ea typeface="+mn-ea"/>
              <a:cs typeface="+mn-cs"/>
            </a:rPr>
            <a:t>は、</a:t>
          </a:r>
          <a:r>
            <a:rPr lang="ja-JP" altLang="ja-JP" sz="1300" b="0" i="0">
              <a:solidFill>
                <a:schemeClr val="dk1"/>
              </a:solidFill>
              <a:effectLst/>
              <a:latin typeface="+mn-ea"/>
              <a:ea typeface="+mn-ea"/>
              <a:cs typeface="+mn-cs"/>
            </a:rPr>
            <a:t>住民一人当たり</a:t>
          </a:r>
          <a:r>
            <a:rPr lang="en-US" altLang="ja-JP" sz="1300" b="0" i="0">
              <a:solidFill>
                <a:schemeClr val="dk1"/>
              </a:solidFill>
              <a:effectLst/>
              <a:latin typeface="+mn-ea"/>
              <a:ea typeface="+mn-ea"/>
              <a:cs typeface="+mn-cs"/>
            </a:rPr>
            <a:t>16,607</a:t>
          </a:r>
          <a:r>
            <a:rPr lang="ja-JP" altLang="ja-JP" sz="1300" b="0" i="0">
              <a:solidFill>
                <a:schemeClr val="dk1"/>
              </a:solidFill>
              <a:effectLst/>
              <a:latin typeface="+mn-ea"/>
              <a:ea typeface="+mn-ea"/>
              <a:cs typeface="+mn-cs"/>
            </a:rPr>
            <a:t>円となっており、</a:t>
          </a:r>
          <a:r>
            <a:rPr lang="ja-JP" altLang="en-US" sz="1300" b="0" i="0">
              <a:solidFill>
                <a:schemeClr val="dk1"/>
              </a:solidFill>
              <a:effectLst/>
              <a:latin typeface="+mn-ea"/>
              <a:ea typeface="+mn-ea"/>
              <a:cs typeface="+mn-cs"/>
            </a:rPr>
            <a:t>前年度決算と比較すると</a:t>
          </a:r>
          <a:r>
            <a:rPr lang="en-US" altLang="ja-JP" sz="1300" b="0" i="0">
              <a:solidFill>
                <a:schemeClr val="dk1"/>
              </a:solidFill>
              <a:effectLst/>
              <a:latin typeface="+mn-ea"/>
              <a:ea typeface="+mn-ea"/>
              <a:cs typeface="+mn-cs"/>
            </a:rPr>
            <a:t>27.0</a:t>
          </a:r>
          <a:r>
            <a:rPr lang="ja-JP" altLang="en-US" sz="1300" b="0" i="0">
              <a:solidFill>
                <a:schemeClr val="dk1"/>
              </a:solidFill>
              <a:effectLst/>
              <a:latin typeface="+mn-ea"/>
              <a:ea typeface="+mn-ea"/>
              <a:cs typeface="+mn-cs"/>
            </a:rPr>
            <a:t>％増加しているのは、デジタル防災行政無線整備事業などの増加が主な要因である。</a:t>
          </a:r>
          <a:endParaRPr lang="en-US" altLang="ja-JP" sz="1300" b="0" i="0" u="none" strike="noStrike">
            <a:solidFill>
              <a:schemeClr val="dk1"/>
            </a:solidFill>
            <a:effectLst/>
            <a:latin typeface="+mn-ea"/>
            <a:ea typeface="+mn-ea"/>
            <a:cs typeface="+mn-cs"/>
          </a:endParaRPr>
        </a:p>
        <a:p>
          <a:r>
            <a:rPr lang="ja-JP" altLang="en-US" sz="1300" b="0" i="0" u="none" strike="noStrike">
              <a:solidFill>
                <a:schemeClr val="dk1"/>
              </a:solidFill>
              <a:effectLst/>
              <a:latin typeface="+mn-ea"/>
              <a:ea typeface="+mn-ea"/>
              <a:cs typeface="+mn-cs"/>
            </a:rPr>
            <a:t>教育費は、住民一人当たり</a:t>
          </a:r>
          <a:r>
            <a:rPr lang="en-US" altLang="ja-JP" sz="1300" b="0" i="0" u="none" strike="noStrike">
              <a:solidFill>
                <a:schemeClr val="dk1"/>
              </a:solidFill>
              <a:effectLst/>
              <a:latin typeface="+mn-ea"/>
              <a:ea typeface="+mn-ea"/>
              <a:cs typeface="+mn-cs"/>
            </a:rPr>
            <a:t>65,092</a:t>
          </a:r>
          <a:r>
            <a:rPr lang="ja-JP" altLang="en-US" sz="1300" b="0" i="0" u="none" strike="noStrike">
              <a:solidFill>
                <a:schemeClr val="dk1"/>
              </a:solidFill>
              <a:effectLst/>
              <a:latin typeface="+mn-ea"/>
              <a:ea typeface="+mn-ea"/>
              <a:cs typeface="+mn-cs"/>
            </a:rPr>
            <a:t>円となっており、類似団体平均に比べ増嵩しているのは、特に平成</a:t>
          </a:r>
          <a:r>
            <a:rPr lang="en-US" altLang="ja-JP" sz="1300" b="0" i="0" u="none" strike="noStrike">
              <a:solidFill>
                <a:schemeClr val="dk1"/>
              </a:solidFill>
              <a:effectLst/>
              <a:latin typeface="+mn-ea"/>
              <a:ea typeface="+mn-ea"/>
              <a:cs typeface="+mn-cs"/>
            </a:rPr>
            <a:t>24</a:t>
          </a:r>
          <a:r>
            <a:rPr lang="ja-JP" altLang="en-US" sz="1300" b="0" i="0" u="none" strike="noStrike">
              <a:solidFill>
                <a:schemeClr val="dk1"/>
              </a:solidFill>
              <a:effectLst/>
              <a:latin typeface="+mn-ea"/>
              <a:ea typeface="+mn-ea"/>
              <a:cs typeface="+mn-cs"/>
            </a:rPr>
            <a:t>年度からの小学校などの教育施設整備事業等の増加が主な要因であるが、</a:t>
          </a:r>
          <a:r>
            <a:rPr lang="ja-JP" altLang="en-US" sz="1300">
              <a:latin typeface="+mn-ea"/>
              <a:ea typeface="+mn-ea"/>
            </a:rPr>
            <a:t>前年度決算と比較すると</a:t>
          </a:r>
          <a:r>
            <a:rPr lang="en-US" altLang="ja-JP" sz="1300">
              <a:latin typeface="+mn-ea"/>
              <a:ea typeface="+mn-ea"/>
            </a:rPr>
            <a:t>14.7</a:t>
          </a:r>
          <a:r>
            <a:rPr lang="ja-JP" altLang="en-US" sz="1300">
              <a:latin typeface="+mn-ea"/>
              <a:ea typeface="+mn-ea"/>
            </a:rPr>
            <a:t>％減少しているのは、小中学校改築等事業のなどの減少が主な要因である。</a:t>
          </a:r>
          <a:endParaRPr lang="en-US" altLang="ja-JP" sz="1300">
            <a:latin typeface="+mn-ea"/>
            <a:ea typeface="+mn-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石川県白山市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400" b="0" i="0" u="none" strike="noStrike">
              <a:solidFill>
                <a:schemeClr val="dk1"/>
              </a:solidFill>
              <a:effectLst/>
              <a:latin typeface="ＭＳ ゴシック" panose="020B0609070205080204" pitchFamily="49" charset="-128"/>
              <a:ea typeface="ＭＳ ゴシック" panose="020B0609070205080204" pitchFamily="49" charset="-128"/>
              <a:cs typeface="+mn-cs"/>
            </a:rPr>
            <a:t>財政調整基金残高については、平成</a:t>
          </a:r>
          <a:r>
            <a:rPr lang="en-US" altLang="ja-JP" sz="1400" b="0" i="0" u="none" strike="noStrike">
              <a:solidFill>
                <a:schemeClr val="dk1"/>
              </a:solidFill>
              <a:effectLst/>
              <a:latin typeface="ＭＳ ゴシック" panose="020B0609070205080204" pitchFamily="49" charset="-128"/>
              <a:ea typeface="ＭＳ ゴシック" panose="020B0609070205080204" pitchFamily="49" charset="-128"/>
              <a:cs typeface="+mn-cs"/>
            </a:rPr>
            <a:t>26</a:t>
          </a:r>
          <a:r>
            <a:rPr lang="ja-JP" altLang="en-US" sz="1400" b="0" i="0" u="none" strike="noStrike">
              <a:solidFill>
                <a:schemeClr val="dk1"/>
              </a:solidFill>
              <a:effectLst/>
              <a:latin typeface="ＭＳ ゴシック" panose="020B0609070205080204" pitchFamily="49" charset="-128"/>
              <a:ea typeface="ＭＳ ゴシック" panose="020B0609070205080204" pitchFamily="49" charset="-128"/>
              <a:cs typeface="+mn-cs"/>
            </a:rPr>
            <a:t>年度に引き続き基金からの取り崩しを行うことなく</a:t>
          </a:r>
          <a:r>
            <a:rPr lang="en-US" altLang="ja-JP" sz="1400" b="0" i="0" u="none" strike="noStrike">
              <a:solidFill>
                <a:schemeClr val="dk1"/>
              </a:solidFill>
              <a:effectLst/>
              <a:latin typeface="ＭＳ ゴシック" panose="020B0609070205080204" pitchFamily="49" charset="-128"/>
              <a:ea typeface="ＭＳ ゴシック" panose="020B0609070205080204" pitchFamily="49" charset="-128"/>
              <a:cs typeface="+mn-cs"/>
            </a:rPr>
            <a:t>752,827</a:t>
          </a:r>
          <a:r>
            <a:rPr lang="ja-JP" altLang="en-US" sz="1400" b="0" i="0" u="none" strike="noStrike">
              <a:solidFill>
                <a:schemeClr val="dk1"/>
              </a:solidFill>
              <a:effectLst/>
              <a:latin typeface="ＭＳ ゴシック" panose="020B0609070205080204" pitchFamily="49" charset="-128"/>
              <a:ea typeface="ＭＳ ゴシック" panose="020B0609070205080204" pitchFamily="49" charset="-128"/>
              <a:cs typeface="+mn-cs"/>
            </a:rPr>
            <a:t>千円を積み立てることが出来たことから、</a:t>
          </a:r>
          <a:r>
            <a:rPr lang="en-US" altLang="ja-JP" sz="1400" b="0" i="0" u="none" strike="noStrike">
              <a:solidFill>
                <a:schemeClr val="dk1"/>
              </a:solidFill>
              <a:effectLst/>
              <a:latin typeface="ＭＳ ゴシック" panose="020B0609070205080204" pitchFamily="49" charset="-128"/>
              <a:ea typeface="ＭＳ ゴシック" panose="020B0609070205080204" pitchFamily="49" charset="-128"/>
              <a:cs typeface="+mn-cs"/>
            </a:rPr>
            <a:t>2.44</a:t>
          </a:r>
          <a:r>
            <a:rPr lang="ja-JP" altLang="en-US" sz="1400" b="0" i="0" u="none" strike="noStrike">
              <a:solidFill>
                <a:schemeClr val="dk1"/>
              </a:solidFill>
              <a:effectLst/>
              <a:latin typeface="ＭＳ ゴシック" panose="020B0609070205080204" pitchFamily="49" charset="-128"/>
              <a:ea typeface="ＭＳ ゴシック" panose="020B0609070205080204" pitchFamily="49" charset="-128"/>
              <a:cs typeface="+mn-cs"/>
            </a:rPr>
            <a:t>％改善されている。実質収支額及び実質単年度収支は、扶助費や繰出金の増、普通交付税等の減により、前年度より比率が低下している。合併特例期間が平成</a:t>
          </a:r>
          <a:r>
            <a:rPr lang="en-US" altLang="ja-JP" sz="1400" b="0" i="0" u="none" strike="noStrike">
              <a:solidFill>
                <a:schemeClr val="dk1"/>
              </a:solidFill>
              <a:effectLst/>
              <a:latin typeface="ＭＳ ゴシック" panose="020B0609070205080204" pitchFamily="49" charset="-128"/>
              <a:ea typeface="ＭＳ ゴシック" panose="020B0609070205080204" pitchFamily="49" charset="-128"/>
              <a:cs typeface="+mn-cs"/>
            </a:rPr>
            <a:t>27</a:t>
          </a:r>
          <a:r>
            <a:rPr lang="ja-JP" altLang="en-US" sz="1400" b="0" i="0" u="none" strike="noStrike">
              <a:solidFill>
                <a:schemeClr val="dk1"/>
              </a:solidFill>
              <a:effectLst/>
              <a:latin typeface="ＭＳ ゴシック" panose="020B0609070205080204" pitchFamily="49" charset="-128"/>
              <a:ea typeface="ＭＳ ゴシック" panose="020B0609070205080204" pitchFamily="49" charset="-128"/>
              <a:cs typeface="+mn-cs"/>
            </a:rPr>
            <a:t>年度に終了するとともに、人口減少や少子高齢化が一層進展することから、健全な財政運営を堅持していく。</a:t>
          </a:r>
          <a:r>
            <a:rPr lang="ja-JP" altLang="en-US" sz="1400">
              <a:latin typeface="ＭＳ ゴシック" panose="020B0609070205080204" pitchFamily="49" charset="-128"/>
              <a:ea typeface="ＭＳ ゴシック" panose="020B0609070205080204" pitchFamily="49" charset="-128"/>
            </a:rPr>
            <a:t> </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石川県白山市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400" b="0" i="0" u="none" strike="noStrike">
              <a:solidFill>
                <a:schemeClr val="dk1"/>
              </a:solidFill>
              <a:effectLst/>
              <a:latin typeface="ＭＳ ゴシック" panose="020B0609070205080204" pitchFamily="49" charset="-128"/>
              <a:ea typeface="ＭＳ ゴシック" panose="020B0609070205080204" pitchFamily="49" charset="-128"/>
              <a:cs typeface="+mn-cs"/>
            </a:rPr>
            <a:t>前年度との比較では、一般会計及び宅地造成事業特別会計のみ低下したものの、その他の会計は改善しており、平成</a:t>
          </a:r>
          <a:r>
            <a:rPr lang="en-US" altLang="ja-JP" sz="1400" b="0" i="0" u="none" strike="noStrike">
              <a:solidFill>
                <a:schemeClr val="dk1"/>
              </a:solidFill>
              <a:effectLst/>
              <a:latin typeface="ＭＳ ゴシック" panose="020B0609070205080204" pitchFamily="49" charset="-128"/>
              <a:ea typeface="ＭＳ ゴシック" panose="020B0609070205080204" pitchFamily="49" charset="-128"/>
              <a:cs typeface="+mn-cs"/>
            </a:rPr>
            <a:t>24</a:t>
          </a:r>
          <a:r>
            <a:rPr lang="ja-JP" altLang="en-US" sz="1400" b="0" i="0" u="none" strike="noStrike">
              <a:solidFill>
                <a:schemeClr val="dk1"/>
              </a:solidFill>
              <a:effectLst/>
              <a:latin typeface="ＭＳ ゴシック" panose="020B0609070205080204" pitchFamily="49" charset="-128"/>
              <a:ea typeface="ＭＳ ゴシック" panose="020B0609070205080204" pitchFamily="49" charset="-128"/>
              <a:cs typeface="+mn-cs"/>
            </a:rPr>
            <a:t>年度からは全会計で黒字化も達成している。今後も全会計において健全財政に努めることとする。</a:t>
          </a:r>
          <a:endParaRPr lang="en-US" altLang="ja-JP" sz="1400" b="0" i="0" u="none" strike="noStrike">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300" b="0" i="0" u="none" strike="noStrike">
              <a:solidFill>
                <a:schemeClr val="dk1"/>
              </a:solidFill>
              <a:effectLst/>
              <a:latin typeface="+mn-ea"/>
              <a:ea typeface="+mn-ea"/>
              <a:cs typeface="+mn-cs"/>
            </a:rPr>
            <a:t>水道事業会計は、</a:t>
          </a:r>
          <a:r>
            <a:rPr lang="ja-JP" altLang="ja-JP" sz="1300" b="0" i="0">
              <a:solidFill>
                <a:schemeClr val="dk1"/>
              </a:solidFill>
              <a:effectLst/>
              <a:latin typeface="+mn-ea"/>
              <a:ea typeface="+mn-ea"/>
              <a:cs typeface="+mn-cs"/>
            </a:rPr>
            <a:t>前年度比較</a:t>
          </a:r>
          <a:r>
            <a:rPr lang="ja-JP" altLang="en-US" sz="1300" b="0" i="0">
              <a:solidFill>
                <a:schemeClr val="dk1"/>
              </a:solidFill>
              <a:effectLst/>
              <a:latin typeface="+mn-ea"/>
              <a:ea typeface="+mn-ea"/>
              <a:cs typeface="+mn-cs"/>
            </a:rPr>
            <a:t>で</a:t>
          </a:r>
          <a:r>
            <a:rPr lang="en-US" altLang="ja-JP" sz="1300" b="0" i="0">
              <a:solidFill>
                <a:schemeClr val="dk1"/>
              </a:solidFill>
              <a:effectLst/>
              <a:latin typeface="+mn-ea"/>
              <a:ea typeface="+mn-ea"/>
              <a:cs typeface="+mn-cs"/>
            </a:rPr>
            <a:t>0.51</a:t>
          </a:r>
          <a:r>
            <a:rPr lang="ja-JP" altLang="ja-JP" sz="1300" b="0" i="0">
              <a:solidFill>
                <a:schemeClr val="dk1"/>
              </a:solidFill>
              <a:effectLst/>
              <a:latin typeface="+mn-ea"/>
              <a:ea typeface="+mn-ea"/>
              <a:cs typeface="+mn-cs"/>
            </a:rPr>
            <a:t>％</a:t>
          </a:r>
          <a:r>
            <a:rPr lang="ja-JP" altLang="en-US" sz="1300" b="0" i="0">
              <a:solidFill>
                <a:schemeClr val="dk1"/>
              </a:solidFill>
              <a:effectLst/>
              <a:latin typeface="+mn-ea"/>
              <a:ea typeface="+mn-ea"/>
              <a:cs typeface="+mn-cs"/>
            </a:rPr>
            <a:t>上昇となり、未払金などの減少が主な要因である。</a:t>
          </a:r>
          <a:endParaRPr lang="en-US" altLang="ja-JP" sz="1300" b="0" i="0" u="none" strike="noStrike">
            <a:solidFill>
              <a:schemeClr val="dk1"/>
            </a:solidFill>
            <a:effectLst/>
            <a:latin typeface="+mn-ea"/>
            <a:ea typeface="+mn-ea"/>
            <a:cs typeface="+mn-cs"/>
          </a:endParaRPr>
        </a:p>
        <a:p>
          <a:r>
            <a:rPr lang="ja-JP" altLang="en-US" sz="1300" b="0" i="0" u="none" strike="noStrike">
              <a:solidFill>
                <a:schemeClr val="dk1"/>
              </a:solidFill>
              <a:effectLst/>
              <a:latin typeface="+mn-ea"/>
              <a:ea typeface="+mn-ea"/>
              <a:cs typeface="+mn-cs"/>
            </a:rPr>
            <a:t>下水道事業会計は、前年度比較で</a:t>
          </a:r>
          <a:r>
            <a:rPr lang="en-US" altLang="ja-JP" sz="1300" b="0" i="0" u="none" strike="noStrike">
              <a:solidFill>
                <a:schemeClr val="dk1"/>
              </a:solidFill>
              <a:effectLst/>
              <a:latin typeface="+mn-ea"/>
              <a:ea typeface="+mn-ea"/>
              <a:cs typeface="+mn-cs"/>
            </a:rPr>
            <a:t>0.19</a:t>
          </a:r>
          <a:r>
            <a:rPr lang="ja-JP" altLang="en-US" sz="1300" b="0" i="0" u="none" strike="noStrike">
              <a:solidFill>
                <a:schemeClr val="dk1"/>
              </a:solidFill>
              <a:effectLst/>
              <a:latin typeface="+mn-ea"/>
              <a:ea typeface="+mn-ea"/>
              <a:cs typeface="+mn-cs"/>
            </a:rPr>
            <a:t>％上昇と</a:t>
          </a:r>
          <a:r>
            <a:rPr lang="ja-JP" altLang="en-US" sz="1300" b="0" i="0" u="none" strike="noStrike">
              <a:solidFill>
                <a:schemeClr val="dk1"/>
              </a:solidFill>
              <a:effectLst/>
              <a:latin typeface="+mj-ea"/>
              <a:ea typeface="+mj-ea"/>
              <a:cs typeface="+mn-cs"/>
            </a:rPr>
            <a:t>なり、</a:t>
          </a:r>
          <a:r>
            <a:rPr lang="ja-JP" altLang="ja-JP" sz="1300" b="0" i="0">
              <a:solidFill>
                <a:schemeClr val="dk1"/>
              </a:solidFill>
              <a:effectLst/>
              <a:latin typeface="+mj-ea"/>
              <a:ea typeface="+mj-ea"/>
              <a:cs typeface="+mn-cs"/>
            </a:rPr>
            <a:t>未払金</a:t>
          </a:r>
          <a:r>
            <a:rPr lang="ja-JP" altLang="en-US" sz="1300" b="0" i="0">
              <a:solidFill>
                <a:schemeClr val="dk1"/>
              </a:solidFill>
              <a:effectLst/>
              <a:latin typeface="+mj-ea"/>
              <a:ea typeface="+mj-ea"/>
              <a:cs typeface="+mn-cs"/>
            </a:rPr>
            <a:t>など</a:t>
          </a:r>
          <a:r>
            <a:rPr lang="ja-JP" altLang="ja-JP" sz="1300" b="0" i="0">
              <a:solidFill>
                <a:schemeClr val="dk1"/>
              </a:solidFill>
              <a:effectLst/>
              <a:latin typeface="+mj-ea"/>
              <a:ea typeface="+mj-ea"/>
              <a:cs typeface="+mn-cs"/>
            </a:rPr>
            <a:t>の減少が主な要因である。</a:t>
          </a:r>
          <a:endParaRPr lang="en-US" altLang="ja-JP" sz="1300" b="0" i="0" u="none" strike="noStrike">
            <a:solidFill>
              <a:schemeClr val="dk1"/>
            </a:solidFill>
            <a:effectLst/>
            <a:latin typeface="+mj-ea"/>
            <a:ea typeface="+mj-ea"/>
            <a:cs typeface="+mn-cs"/>
          </a:endParaRPr>
        </a:p>
        <a:p>
          <a:r>
            <a:rPr lang="ja-JP" altLang="en-US" sz="1300" b="0" i="0" u="none" strike="noStrike">
              <a:solidFill>
                <a:schemeClr val="dk1"/>
              </a:solidFill>
              <a:effectLst/>
              <a:latin typeface="+mj-ea"/>
              <a:ea typeface="+mj-ea"/>
              <a:cs typeface="+mn-cs"/>
            </a:rPr>
            <a:t>一般会計は、前年度比較で</a:t>
          </a:r>
          <a:r>
            <a:rPr lang="en-US" altLang="ja-JP" sz="1300" b="0" i="0" u="none" strike="noStrike">
              <a:solidFill>
                <a:schemeClr val="dk1"/>
              </a:solidFill>
              <a:effectLst/>
              <a:latin typeface="+mj-ea"/>
              <a:ea typeface="+mj-ea"/>
              <a:cs typeface="+mn-cs"/>
            </a:rPr>
            <a:t>1.23</a:t>
          </a:r>
          <a:r>
            <a:rPr lang="ja-JP" altLang="en-US" sz="1300" b="0" i="0" u="none" strike="noStrike">
              <a:solidFill>
                <a:schemeClr val="dk1"/>
              </a:solidFill>
              <a:effectLst/>
              <a:latin typeface="+mj-ea"/>
              <a:ea typeface="+mj-ea"/>
              <a:cs typeface="+mn-cs"/>
            </a:rPr>
            <a:t>％低下となり、合併特例債などの減少が主な要因である。</a:t>
          </a:r>
          <a:endParaRPr lang="en-US" altLang="ja-JP" sz="1300" b="0" i="0" u="none" strike="noStrike">
            <a:solidFill>
              <a:schemeClr val="dk1"/>
            </a:solidFill>
            <a:effectLst/>
            <a:latin typeface="+mj-ea"/>
            <a:ea typeface="+mj-ea"/>
            <a:cs typeface="+mn-cs"/>
          </a:endParaRPr>
        </a:p>
        <a:p>
          <a:r>
            <a:rPr lang="ja-JP" altLang="en-US" sz="1300" b="0" i="0" u="none" strike="noStrike">
              <a:solidFill>
                <a:schemeClr val="dk1"/>
              </a:solidFill>
              <a:effectLst/>
              <a:latin typeface="+mn-ea"/>
              <a:ea typeface="+mn-ea"/>
              <a:cs typeface="+mn-cs"/>
            </a:rPr>
            <a:t>介護保険特別会計は、前年度比較で</a:t>
          </a:r>
          <a:r>
            <a:rPr lang="en-US" altLang="ja-JP" sz="1300" b="0" i="0" u="none" strike="noStrike">
              <a:solidFill>
                <a:schemeClr val="dk1"/>
              </a:solidFill>
              <a:effectLst/>
              <a:latin typeface="+mn-ea"/>
              <a:ea typeface="+mn-ea"/>
              <a:cs typeface="+mn-cs"/>
            </a:rPr>
            <a:t>0.59</a:t>
          </a:r>
          <a:r>
            <a:rPr lang="ja-JP" altLang="en-US" sz="1300" b="0" i="0" u="none" strike="noStrike">
              <a:solidFill>
                <a:schemeClr val="dk1"/>
              </a:solidFill>
              <a:effectLst/>
              <a:latin typeface="+mn-ea"/>
              <a:ea typeface="+mn-ea"/>
              <a:cs typeface="+mn-cs"/>
            </a:rPr>
            <a:t>％上昇となり、料金改定や対象者の増による保険料の増加などが主な要因である。</a:t>
          </a:r>
          <a:endParaRPr lang="en-US" altLang="ja-JP" sz="1300" b="0" i="0" u="none" strike="noStrike">
            <a:solidFill>
              <a:schemeClr val="dk1"/>
            </a:solidFill>
            <a:effectLst/>
            <a:latin typeface="+mn-ea"/>
            <a:ea typeface="+mn-ea"/>
            <a:cs typeface="+mn-cs"/>
          </a:endParaRPr>
        </a:p>
        <a:p>
          <a:r>
            <a:rPr lang="ja-JP" altLang="en-US" sz="1300" b="0" i="0" u="none" strike="noStrike">
              <a:solidFill>
                <a:schemeClr val="dk1"/>
              </a:solidFill>
              <a:effectLst/>
              <a:latin typeface="+mn-ea"/>
              <a:ea typeface="+mn-ea"/>
              <a:cs typeface="+mn-cs"/>
            </a:rPr>
            <a:t>国民健康保険特別会計は、前年度比較で</a:t>
          </a:r>
          <a:r>
            <a:rPr lang="en-US" altLang="ja-JP" sz="1300" b="0" i="0" u="none" strike="noStrike">
              <a:solidFill>
                <a:schemeClr val="dk1"/>
              </a:solidFill>
              <a:effectLst/>
              <a:latin typeface="+mn-ea"/>
              <a:ea typeface="+mn-ea"/>
              <a:cs typeface="+mn-cs"/>
            </a:rPr>
            <a:t>0.12</a:t>
          </a:r>
          <a:r>
            <a:rPr lang="ja-JP" altLang="en-US" sz="1300" b="0" i="0" u="none" strike="noStrike">
              <a:solidFill>
                <a:schemeClr val="dk1"/>
              </a:solidFill>
              <a:effectLst/>
              <a:latin typeface="+mn-ea"/>
              <a:ea typeface="+mn-ea"/>
              <a:cs typeface="+mn-cs"/>
            </a:rPr>
            <a:t>％上昇となり、還付金の減少や</a:t>
          </a:r>
          <a:r>
            <a:rPr lang="ja-JP" altLang="ja-JP" sz="1300" b="0" i="0">
              <a:solidFill>
                <a:schemeClr val="dk1"/>
              </a:solidFill>
              <a:effectLst/>
              <a:latin typeface="+mn-ea"/>
              <a:ea typeface="+mn-ea"/>
              <a:cs typeface="+mn-cs"/>
            </a:rPr>
            <a:t>繰越金の増加</a:t>
          </a:r>
          <a:r>
            <a:rPr lang="ja-JP" altLang="en-US" sz="1300" b="0" i="0">
              <a:solidFill>
                <a:schemeClr val="dk1"/>
              </a:solidFill>
              <a:effectLst/>
              <a:latin typeface="+mn-ea"/>
              <a:ea typeface="+mn-ea"/>
              <a:cs typeface="+mn-cs"/>
            </a:rPr>
            <a:t>が</a:t>
          </a:r>
          <a:r>
            <a:rPr lang="ja-JP" altLang="en-US" sz="1300" b="0" i="0" u="none" strike="noStrike">
              <a:solidFill>
                <a:schemeClr val="dk1"/>
              </a:solidFill>
              <a:effectLst/>
              <a:latin typeface="+mn-ea"/>
              <a:ea typeface="+mn-ea"/>
              <a:cs typeface="+mn-cs"/>
            </a:rPr>
            <a:t>主な要因である。</a:t>
          </a:r>
          <a:endParaRPr lang="en-US" altLang="ja-JP" sz="1300" b="0" i="0" u="none" strike="noStrike">
            <a:solidFill>
              <a:schemeClr val="dk1"/>
            </a:solidFill>
            <a:effectLst/>
            <a:latin typeface="+mn-ea"/>
            <a:ea typeface="+mn-ea"/>
            <a:cs typeface="+mn-cs"/>
          </a:endParaRPr>
        </a:p>
        <a:p>
          <a:r>
            <a:rPr lang="ja-JP" altLang="en-US" sz="1300" b="0" i="0" u="none" strike="noStrike">
              <a:solidFill>
                <a:schemeClr val="dk1"/>
              </a:solidFill>
              <a:effectLst/>
              <a:latin typeface="+mn-ea"/>
              <a:ea typeface="+mn-ea"/>
              <a:cs typeface="+mn-cs"/>
            </a:rPr>
            <a:t>工業用水道事業会計は、前年度比較で</a:t>
          </a:r>
          <a:r>
            <a:rPr lang="en-US" altLang="ja-JP" sz="1300" b="0" i="0" u="none" strike="noStrike">
              <a:solidFill>
                <a:schemeClr val="dk1"/>
              </a:solidFill>
              <a:effectLst/>
              <a:latin typeface="+mn-ea"/>
              <a:ea typeface="+mn-ea"/>
              <a:cs typeface="+mn-cs"/>
            </a:rPr>
            <a:t>0.01</a:t>
          </a:r>
          <a:r>
            <a:rPr lang="ja-JP" altLang="en-US" sz="1300" b="0" i="0" u="none" strike="noStrike">
              <a:solidFill>
                <a:schemeClr val="dk1"/>
              </a:solidFill>
              <a:effectLst/>
              <a:latin typeface="+mn-ea"/>
              <a:ea typeface="+mn-ea"/>
              <a:cs typeface="+mn-cs"/>
            </a:rPr>
            <a:t>％上昇となり、料金改定や配水量の増による給水収益の増加などが主な要因である。</a:t>
          </a:r>
          <a:endParaRPr lang="en-US" altLang="ja-JP" sz="1300" b="0" i="0" u="none" strike="noStrike">
            <a:solidFill>
              <a:schemeClr val="dk1"/>
            </a:solidFill>
            <a:effectLst/>
            <a:latin typeface="+mn-ea"/>
            <a:ea typeface="+mn-ea"/>
            <a:cs typeface="+mn-cs"/>
          </a:endParaRPr>
        </a:p>
        <a:p>
          <a:r>
            <a:rPr lang="ja-JP" altLang="en-US" sz="1300" b="0" i="0" u="none" strike="noStrike">
              <a:solidFill>
                <a:schemeClr val="dk1"/>
              </a:solidFill>
              <a:effectLst/>
              <a:latin typeface="+mn-ea"/>
              <a:ea typeface="+mn-ea"/>
              <a:cs typeface="+mn-cs"/>
            </a:rPr>
            <a:t>宅地造成事業特別会計</a:t>
          </a:r>
          <a:r>
            <a:rPr lang="ja-JP" altLang="en-US" sz="1400" b="0" i="0" u="none" strike="noStrike">
              <a:solidFill>
                <a:schemeClr val="dk1"/>
              </a:solidFill>
              <a:effectLst/>
              <a:latin typeface="ＭＳ ゴシック" panose="020B0609070205080204" pitchFamily="49" charset="-128"/>
              <a:ea typeface="ＭＳ ゴシック" panose="020B0609070205080204" pitchFamily="49" charset="-128"/>
              <a:cs typeface="+mn-cs"/>
            </a:rPr>
            <a:t>は、前年度比較で</a:t>
          </a:r>
          <a:r>
            <a:rPr lang="en-US" altLang="ja-JP" sz="1400" b="0" i="0" u="none" strike="noStrike">
              <a:solidFill>
                <a:schemeClr val="dk1"/>
              </a:solidFill>
              <a:effectLst/>
              <a:latin typeface="ＭＳ ゴシック" panose="020B0609070205080204" pitchFamily="49" charset="-128"/>
              <a:ea typeface="ＭＳ ゴシック" panose="020B0609070205080204" pitchFamily="49" charset="-128"/>
              <a:cs typeface="+mn-cs"/>
            </a:rPr>
            <a:t>0.01</a:t>
          </a:r>
          <a:r>
            <a:rPr lang="ja-JP" altLang="en-US" sz="1400" b="0" i="0" u="none" strike="noStrike">
              <a:solidFill>
                <a:schemeClr val="dk1"/>
              </a:solidFill>
              <a:effectLst/>
              <a:latin typeface="ＭＳ ゴシック" panose="020B0609070205080204" pitchFamily="49" charset="-128"/>
              <a:ea typeface="ＭＳ ゴシック" panose="020B0609070205080204" pitchFamily="49" charset="-128"/>
              <a:cs typeface="+mn-cs"/>
            </a:rPr>
            <a:t>％低下となり、土地収入見込額の減少などが主な要因である。</a:t>
          </a:r>
          <a:r>
            <a:rPr lang="ja-JP" altLang="en-US" sz="1400">
              <a:latin typeface="ＭＳ ゴシック" panose="020B0609070205080204" pitchFamily="49" charset="-128"/>
              <a:ea typeface="ＭＳ ゴシック" panose="020B0609070205080204" pitchFamily="49" charset="-128"/>
            </a:rPr>
            <a:t> </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90" zoomScaleNormal="9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64</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66</v>
      </c>
      <c r="C3" s="389"/>
      <c r="D3" s="389"/>
      <c r="E3" s="390"/>
      <c r="F3" s="390"/>
      <c r="G3" s="390"/>
      <c r="H3" s="390"/>
      <c r="I3" s="390"/>
      <c r="J3" s="390"/>
      <c r="K3" s="390"/>
      <c r="L3" s="390" t="s">
        <v>67</v>
      </c>
      <c r="M3" s="390"/>
      <c r="N3" s="390"/>
      <c r="O3" s="390"/>
      <c r="P3" s="390"/>
      <c r="Q3" s="390"/>
      <c r="R3" s="397"/>
      <c r="S3" s="397"/>
      <c r="T3" s="397"/>
      <c r="U3" s="397"/>
      <c r="V3" s="398"/>
      <c r="W3" s="372" t="s">
        <v>68</v>
      </c>
      <c r="X3" s="373"/>
      <c r="Y3" s="373"/>
      <c r="Z3" s="373"/>
      <c r="AA3" s="373"/>
      <c r="AB3" s="389"/>
      <c r="AC3" s="397" t="s">
        <v>69</v>
      </c>
      <c r="AD3" s="373"/>
      <c r="AE3" s="373"/>
      <c r="AF3" s="373"/>
      <c r="AG3" s="373"/>
      <c r="AH3" s="373"/>
      <c r="AI3" s="373"/>
      <c r="AJ3" s="373"/>
      <c r="AK3" s="373"/>
      <c r="AL3" s="374"/>
      <c r="AM3" s="372" t="s">
        <v>70</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71</v>
      </c>
      <c r="BO3" s="373"/>
      <c r="BP3" s="373"/>
      <c r="BQ3" s="373"/>
      <c r="BR3" s="373"/>
      <c r="BS3" s="373"/>
      <c r="BT3" s="373"/>
      <c r="BU3" s="374"/>
      <c r="BV3" s="372" t="s">
        <v>72</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73</v>
      </c>
      <c r="CU3" s="373"/>
      <c r="CV3" s="373"/>
      <c r="CW3" s="373"/>
      <c r="CX3" s="373"/>
      <c r="CY3" s="373"/>
      <c r="CZ3" s="373"/>
      <c r="DA3" s="374"/>
      <c r="DB3" s="372" t="s">
        <v>74</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75</v>
      </c>
      <c r="AZ4" s="376"/>
      <c r="BA4" s="376"/>
      <c r="BB4" s="376"/>
      <c r="BC4" s="376"/>
      <c r="BD4" s="376"/>
      <c r="BE4" s="376"/>
      <c r="BF4" s="376"/>
      <c r="BG4" s="376"/>
      <c r="BH4" s="376"/>
      <c r="BI4" s="376"/>
      <c r="BJ4" s="376"/>
      <c r="BK4" s="376"/>
      <c r="BL4" s="376"/>
      <c r="BM4" s="377"/>
      <c r="BN4" s="378">
        <v>52835273</v>
      </c>
      <c r="BO4" s="379"/>
      <c r="BP4" s="379"/>
      <c r="BQ4" s="379"/>
      <c r="BR4" s="379"/>
      <c r="BS4" s="379"/>
      <c r="BT4" s="379"/>
      <c r="BU4" s="380"/>
      <c r="BV4" s="378">
        <v>55115400</v>
      </c>
      <c r="BW4" s="379"/>
      <c r="BX4" s="379"/>
      <c r="BY4" s="379"/>
      <c r="BZ4" s="379"/>
      <c r="CA4" s="379"/>
      <c r="CB4" s="379"/>
      <c r="CC4" s="380"/>
      <c r="CD4" s="381" t="s">
        <v>76</v>
      </c>
      <c r="CE4" s="382"/>
      <c r="CF4" s="382"/>
      <c r="CG4" s="382"/>
      <c r="CH4" s="382"/>
      <c r="CI4" s="382"/>
      <c r="CJ4" s="382"/>
      <c r="CK4" s="382"/>
      <c r="CL4" s="382"/>
      <c r="CM4" s="382"/>
      <c r="CN4" s="382"/>
      <c r="CO4" s="382"/>
      <c r="CP4" s="382"/>
      <c r="CQ4" s="382"/>
      <c r="CR4" s="382"/>
      <c r="CS4" s="383"/>
      <c r="CT4" s="384">
        <v>3.7</v>
      </c>
      <c r="CU4" s="385"/>
      <c r="CV4" s="385"/>
      <c r="CW4" s="385"/>
      <c r="CX4" s="385"/>
      <c r="CY4" s="385"/>
      <c r="CZ4" s="385"/>
      <c r="DA4" s="386"/>
      <c r="DB4" s="384">
        <v>4.9000000000000004</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77</v>
      </c>
      <c r="AN5" s="445"/>
      <c r="AO5" s="445"/>
      <c r="AP5" s="445"/>
      <c r="AQ5" s="445"/>
      <c r="AR5" s="445"/>
      <c r="AS5" s="445"/>
      <c r="AT5" s="446"/>
      <c r="AU5" s="447" t="s">
        <v>78</v>
      </c>
      <c r="AV5" s="448"/>
      <c r="AW5" s="448"/>
      <c r="AX5" s="448"/>
      <c r="AY5" s="449" t="s">
        <v>79</v>
      </c>
      <c r="AZ5" s="450"/>
      <c r="BA5" s="450"/>
      <c r="BB5" s="450"/>
      <c r="BC5" s="450"/>
      <c r="BD5" s="450"/>
      <c r="BE5" s="450"/>
      <c r="BF5" s="450"/>
      <c r="BG5" s="450"/>
      <c r="BH5" s="450"/>
      <c r="BI5" s="450"/>
      <c r="BJ5" s="450"/>
      <c r="BK5" s="450"/>
      <c r="BL5" s="450"/>
      <c r="BM5" s="451"/>
      <c r="BN5" s="415">
        <v>51649947</v>
      </c>
      <c r="BO5" s="416"/>
      <c r="BP5" s="416"/>
      <c r="BQ5" s="416"/>
      <c r="BR5" s="416"/>
      <c r="BS5" s="416"/>
      <c r="BT5" s="416"/>
      <c r="BU5" s="417"/>
      <c r="BV5" s="415">
        <v>53425515</v>
      </c>
      <c r="BW5" s="416"/>
      <c r="BX5" s="416"/>
      <c r="BY5" s="416"/>
      <c r="BZ5" s="416"/>
      <c r="CA5" s="416"/>
      <c r="CB5" s="416"/>
      <c r="CC5" s="417"/>
      <c r="CD5" s="418" t="s">
        <v>80</v>
      </c>
      <c r="CE5" s="419"/>
      <c r="CF5" s="419"/>
      <c r="CG5" s="419"/>
      <c r="CH5" s="419"/>
      <c r="CI5" s="419"/>
      <c r="CJ5" s="419"/>
      <c r="CK5" s="419"/>
      <c r="CL5" s="419"/>
      <c r="CM5" s="419"/>
      <c r="CN5" s="419"/>
      <c r="CO5" s="419"/>
      <c r="CP5" s="419"/>
      <c r="CQ5" s="419"/>
      <c r="CR5" s="419"/>
      <c r="CS5" s="420"/>
      <c r="CT5" s="412">
        <v>92.9</v>
      </c>
      <c r="CU5" s="413"/>
      <c r="CV5" s="413"/>
      <c r="CW5" s="413"/>
      <c r="CX5" s="413"/>
      <c r="CY5" s="413"/>
      <c r="CZ5" s="413"/>
      <c r="DA5" s="414"/>
      <c r="DB5" s="412">
        <v>90.9</v>
      </c>
      <c r="DC5" s="413"/>
      <c r="DD5" s="413"/>
      <c r="DE5" s="413"/>
      <c r="DF5" s="413"/>
      <c r="DG5" s="413"/>
      <c r="DH5" s="413"/>
      <c r="DI5" s="414"/>
      <c r="DJ5" s="137"/>
      <c r="DK5" s="137"/>
      <c r="DL5" s="137"/>
      <c r="DM5" s="137"/>
      <c r="DN5" s="137"/>
      <c r="DO5" s="137"/>
    </row>
    <row r="6" spans="1:119" ht="18.75" customHeight="1">
      <c r="A6" s="138"/>
      <c r="B6" s="421" t="s">
        <v>81</v>
      </c>
      <c r="C6" s="422"/>
      <c r="D6" s="422"/>
      <c r="E6" s="423"/>
      <c r="F6" s="423"/>
      <c r="G6" s="423"/>
      <c r="H6" s="423"/>
      <c r="I6" s="423"/>
      <c r="J6" s="423"/>
      <c r="K6" s="423"/>
      <c r="L6" s="423" t="s">
        <v>82</v>
      </c>
      <c r="M6" s="423"/>
      <c r="N6" s="423"/>
      <c r="O6" s="423"/>
      <c r="P6" s="423"/>
      <c r="Q6" s="423"/>
      <c r="R6" s="427"/>
      <c r="S6" s="427"/>
      <c r="T6" s="427"/>
      <c r="U6" s="427"/>
      <c r="V6" s="428"/>
      <c r="W6" s="431" t="s">
        <v>83</v>
      </c>
      <c r="X6" s="432"/>
      <c r="Y6" s="432"/>
      <c r="Z6" s="432"/>
      <c r="AA6" s="432"/>
      <c r="AB6" s="422"/>
      <c r="AC6" s="435" t="s">
        <v>84</v>
      </c>
      <c r="AD6" s="436"/>
      <c r="AE6" s="436"/>
      <c r="AF6" s="436"/>
      <c r="AG6" s="436"/>
      <c r="AH6" s="436"/>
      <c r="AI6" s="436"/>
      <c r="AJ6" s="436"/>
      <c r="AK6" s="436"/>
      <c r="AL6" s="437"/>
      <c r="AM6" s="444" t="s">
        <v>85</v>
      </c>
      <c r="AN6" s="445"/>
      <c r="AO6" s="445"/>
      <c r="AP6" s="445"/>
      <c r="AQ6" s="445"/>
      <c r="AR6" s="445"/>
      <c r="AS6" s="445"/>
      <c r="AT6" s="446"/>
      <c r="AU6" s="447" t="s">
        <v>78</v>
      </c>
      <c r="AV6" s="448"/>
      <c r="AW6" s="448"/>
      <c r="AX6" s="448"/>
      <c r="AY6" s="449" t="s">
        <v>86</v>
      </c>
      <c r="AZ6" s="450"/>
      <c r="BA6" s="450"/>
      <c r="BB6" s="450"/>
      <c r="BC6" s="450"/>
      <c r="BD6" s="450"/>
      <c r="BE6" s="450"/>
      <c r="BF6" s="450"/>
      <c r="BG6" s="450"/>
      <c r="BH6" s="450"/>
      <c r="BI6" s="450"/>
      <c r="BJ6" s="450"/>
      <c r="BK6" s="450"/>
      <c r="BL6" s="450"/>
      <c r="BM6" s="451"/>
      <c r="BN6" s="415">
        <v>1185326</v>
      </c>
      <c r="BO6" s="416"/>
      <c r="BP6" s="416"/>
      <c r="BQ6" s="416"/>
      <c r="BR6" s="416"/>
      <c r="BS6" s="416"/>
      <c r="BT6" s="416"/>
      <c r="BU6" s="417"/>
      <c r="BV6" s="415">
        <v>1689885</v>
      </c>
      <c r="BW6" s="416"/>
      <c r="BX6" s="416"/>
      <c r="BY6" s="416"/>
      <c r="BZ6" s="416"/>
      <c r="CA6" s="416"/>
      <c r="CB6" s="416"/>
      <c r="CC6" s="417"/>
      <c r="CD6" s="418" t="s">
        <v>87</v>
      </c>
      <c r="CE6" s="419"/>
      <c r="CF6" s="419"/>
      <c r="CG6" s="419"/>
      <c r="CH6" s="419"/>
      <c r="CI6" s="419"/>
      <c r="CJ6" s="419"/>
      <c r="CK6" s="419"/>
      <c r="CL6" s="419"/>
      <c r="CM6" s="419"/>
      <c r="CN6" s="419"/>
      <c r="CO6" s="419"/>
      <c r="CP6" s="419"/>
      <c r="CQ6" s="419"/>
      <c r="CR6" s="419"/>
      <c r="CS6" s="420"/>
      <c r="CT6" s="452">
        <v>98.9</v>
      </c>
      <c r="CU6" s="453"/>
      <c r="CV6" s="453"/>
      <c r="CW6" s="453"/>
      <c r="CX6" s="453"/>
      <c r="CY6" s="453"/>
      <c r="CZ6" s="453"/>
      <c r="DA6" s="454"/>
      <c r="DB6" s="452">
        <v>98.4</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88</v>
      </c>
      <c r="AN7" s="445"/>
      <c r="AO7" s="445"/>
      <c r="AP7" s="445"/>
      <c r="AQ7" s="445"/>
      <c r="AR7" s="445"/>
      <c r="AS7" s="445"/>
      <c r="AT7" s="446"/>
      <c r="AU7" s="447" t="s">
        <v>78</v>
      </c>
      <c r="AV7" s="448"/>
      <c r="AW7" s="448"/>
      <c r="AX7" s="448"/>
      <c r="AY7" s="449" t="s">
        <v>89</v>
      </c>
      <c r="AZ7" s="450"/>
      <c r="BA7" s="450"/>
      <c r="BB7" s="450"/>
      <c r="BC7" s="450"/>
      <c r="BD7" s="450"/>
      <c r="BE7" s="450"/>
      <c r="BF7" s="450"/>
      <c r="BG7" s="450"/>
      <c r="BH7" s="450"/>
      <c r="BI7" s="450"/>
      <c r="BJ7" s="450"/>
      <c r="BK7" s="450"/>
      <c r="BL7" s="450"/>
      <c r="BM7" s="451"/>
      <c r="BN7" s="415">
        <v>54006</v>
      </c>
      <c r="BO7" s="416"/>
      <c r="BP7" s="416"/>
      <c r="BQ7" s="416"/>
      <c r="BR7" s="416"/>
      <c r="BS7" s="416"/>
      <c r="BT7" s="416"/>
      <c r="BU7" s="417"/>
      <c r="BV7" s="415">
        <v>189049</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30504513</v>
      </c>
      <c r="CU7" s="416"/>
      <c r="CV7" s="416"/>
      <c r="CW7" s="416"/>
      <c r="CX7" s="416"/>
      <c r="CY7" s="416"/>
      <c r="CZ7" s="416"/>
      <c r="DA7" s="417"/>
      <c r="DB7" s="415">
        <v>30437127</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78</v>
      </c>
      <c r="AV8" s="448"/>
      <c r="AW8" s="448"/>
      <c r="AX8" s="448"/>
      <c r="AY8" s="449" t="s">
        <v>92</v>
      </c>
      <c r="AZ8" s="450"/>
      <c r="BA8" s="450"/>
      <c r="BB8" s="450"/>
      <c r="BC8" s="450"/>
      <c r="BD8" s="450"/>
      <c r="BE8" s="450"/>
      <c r="BF8" s="450"/>
      <c r="BG8" s="450"/>
      <c r="BH8" s="450"/>
      <c r="BI8" s="450"/>
      <c r="BJ8" s="450"/>
      <c r="BK8" s="450"/>
      <c r="BL8" s="450"/>
      <c r="BM8" s="451"/>
      <c r="BN8" s="415">
        <v>1131320</v>
      </c>
      <c r="BO8" s="416"/>
      <c r="BP8" s="416"/>
      <c r="BQ8" s="416"/>
      <c r="BR8" s="416"/>
      <c r="BS8" s="416"/>
      <c r="BT8" s="416"/>
      <c r="BU8" s="417"/>
      <c r="BV8" s="415">
        <v>1500836</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0.65</v>
      </c>
      <c r="CU8" s="456"/>
      <c r="CV8" s="456"/>
      <c r="CW8" s="456"/>
      <c r="CX8" s="456"/>
      <c r="CY8" s="456"/>
      <c r="CZ8" s="456"/>
      <c r="DA8" s="457"/>
      <c r="DB8" s="455">
        <v>0.64</v>
      </c>
      <c r="DC8" s="456"/>
      <c r="DD8" s="456"/>
      <c r="DE8" s="456"/>
      <c r="DF8" s="456"/>
      <c r="DG8" s="456"/>
      <c r="DH8" s="456"/>
      <c r="DI8" s="457"/>
      <c r="DJ8" s="137"/>
      <c r="DK8" s="137"/>
      <c r="DL8" s="137"/>
      <c r="DM8" s="137"/>
      <c r="DN8" s="137"/>
      <c r="DO8" s="137"/>
    </row>
    <row r="9" spans="1:119" ht="18.75" customHeight="1" thickBot="1">
      <c r="A9" s="138"/>
      <c r="B9" s="409" t="s">
        <v>94</v>
      </c>
      <c r="C9" s="410"/>
      <c r="D9" s="410"/>
      <c r="E9" s="410"/>
      <c r="F9" s="410"/>
      <c r="G9" s="410"/>
      <c r="H9" s="410"/>
      <c r="I9" s="410"/>
      <c r="J9" s="410"/>
      <c r="K9" s="458"/>
      <c r="L9" s="459" t="s">
        <v>95</v>
      </c>
      <c r="M9" s="460"/>
      <c r="N9" s="460"/>
      <c r="O9" s="460"/>
      <c r="P9" s="460"/>
      <c r="Q9" s="461"/>
      <c r="R9" s="462">
        <v>109287</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98</v>
      </c>
      <c r="AV9" s="448"/>
      <c r="AW9" s="448"/>
      <c r="AX9" s="448"/>
      <c r="AY9" s="449" t="s">
        <v>99</v>
      </c>
      <c r="AZ9" s="450"/>
      <c r="BA9" s="450"/>
      <c r="BB9" s="450"/>
      <c r="BC9" s="450"/>
      <c r="BD9" s="450"/>
      <c r="BE9" s="450"/>
      <c r="BF9" s="450"/>
      <c r="BG9" s="450"/>
      <c r="BH9" s="450"/>
      <c r="BI9" s="450"/>
      <c r="BJ9" s="450"/>
      <c r="BK9" s="450"/>
      <c r="BL9" s="450"/>
      <c r="BM9" s="451"/>
      <c r="BN9" s="415">
        <v>-369516</v>
      </c>
      <c r="BO9" s="416"/>
      <c r="BP9" s="416"/>
      <c r="BQ9" s="416"/>
      <c r="BR9" s="416"/>
      <c r="BS9" s="416"/>
      <c r="BT9" s="416"/>
      <c r="BU9" s="417"/>
      <c r="BV9" s="415">
        <v>561907</v>
      </c>
      <c r="BW9" s="416"/>
      <c r="BX9" s="416"/>
      <c r="BY9" s="416"/>
      <c r="BZ9" s="416"/>
      <c r="CA9" s="416"/>
      <c r="CB9" s="416"/>
      <c r="CC9" s="417"/>
      <c r="CD9" s="418" t="s">
        <v>100</v>
      </c>
      <c r="CE9" s="419"/>
      <c r="CF9" s="419"/>
      <c r="CG9" s="419"/>
      <c r="CH9" s="419"/>
      <c r="CI9" s="419"/>
      <c r="CJ9" s="419"/>
      <c r="CK9" s="419"/>
      <c r="CL9" s="419"/>
      <c r="CM9" s="419"/>
      <c r="CN9" s="419"/>
      <c r="CO9" s="419"/>
      <c r="CP9" s="419"/>
      <c r="CQ9" s="419"/>
      <c r="CR9" s="419"/>
      <c r="CS9" s="420"/>
      <c r="CT9" s="412">
        <v>19.5</v>
      </c>
      <c r="CU9" s="413"/>
      <c r="CV9" s="413"/>
      <c r="CW9" s="413"/>
      <c r="CX9" s="413"/>
      <c r="CY9" s="413"/>
      <c r="CZ9" s="413"/>
      <c r="DA9" s="414"/>
      <c r="DB9" s="412">
        <v>20</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101</v>
      </c>
      <c r="M10" s="445"/>
      <c r="N10" s="445"/>
      <c r="O10" s="445"/>
      <c r="P10" s="445"/>
      <c r="Q10" s="446"/>
      <c r="R10" s="466">
        <v>110459</v>
      </c>
      <c r="S10" s="467"/>
      <c r="T10" s="467"/>
      <c r="U10" s="467"/>
      <c r="V10" s="468"/>
      <c r="W10" s="403"/>
      <c r="X10" s="404"/>
      <c r="Y10" s="404"/>
      <c r="Z10" s="404"/>
      <c r="AA10" s="404"/>
      <c r="AB10" s="404"/>
      <c r="AC10" s="404"/>
      <c r="AD10" s="404"/>
      <c r="AE10" s="404"/>
      <c r="AF10" s="404"/>
      <c r="AG10" s="404"/>
      <c r="AH10" s="404"/>
      <c r="AI10" s="404"/>
      <c r="AJ10" s="404"/>
      <c r="AK10" s="404"/>
      <c r="AL10" s="407"/>
      <c r="AM10" s="444" t="s">
        <v>102</v>
      </c>
      <c r="AN10" s="445"/>
      <c r="AO10" s="445"/>
      <c r="AP10" s="445"/>
      <c r="AQ10" s="445"/>
      <c r="AR10" s="445"/>
      <c r="AS10" s="445"/>
      <c r="AT10" s="446"/>
      <c r="AU10" s="447" t="s">
        <v>98</v>
      </c>
      <c r="AV10" s="448"/>
      <c r="AW10" s="448"/>
      <c r="AX10" s="448"/>
      <c r="AY10" s="449" t="s">
        <v>103</v>
      </c>
      <c r="AZ10" s="450"/>
      <c r="BA10" s="450"/>
      <c r="BB10" s="450"/>
      <c r="BC10" s="450"/>
      <c r="BD10" s="450"/>
      <c r="BE10" s="450"/>
      <c r="BF10" s="450"/>
      <c r="BG10" s="450"/>
      <c r="BH10" s="450"/>
      <c r="BI10" s="450"/>
      <c r="BJ10" s="450"/>
      <c r="BK10" s="450"/>
      <c r="BL10" s="450"/>
      <c r="BM10" s="451"/>
      <c r="BN10" s="415">
        <v>752827</v>
      </c>
      <c r="BO10" s="416"/>
      <c r="BP10" s="416"/>
      <c r="BQ10" s="416"/>
      <c r="BR10" s="416"/>
      <c r="BS10" s="416"/>
      <c r="BT10" s="416"/>
      <c r="BU10" s="417"/>
      <c r="BV10" s="415">
        <v>471468</v>
      </c>
      <c r="BW10" s="416"/>
      <c r="BX10" s="416"/>
      <c r="BY10" s="416"/>
      <c r="BZ10" s="416"/>
      <c r="CA10" s="416"/>
      <c r="CB10" s="416"/>
      <c r="CC10" s="417"/>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105</v>
      </c>
      <c r="M11" s="470"/>
      <c r="N11" s="470"/>
      <c r="O11" s="470"/>
      <c r="P11" s="470"/>
      <c r="Q11" s="471"/>
      <c r="R11" s="472" t="s">
        <v>106</v>
      </c>
      <c r="S11" s="473"/>
      <c r="T11" s="473"/>
      <c r="U11" s="473"/>
      <c r="V11" s="474"/>
      <c r="W11" s="403"/>
      <c r="X11" s="404"/>
      <c r="Y11" s="404"/>
      <c r="Z11" s="404"/>
      <c r="AA11" s="404"/>
      <c r="AB11" s="404"/>
      <c r="AC11" s="404"/>
      <c r="AD11" s="404"/>
      <c r="AE11" s="404"/>
      <c r="AF11" s="404"/>
      <c r="AG11" s="404"/>
      <c r="AH11" s="404"/>
      <c r="AI11" s="404"/>
      <c r="AJ11" s="404"/>
      <c r="AK11" s="404"/>
      <c r="AL11" s="407"/>
      <c r="AM11" s="444" t="s">
        <v>107</v>
      </c>
      <c r="AN11" s="445"/>
      <c r="AO11" s="445"/>
      <c r="AP11" s="445"/>
      <c r="AQ11" s="445"/>
      <c r="AR11" s="445"/>
      <c r="AS11" s="445"/>
      <c r="AT11" s="446"/>
      <c r="AU11" s="447" t="s">
        <v>98</v>
      </c>
      <c r="AV11" s="448"/>
      <c r="AW11" s="448"/>
      <c r="AX11" s="448"/>
      <c r="AY11" s="449" t="s">
        <v>108</v>
      </c>
      <c r="AZ11" s="450"/>
      <c r="BA11" s="450"/>
      <c r="BB11" s="450"/>
      <c r="BC11" s="450"/>
      <c r="BD11" s="450"/>
      <c r="BE11" s="450"/>
      <c r="BF11" s="450"/>
      <c r="BG11" s="450"/>
      <c r="BH11" s="450"/>
      <c r="BI11" s="450"/>
      <c r="BJ11" s="450"/>
      <c r="BK11" s="450"/>
      <c r="BL11" s="450"/>
      <c r="BM11" s="451"/>
      <c r="BN11" s="415" t="s">
        <v>109</v>
      </c>
      <c r="BO11" s="416"/>
      <c r="BP11" s="416"/>
      <c r="BQ11" s="416"/>
      <c r="BR11" s="416"/>
      <c r="BS11" s="416"/>
      <c r="BT11" s="416"/>
      <c r="BU11" s="417"/>
      <c r="BV11" s="415" t="s">
        <v>109</v>
      </c>
      <c r="BW11" s="416"/>
      <c r="BX11" s="416"/>
      <c r="BY11" s="416"/>
      <c r="BZ11" s="416"/>
      <c r="CA11" s="416"/>
      <c r="CB11" s="416"/>
      <c r="CC11" s="417"/>
      <c r="CD11" s="418" t="s">
        <v>110</v>
      </c>
      <c r="CE11" s="419"/>
      <c r="CF11" s="419"/>
      <c r="CG11" s="419"/>
      <c r="CH11" s="419"/>
      <c r="CI11" s="419"/>
      <c r="CJ11" s="419"/>
      <c r="CK11" s="419"/>
      <c r="CL11" s="419"/>
      <c r="CM11" s="419"/>
      <c r="CN11" s="419"/>
      <c r="CO11" s="419"/>
      <c r="CP11" s="419"/>
      <c r="CQ11" s="419"/>
      <c r="CR11" s="419"/>
      <c r="CS11" s="420"/>
      <c r="CT11" s="455" t="s">
        <v>109</v>
      </c>
      <c r="CU11" s="456"/>
      <c r="CV11" s="456"/>
      <c r="CW11" s="456"/>
      <c r="CX11" s="456"/>
      <c r="CY11" s="456"/>
      <c r="CZ11" s="456"/>
      <c r="DA11" s="457"/>
      <c r="DB11" s="455" t="s">
        <v>109</v>
      </c>
      <c r="DC11" s="456"/>
      <c r="DD11" s="456"/>
      <c r="DE11" s="456"/>
      <c r="DF11" s="456"/>
      <c r="DG11" s="456"/>
      <c r="DH11" s="456"/>
      <c r="DI11" s="457"/>
      <c r="DJ11" s="137"/>
      <c r="DK11" s="137"/>
      <c r="DL11" s="137"/>
      <c r="DM11" s="137"/>
      <c r="DN11" s="137"/>
      <c r="DO11" s="137"/>
    </row>
    <row r="12" spans="1:119" ht="18.75" customHeight="1">
      <c r="A12" s="138"/>
      <c r="B12" s="475" t="s">
        <v>111</v>
      </c>
      <c r="C12" s="476"/>
      <c r="D12" s="476"/>
      <c r="E12" s="476"/>
      <c r="F12" s="476"/>
      <c r="G12" s="476"/>
      <c r="H12" s="476"/>
      <c r="I12" s="476"/>
      <c r="J12" s="476"/>
      <c r="K12" s="477"/>
      <c r="L12" s="484" t="s">
        <v>112</v>
      </c>
      <c r="M12" s="485"/>
      <c r="N12" s="485"/>
      <c r="O12" s="485"/>
      <c r="P12" s="485"/>
      <c r="Q12" s="486"/>
      <c r="R12" s="487">
        <v>112829</v>
      </c>
      <c r="S12" s="488"/>
      <c r="T12" s="488"/>
      <c r="U12" s="488"/>
      <c r="V12" s="489"/>
      <c r="W12" s="490" t="s">
        <v>1</v>
      </c>
      <c r="X12" s="448"/>
      <c r="Y12" s="448"/>
      <c r="Z12" s="448"/>
      <c r="AA12" s="448"/>
      <c r="AB12" s="491"/>
      <c r="AC12" s="447" t="s">
        <v>113</v>
      </c>
      <c r="AD12" s="448"/>
      <c r="AE12" s="448"/>
      <c r="AF12" s="448"/>
      <c r="AG12" s="491"/>
      <c r="AH12" s="447" t="s">
        <v>114</v>
      </c>
      <c r="AI12" s="448"/>
      <c r="AJ12" s="448"/>
      <c r="AK12" s="448"/>
      <c r="AL12" s="492"/>
      <c r="AM12" s="444" t="s">
        <v>115</v>
      </c>
      <c r="AN12" s="445"/>
      <c r="AO12" s="445"/>
      <c r="AP12" s="445"/>
      <c r="AQ12" s="445"/>
      <c r="AR12" s="445"/>
      <c r="AS12" s="445"/>
      <c r="AT12" s="446"/>
      <c r="AU12" s="447" t="s">
        <v>116</v>
      </c>
      <c r="AV12" s="448"/>
      <c r="AW12" s="448"/>
      <c r="AX12" s="448"/>
      <c r="AY12" s="449" t="s">
        <v>117</v>
      </c>
      <c r="AZ12" s="450"/>
      <c r="BA12" s="450"/>
      <c r="BB12" s="450"/>
      <c r="BC12" s="450"/>
      <c r="BD12" s="450"/>
      <c r="BE12" s="450"/>
      <c r="BF12" s="450"/>
      <c r="BG12" s="450"/>
      <c r="BH12" s="450"/>
      <c r="BI12" s="450"/>
      <c r="BJ12" s="450"/>
      <c r="BK12" s="450"/>
      <c r="BL12" s="450"/>
      <c r="BM12" s="451"/>
      <c r="BN12" s="415" t="s">
        <v>118</v>
      </c>
      <c r="BO12" s="416"/>
      <c r="BP12" s="416"/>
      <c r="BQ12" s="416"/>
      <c r="BR12" s="416"/>
      <c r="BS12" s="416"/>
      <c r="BT12" s="416"/>
      <c r="BU12" s="417"/>
      <c r="BV12" s="415" t="s">
        <v>118</v>
      </c>
      <c r="BW12" s="416"/>
      <c r="BX12" s="416"/>
      <c r="BY12" s="416"/>
      <c r="BZ12" s="416"/>
      <c r="CA12" s="416"/>
      <c r="CB12" s="416"/>
      <c r="CC12" s="417"/>
      <c r="CD12" s="418" t="s">
        <v>119</v>
      </c>
      <c r="CE12" s="419"/>
      <c r="CF12" s="419"/>
      <c r="CG12" s="419"/>
      <c r="CH12" s="419"/>
      <c r="CI12" s="419"/>
      <c r="CJ12" s="419"/>
      <c r="CK12" s="419"/>
      <c r="CL12" s="419"/>
      <c r="CM12" s="419"/>
      <c r="CN12" s="419"/>
      <c r="CO12" s="419"/>
      <c r="CP12" s="419"/>
      <c r="CQ12" s="419"/>
      <c r="CR12" s="419"/>
      <c r="CS12" s="420"/>
      <c r="CT12" s="455" t="s">
        <v>118</v>
      </c>
      <c r="CU12" s="456"/>
      <c r="CV12" s="456"/>
      <c r="CW12" s="456"/>
      <c r="CX12" s="456"/>
      <c r="CY12" s="456"/>
      <c r="CZ12" s="456"/>
      <c r="DA12" s="457"/>
      <c r="DB12" s="455" t="s">
        <v>118</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120</v>
      </c>
      <c r="N13" s="504"/>
      <c r="O13" s="504"/>
      <c r="P13" s="504"/>
      <c r="Q13" s="505"/>
      <c r="R13" s="496">
        <v>112007</v>
      </c>
      <c r="S13" s="497"/>
      <c r="T13" s="497"/>
      <c r="U13" s="497"/>
      <c r="V13" s="498"/>
      <c r="W13" s="431" t="s">
        <v>121</v>
      </c>
      <c r="X13" s="432"/>
      <c r="Y13" s="432"/>
      <c r="Z13" s="432"/>
      <c r="AA13" s="432"/>
      <c r="AB13" s="422"/>
      <c r="AC13" s="466">
        <v>1592</v>
      </c>
      <c r="AD13" s="467"/>
      <c r="AE13" s="467"/>
      <c r="AF13" s="467"/>
      <c r="AG13" s="506"/>
      <c r="AH13" s="466">
        <v>1980</v>
      </c>
      <c r="AI13" s="467"/>
      <c r="AJ13" s="467"/>
      <c r="AK13" s="467"/>
      <c r="AL13" s="468"/>
      <c r="AM13" s="444" t="s">
        <v>122</v>
      </c>
      <c r="AN13" s="445"/>
      <c r="AO13" s="445"/>
      <c r="AP13" s="445"/>
      <c r="AQ13" s="445"/>
      <c r="AR13" s="445"/>
      <c r="AS13" s="445"/>
      <c r="AT13" s="446"/>
      <c r="AU13" s="447" t="s">
        <v>123</v>
      </c>
      <c r="AV13" s="448"/>
      <c r="AW13" s="448"/>
      <c r="AX13" s="448"/>
      <c r="AY13" s="449" t="s">
        <v>124</v>
      </c>
      <c r="AZ13" s="450"/>
      <c r="BA13" s="450"/>
      <c r="BB13" s="450"/>
      <c r="BC13" s="450"/>
      <c r="BD13" s="450"/>
      <c r="BE13" s="450"/>
      <c r="BF13" s="450"/>
      <c r="BG13" s="450"/>
      <c r="BH13" s="450"/>
      <c r="BI13" s="450"/>
      <c r="BJ13" s="450"/>
      <c r="BK13" s="450"/>
      <c r="BL13" s="450"/>
      <c r="BM13" s="451"/>
      <c r="BN13" s="415">
        <v>383311</v>
      </c>
      <c r="BO13" s="416"/>
      <c r="BP13" s="416"/>
      <c r="BQ13" s="416"/>
      <c r="BR13" s="416"/>
      <c r="BS13" s="416"/>
      <c r="BT13" s="416"/>
      <c r="BU13" s="417"/>
      <c r="BV13" s="415">
        <v>1033375</v>
      </c>
      <c r="BW13" s="416"/>
      <c r="BX13" s="416"/>
      <c r="BY13" s="416"/>
      <c r="BZ13" s="416"/>
      <c r="CA13" s="416"/>
      <c r="CB13" s="416"/>
      <c r="CC13" s="417"/>
      <c r="CD13" s="418" t="s">
        <v>125</v>
      </c>
      <c r="CE13" s="419"/>
      <c r="CF13" s="419"/>
      <c r="CG13" s="419"/>
      <c r="CH13" s="419"/>
      <c r="CI13" s="419"/>
      <c r="CJ13" s="419"/>
      <c r="CK13" s="419"/>
      <c r="CL13" s="419"/>
      <c r="CM13" s="419"/>
      <c r="CN13" s="419"/>
      <c r="CO13" s="419"/>
      <c r="CP13" s="419"/>
      <c r="CQ13" s="419"/>
      <c r="CR13" s="419"/>
      <c r="CS13" s="420"/>
      <c r="CT13" s="412">
        <v>11.2</v>
      </c>
      <c r="CU13" s="413"/>
      <c r="CV13" s="413"/>
      <c r="CW13" s="413"/>
      <c r="CX13" s="413"/>
      <c r="CY13" s="413"/>
      <c r="CZ13" s="413"/>
      <c r="DA13" s="414"/>
      <c r="DB13" s="412">
        <v>12.1</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126</v>
      </c>
      <c r="M14" s="494"/>
      <c r="N14" s="494"/>
      <c r="O14" s="494"/>
      <c r="P14" s="494"/>
      <c r="Q14" s="495"/>
      <c r="R14" s="496">
        <v>112692</v>
      </c>
      <c r="S14" s="497"/>
      <c r="T14" s="497"/>
      <c r="U14" s="497"/>
      <c r="V14" s="498"/>
      <c r="W14" s="405"/>
      <c r="X14" s="406"/>
      <c r="Y14" s="406"/>
      <c r="Z14" s="406"/>
      <c r="AA14" s="406"/>
      <c r="AB14" s="395"/>
      <c r="AC14" s="499">
        <v>2.9</v>
      </c>
      <c r="AD14" s="500"/>
      <c r="AE14" s="500"/>
      <c r="AF14" s="500"/>
      <c r="AG14" s="501"/>
      <c r="AH14" s="499">
        <v>3.4</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127</v>
      </c>
      <c r="CE14" s="508"/>
      <c r="CF14" s="508"/>
      <c r="CG14" s="508"/>
      <c r="CH14" s="508"/>
      <c r="CI14" s="508"/>
      <c r="CJ14" s="508"/>
      <c r="CK14" s="508"/>
      <c r="CL14" s="508"/>
      <c r="CM14" s="508"/>
      <c r="CN14" s="508"/>
      <c r="CO14" s="508"/>
      <c r="CP14" s="508"/>
      <c r="CQ14" s="508"/>
      <c r="CR14" s="508"/>
      <c r="CS14" s="509"/>
      <c r="CT14" s="510">
        <v>126.6</v>
      </c>
      <c r="CU14" s="511"/>
      <c r="CV14" s="511"/>
      <c r="CW14" s="511"/>
      <c r="CX14" s="511"/>
      <c r="CY14" s="511"/>
      <c r="CZ14" s="511"/>
      <c r="DA14" s="512"/>
      <c r="DB14" s="510">
        <v>136.4</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120</v>
      </c>
      <c r="N15" s="504"/>
      <c r="O15" s="504"/>
      <c r="P15" s="504"/>
      <c r="Q15" s="505"/>
      <c r="R15" s="496">
        <v>111879</v>
      </c>
      <c r="S15" s="497"/>
      <c r="T15" s="497"/>
      <c r="U15" s="497"/>
      <c r="V15" s="498"/>
      <c r="W15" s="431" t="s">
        <v>128</v>
      </c>
      <c r="X15" s="432"/>
      <c r="Y15" s="432"/>
      <c r="Z15" s="432"/>
      <c r="AA15" s="432"/>
      <c r="AB15" s="422"/>
      <c r="AC15" s="466">
        <v>18336</v>
      </c>
      <c r="AD15" s="467"/>
      <c r="AE15" s="467"/>
      <c r="AF15" s="467"/>
      <c r="AG15" s="506"/>
      <c r="AH15" s="466">
        <v>19571</v>
      </c>
      <c r="AI15" s="467"/>
      <c r="AJ15" s="467"/>
      <c r="AK15" s="467"/>
      <c r="AL15" s="468"/>
      <c r="AM15" s="444"/>
      <c r="AN15" s="445"/>
      <c r="AO15" s="445"/>
      <c r="AP15" s="445"/>
      <c r="AQ15" s="445"/>
      <c r="AR15" s="445"/>
      <c r="AS15" s="445"/>
      <c r="AT15" s="446"/>
      <c r="AU15" s="447"/>
      <c r="AV15" s="448"/>
      <c r="AW15" s="448"/>
      <c r="AX15" s="448"/>
      <c r="AY15" s="375" t="s">
        <v>129</v>
      </c>
      <c r="AZ15" s="376"/>
      <c r="BA15" s="376"/>
      <c r="BB15" s="376"/>
      <c r="BC15" s="376"/>
      <c r="BD15" s="376"/>
      <c r="BE15" s="376"/>
      <c r="BF15" s="376"/>
      <c r="BG15" s="376"/>
      <c r="BH15" s="376"/>
      <c r="BI15" s="376"/>
      <c r="BJ15" s="376"/>
      <c r="BK15" s="376"/>
      <c r="BL15" s="376"/>
      <c r="BM15" s="377"/>
      <c r="BN15" s="378">
        <v>14555556</v>
      </c>
      <c r="BO15" s="379"/>
      <c r="BP15" s="379"/>
      <c r="BQ15" s="379"/>
      <c r="BR15" s="379"/>
      <c r="BS15" s="379"/>
      <c r="BT15" s="379"/>
      <c r="BU15" s="380"/>
      <c r="BV15" s="378">
        <v>13239671</v>
      </c>
      <c r="BW15" s="379"/>
      <c r="BX15" s="379"/>
      <c r="BY15" s="379"/>
      <c r="BZ15" s="379"/>
      <c r="CA15" s="379"/>
      <c r="CB15" s="379"/>
      <c r="CC15" s="380"/>
      <c r="CD15" s="513" t="s">
        <v>130</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131</v>
      </c>
      <c r="M16" s="524"/>
      <c r="N16" s="524"/>
      <c r="O16" s="524"/>
      <c r="P16" s="524"/>
      <c r="Q16" s="525"/>
      <c r="R16" s="516" t="s">
        <v>132</v>
      </c>
      <c r="S16" s="517"/>
      <c r="T16" s="517"/>
      <c r="U16" s="517"/>
      <c r="V16" s="518"/>
      <c r="W16" s="405"/>
      <c r="X16" s="406"/>
      <c r="Y16" s="406"/>
      <c r="Z16" s="406"/>
      <c r="AA16" s="406"/>
      <c r="AB16" s="395"/>
      <c r="AC16" s="499">
        <v>32.9</v>
      </c>
      <c r="AD16" s="500"/>
      <c r="AE16" s="500"/>
      <c r="AF16" s="500"/>
      <c r="AG16" s="501"/>
      <c r="AH16" s="499">
        <v>33.6</v>
      </c>
      <c r="AI16" s="500"/>
      <c r="AJ16" s="500"/>
      <c r="AK16" s="500"/>
      <c r="AL16" s="502"/>
      <c r="AM16" s="444"/>
      <c r="AN16" s="445"/>
      <c r="AO16" s="445"/>
      <c r="AP16" s="445"/>
      <c r="AQ16" s="445"/>
      <c r="AR16" s="445"/>
      <c r="AS16" s="445"/>
      <c r="AT16" s="446"/>
      <c r="AU16" s="447"/>
      <c r="AV16" s="448"/>
      <c r="AW16" s="448"/>
      <c r="AX16" s="448"/>
      <c r="AY16" s="449" t="s">
        <v>133</v>
      </c>
      <c r="AZ16" s="450"/>
      <c r="BA16" s="450"/>
      <c r="BB16" s="450"/>
      <c r="BC16" s="450"/>
      <c r="BD16" s="450"/>
      <c r="BE16" s="450"/>
      <c r="BF16" s="450"/>
      <c r="BG16" s="450"/>
      <c r="BH16" s="450"/>
      <c r="BI16" s="450"/>
      <c r="BJ16" s="450"/>
      <c r="BK16" s="450"/>
      <c r="BL16" s="450"/>
      <c r="BM16" s="451"/>
      <c r="BN16" s="415">
        <v>22127196</v>
      </c>
      <c r="BO16" s="416"/>
      <c r="BP16" s="416"/>
      <c r="BQ16" s="416"/>
      <c r="BR16" s="416"/>
      <c r="BS16" s="416"/>
      <c r="BT16" s="416"/>
      <c r="BU16" s="417"/>
      <c r="BV16" s="415">
        <v>20924047</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134</v>
      </c>
      <c r="N17" s="520"/>
      <c r="O17" s="520"/>
      <c r="P17" s="520"/>
      <c r="Q17" s="521"/>
      <c r="R17" s="516" t="s">
        <v>132</v>
      </c>
      <c r="S17" s="517"/>
      <c r="T17" s="517"/>
      <c r="U17" s="517"/>
      <c r="V17" s="518"/>
      <c r="W17" s="431" t="s">
        <v>135</v>
      </c>
      <c r="X17" s="432"/>
      <c r="Y17" s="432"/>
      <c r="Z17" s="432"/>
      <c r="AA17" s="432"/>
      <c r="AB17" s="422"/>
      <c r="AC17" s="466">
        <v>35883</v>
      </c>
      <c r="AD17" s="467"/>
      <c r="AE17" s="467"/>
      <c r="AF17" s="467"/>
      <c r="AG17" s="506"/>
      <c r="AH17" s="466">
        <v>36248</v>
      </c>
      <c r="AI17" s="467"/>
      <c r="AJ17" s="467"/>
      <c r="AK17" s="467"/>
      <c r="AL17" s="468"/>
      <c r="AM17" s="444"/>
      <c r="AN17" s="445"/>
      <c r="AO17" s="445"/>
      <c r="AP17" s="445"/>
      <c r="AQ17" s="445"/>
      <c r="AR17" s="445"/>
      <c r="AS17" s="445"/>
      <c r="AT17" s="446"/>
      <c r="AU17" s="447"/>
      <c r="AV17" s="448"/>
      <c r="AW17" s="448"/>
      <c r="AX17" s="448"/>
      <c r="AY17" s="449" t="s">
        <v>136</v>
      </c>
      <c r="AZ17" s="450"/>
      <c r="BA17" s="450"/>
      <c r="BB17" s="450"/>
      <c r="BC17" s="450"/>
      <c r="BD17" s="450"/>
      <c r="BE17" s="450"/>
      <c r="BF17" s="450"/>
      <c r="BG17" s="450"/>
      <c r="BH17" s="450"/>
      <c r="BI17" s="450"/>
      <c r="BJ17" s="450"/>
      <c r="BK17" s="450"/>
      <c r="BL17" s="450"/>
      <c r="BM17" s="451"/>
      <c r="BN17" s="415">
        <v>18561478</v>
      </c>
      <c r="BO17" s="416"/>
      <c r="BP17" s="416"/>
      <c r="BQ17" s="416"/>
      <c r="BR17" s="416"/>
      <c r="BS17" s="416"/>
      <c r="BT17" s="416"/>
      <c r="BU17" s="417"/>
      <c r="BV17" s="415">
        <v>17010409</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137</v>
      </c>
      <c r="C18" s="458"/>
      <c r="D18" s="458"/>
      <c r="E18" s="527"/>
      <c r="F18" s="527"/>
      <c r="G18" s="527"/>
      <c r="H18" s="527"/>
      <c r="I18" s="527"/>
      <c r="J18" s="527"/>
      <c r="K18" s="527"/>
      <c r="L18" s="528">
        <v>754.93</v>
      </c>
      <c r="M18" s="528"/>
      <c r="N18" s="528"/>
      <c r="O18" s="528"/>
      <c r="P18" s="528"/>
      <c r="Q18" s="528"/>
      <c r="R18" s="529"/>
      <c r="S18" s="529"/>
      <c r="T18" s="529"/>
      <c r="U18" s="529"/>
      <c r="V18" s="530"/>
      <c r="W18" s="433"/>
      <c r="X18" s="434"/>
      <c r="Y18" s="434"/>
      <c r="Z18" s="434"/>
      <c r="AA18" s="434"/>
      <c r="AB18" s="425"/>
      <c r="AC18" s="531">
        <v>64.3</v>
      </c>
      <c r="AD18" s="532"/>
      <c r="AE18" s="532"/>
      <c r="AF18" s="532"/>
      <c r="AG18" s="533"/>
      <c r="AH18" s="531">
        <v>62.2</v>
      </c>
      <c r="AI18" s="532"/>
      <c r="AJ18" s="532"/>
      <c r="AK18" s="532"/>
      <c r="AL18" s="534"/>
      <c r="AM18" s="444"/>
      <c r="AN18" s="445"/>
      <c r="AO18" s="445"/>
      <c r="AP18" s="445"/>
      <c r="AQ18" s="445"/>
      <c r="AR18" s="445"/>
      <c r="AS18" s="445"/>
      <c r="AT18" s="446"/>
      <c r="AU18" s="447"/>
      <c r="AV18" s="448"/>
      <c r="AW18" s="448"/>
      <c r="AX18" s="448"/>
      <c r="AY18" s="449" t="s">
        <v>138</v>
      </c>
      <c r="AZ18" s="450"/>
      <c r="BA18" s="450"/>
      <c r="BB18" s="450"/>
      <c r="BC18" s="450"/>
      <c r="BD18" s="450"/>
      <c r="BE18" s="450"/>
      <c r="BF18" s="450"/>
      <c r="BG18" s="450"/>
      <c r="BH18" s="450"/>
      <c r="BI18" s="450"/>
      <c r="BJ18" s="450"/>
      <c r="BK18" s="450"/>
      <c r="BL18" s="450"/>
      <c r="BM18" s="451"/>
      <c r="BN18" s="415">
        <v>29317977</v>
      </c>
      <c r="BO18" s="416"/>
      <c r="BP18" s="416"/>
      <c r="BQ18" s="416"/>
      <c r="BR18" s="416"/>
      <c r="BS18" s="416"/>
      <c r="BT18" s="416"/>
      <c r="BU18" s="417"/>
      <c r="BV18" s="415">
        <v>29000734</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139</v>
      </c>
      <c r="C19" s="458"/>
      <c r="D19" s="458"/>
      <c r="E19" s="527"/>
      <c r="F19" s="527"/>
      <c r="G19" s="527"/>
      <c r="H19" s="527"/>
      <c r="I19" s="527"/>
      <c r="J19" s="527"/>
      <c r="K19" s="527"/>
      <c r="L19" s="535">
        <v>145</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140</v>
      </c>
      <c r="AZ19" s="450"/>
      <c r="BA19" s="450"/>
      <c r="BB19" s="450"/>
      <c r="BC19" s="450"/>
      <c r="BD19" s="450"/>
      <c r="BE19" s="450"/>
      <c r="BF19" s="450"/>
      <c r="BG19" s="450"/>
      <c r="BH19" s="450"/>
      <c r="BI19" s="450"/>
      <c r="BJ19" s="450"/>
      <c r="BK19" s="450"/>
      <c r="BL19" s="450"/>
      <c r="BM19" s="451"/>
      <c r="BN19" s="415">
        <v>35901168</v>
      </c>
      <c r="BO19" s="416"/>
      <c r="BP19" s="416"/>
      <c r="BQ19" s="416"/>
      <c r="BR19" s="416"/>
      <c r="BS19" s="416"/>
      <c r="BT19" s="416"/>
      <c r="BU19" s="417"/>
      <c r="BV19" s="415">
        <v>35938017</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141</v>
      </c>
      <c r="C20" s="458"/>
      <c r="D20" s="458"/>
      <c r="E20" s="527"/>
      <c r="F20" s="527"/>
      <c r="G20" s="527"/>
      <c r="H20" s="527"/>
      <c r="I20" s="527"/>
      <c r="J20" s="527"/>
      <c r="K20" s="527"/>
      <c r="L20" s="535">
        <v>38439</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142</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143</v>
      </c>
      <c r="C22" s="546"/>
      <c r="D22" s="547"/>
      <c r="E22" s="427" t="s">
        <v>1</v>
      </c>
      <c r="F22" s="432"/>
      <c r="G22" s="432"/>
      <c r="H22" s="432"/>
      <c r="I22" s="432"/>
      <c r="J22" s="432"/>
      <c r="K22" s="422"/>
      <c r="L22" s="427" t="s">
        <v>144</v>
      </c>
      <c r="M22" s="432"/>
      <c r="N22" s="432"/>
      <c r="O22" s="432"/>
      <c r="P22" s="422"/>
      <c r="Q22" s="554" t="s">
        <v>145</v>
      </c>
      <c r="R22" s="555"/>
      <c r="S22" s="555"/>
      <c r="T22" s="555"/>
      <c r="U22" s="555"/>
      <c r="V22" s="556"/>
      <c r="W22" s="560" t="s">
        <v>146</v>
      </c>
      <c r="X22" s="546"/>
      <c r="Y22" s="547"/>
      <c r="Z22" s="427" t="s">
        <v>1</v>
      </c>
      <c r="AA22" s="432"/>
      <c r="AB22" s="432"/>
      <c r="AC22" s="432"/>
      <c r="AD22" s="432"/>
      <c r="AE22" s="432"/>
      <c r="AF22" s="432"/>
      <c r="AG22" s="422"/>
      <c r="AH22" s="573" t="s">
        <v>147</v>
      </c>
      <c r="AI22" s="432"/>
      <c r="AJ22" s="432"/>
      <c r="AK22" s="432"/>
      <c r="AL22" s="422"/>
      <c r="AM22" s="573" t="s">
        <v>148</v>
      </c>
      <c r="AN22" s="574"/>
      <c r="AO22" s="574"/>
      <c r="AP22" s="574"/>
      <c r="AQ22" s="574"/>
      <c r="AR22" s="575"/>
      <c r="AS22" s="554" t="s">
        <v>145</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149</v>
      </c>
      <c r="AZ23" s="376"/>
      <c r="BA23" s="376"/>
      <c r="BB23" s="376"/>
      <c r="BC23" s="376"/>
      <c r="BD23" s="376"/>
      <c r="BE23" s="376"/>
      <c r="BF23" s="376"/>
      <c r="BG23" s="376"/>
      <c r="BH23" s="376"/>
      <c r="BI23" s="376"/>
      <c r="BJ23" s="376"/>
      <c r="BK23" s="376"/>
      <c r="BL23" s="376"/>
      <c r="BM23" s="377"/>
      <c r="BN23" s="415">
        <v>87653590</v>
      </c>
      <c r="BO23" s="416"/>
      <c r="BP23" s="416"/>
      <c r="BQ23" s="416"/>
      <c r="BR23" s="416"/>
      <c r="BS23" s="416"/>
      <c r="BT23" s="416"/>
      <c r="BU23" s="417"/>
      <c r="BV23" s="415">
        <v>86659669</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150</v>
      </c>
      <c r="F24" s="445"/>
      <c r="G24" s="445"/>
      <c r="H24" s="445"/>
      <c r="I24" s="445"/>
      <c r="J24" s="445"/>
      <c r="K24" s="446"/>
      <c r="L24" s="466">
        <v>1</v>
      </c>
      <c r="M24" s="467"/>
      <c r="N24" s="467"/>
      <c r="O24" s="467"/>
      <c r="P24" s="506"/>
      <c r="Q24" s="466">
        <v>9700</v>
      </c>
      <c r="R24" s="467"/>
      <c r="S24" s="467"/>
      <c r="T24" s="467"/>
      <c r="U24" s="467"/>
      <c r="V24" s="506"/>
      <c r="W24" s="561"/>
      <c r="X24" s="549"/>
      <c r="Y24" s="550"/>
      <c r="Z24" s="465" t="s">
        <v>151</v>
      </c>
      <c r="AA24" s="445"/>
      <c r="AB24" s="445"/>
      <c r="AC24" s="445"/>
      <c r="AD24" s="445"/>
      <c r="AE24" s="445"/>
      <c r="AF24" s="445"/>
      <c r="AG24" s="446"/>
      <c r="AH24" s="466">
        <v>736</v>
      </c>
      <c r="AI24" s="467"/>
      <c r="AJ24" s="467"/>
      <c r="AK24" s="467"/>
      <c r="AL24" s="506"/>
      <c r="AM24" s="466">
        <v>2415552</v>
      </c>
      <c r="AN24" s="467"/>
      <c r="AO24" s="467"/>
      <c r="AP24" s="467"/>
      <c r="AQ24" s="467"/>
      <c r="AR24" s="506"/>
      <c r="AS24" s="466">
        <v>3282</v>
      </c>
      <c r="AT24" s="467"/>
      <c r="AU24" s="467"/>
      <c r="AV24" s="467"/>
      <c r="AW24" s="467"/>
      <c r="AX24" s="468"/>
      <c r="AY24" s="581" t="s">
        <v>152</v>
      </c>
      <c r="AZ24" s="582"/>
      <c r="BA24" s="582"/>
      <c r="BB24" s="582"/>
      <c r="BC24" s="582"/>
      <c r="BD24" s="582"/>
      <c r="BE24" s="582"/>
      <c r="BF24" s="582"/>
      <c r="BG24" s="582"/>
      <c r="BH24" s="582"/>
      <c r="BI24" s="582"/>
      <c r="BJ24" s="582"/>
      <c r="BK24" s="582"/>
      <c r="BL24" s="582"/>
      <c r="BM24" s="583"/>
      <c r="BN24" s="415">
        <v>22261492</v>
      </c>
      <c r="BO24" s="416"/>
      <c r="BP24" s="416"/>
      <c r="BQ24" s="416"/>
      <c r="BR24" s="416"/>
      <c r="BS24" s="416"/>
      <c r="BT24" s="416"/>
      <c r="BU24" s="417"/>
      <c r="BV24" s="415">
        <v>23435200</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153</v>
      </c>
      <c r="F25" s="445"/>
      <c r="G25" s="445"/>
      <c r="H25" s="445"/>
      <c r="I25" s="445"/>
      <c r="J25" s="445"/>
      <c r="K25" s="446"/>
      <c r="L25" s="466">
        <v>1</v>
      </c>
      <c r="M25" s="467"/>
      <c r="N25" s="467"/>
      <c r="O25" s="467"/>
      <c r="P25" s="506"/>
      <c r="Q25" s="466">
        <v>7850</v>
      </c>
      <c r="R25" s="467"/>
      <c r="S25" s="467"/>
      <c r="T25" s="467"/>
      <c r="U25" s="467"/>
      <c r="V25" s="506"/>
      <c r="W25" s="561"/>
      <c r="X25" s="549"/>
      <c r="Y25" s="550"/>
      <c r="Z25" s="465" t="s">
        <v>154</v>
      </c>
      <c r="AA25" s="445"/>
      <c r="AB25" s="445"/>
      <c r="AC25" s="445"/>
      <c r="AD25" s="445"/>
      <c r="AE25" s="445"/>
      <c r="AF25" s="445"/>
      <c r="AG25" s="446"/>
      <c r="AH25" s="466" t="s">
        <v>118</v>
      </c>
      <c r="AI25" s="467"/>
      <c r="AJ25" s="467"/>
      <c r="AK25" s="467"/>
      <c r="AL25" s="506"/>
      <c r="AM25" s="466" t="s">
        <v>118</v>
      </c>
      <c r="AN25" s="467"/>
      <c r="AO25" s="467"/>
      <c r="AP25" s="467"/>
      <c r="AQ25" s="467"/>
      <c r="AR25" s="506"/>
      <c r="AS25" s="466" t="s">
        <v>118</v>
      </c>
      <c r="AT25" s="467"/>
      <c r="AU25" s="467"/>
      <c r="AV25" s="467"/>
      <c r="AW25" s="467"/>
      <c r="AX25" s="468"/>
      <c r="AY25" s="375" t="s">
        <v>155</v>
      </c>
      <c r="AZ25" s="376"/>
      <c r="BA25" s="376"/>
      <c r="BB25" s="376"/>
      <c r="BC25" s="376"/>
      <c r="BD25" s="376"/>
      <c r="BE25" s="376"/>
      <c r="BF25" s="376"/>
      <c r="BG25" s="376"/>
      <c r="BH25" s="376"/>
      <c r="BI25" s="376"/>
      <c r="BJ25" s="376"/>
      <c r="BK25" s="376"/>
      <c r="BL25" s="376"/>
      <c r="BM25" s="377"/>
      <c r="BN25" s="378">
        <v>3156103</v>
      </c>
      <c r="BO25" s="379"/>
      <c r="BP25" s="379"/>
      <c r="BQ25" s="379"/>
      <c r="BR25" s="379"/>
      <c r="BS25" s="379"/>
      <c r="BT25" s="379"/>
      <c r="BU25" s="380"/>
      <c r="BV25" s="378">
        <v>4188381</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156</v>
      </c>
      <c r="F26" s="445"/>
      <c r="G26" s="445"/>
      <c r="H26" s="445"/>
      <c r="I26" s="445"/>
      <c r="J26" s="445"/>
      <c r="K26" s="446"/>
      <c r="L26" s="466">
        <v>1</v>
      </c>
      <c r="M26" s="467"/>
      <c r="N26" s="467"/>
      <c r="O26" s="467"/>
      <c r="P26" s="506"/>
      <c r="Q26" s="466">
        <v>6650</v>
      </c>
      <c r="R26" s="467"/>
      <c r="S26" s="467"/>
      <c r="T26" s="467"/>
      <c r="U26" s="467"/>
      <c r="V26" s="506"/>
      <c r="W26" s="561"/>
      <c r="X26" s="549"/>
      <c r="Y26" s="550"/>
      <c r="Z26" s="465" t="s">
        <v>157</v>
      </c>
      <c r="AA26" s="571"/>
      <c r="AB26" s="571"/>
      <c r="AC26" s="571"/>
      <c r="AD26" s="571"/>
      <c r="AE26" s="571"/>
      <c r="AF26" s="571"/>
      <c r="AG26" s="572"/>
      <c r="AH26" s="466">
        <v>12</v>
      </c>
      <c r="AI26" s="467"/>
      <c r="AJ26" s="467"/>
      <c r="AK26" s="467"/>
      <c r="AL26" s="506"/>
      <c r="AM26" s="466">
        <v>31716</v>
      </c>
      <c r="AN26" s="467"/>
      <c r="AO26" s="467"/>
      <c r="AP26" s="467"/>
      <c r="AQ26" s="467"/>
      <c r="AR26" s="506"/>
      <c r="AS26" s="466">
        <v>2643</v>
      </c>
      <c r="AT26" s="467"/>
      <c r="AU26" s="467"/>
      <c r="AV26" s="467"/>
      <c r="AW26" s="467"/>
      <c r="AX26" s="468"/>
      <c r="AY26" s="418" t="s">
        <v>158</v>
      </c>
      <c r="AZ26" s="419"/>
      <c r="BA26" s="419"/>
      <c r="BB26" s="419"/>
      <c r="BC26" s="419"/>
      <c r="BD26" s="419"/>
      <c r="BE26" s="419"/>
      <c r="BF26" s="419"/>
      <c r="BG26" s="419"/>
      <c r="BH26" s="419"/>
      <c r="BI26" s="419"/>
      <c r="BJ26" s="419"/>
      <c r="BK26" s="419"/>
      <c r="BL26" s="419"/>
      <c r="BM26" s="420"/>
      <c r="BN26" s="415" t="s">
        <v>118</v>
      </c>
      <c r="BO26" s="416"/>
      <c r="BP26" s="416"/>
      <c r="BQ26" s="416"/>
      <c r="BR26" s="416"/>
      <c r="BS26" s="416"/>
      <c r="BT26" s="416"/>
      <c r="BU26" s="417"/>
      <c r="BV26" s="415" t="s">
        <v>118</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159</v>
      </c>
      <c r="F27" s="445"/>
      <c r="G27" s="445"/>
      <c r="H27" s="445"/>
      <c r="I27" s="445"/>
      <c r="J27" s="445"/>
      <c r="K27" s="446"/>
      <c r="L27" s="466">
        <v>1</v>
      </c>
      <c r="M27" s="467"/>
      <c r="N27" s="467"/>
      <c r="O27" s="467"/>
      <c r="P27" s="506"/>
      <c r="Q27" s="466">
        <v>6300</v>
      </c>
      <c r="R27" s="467"/>
      <c r="S27" s="467"/>
      <c r="T27" s="467"/>
      <c r="U27" s="467"/>
      <c r="V27" s="506"/>
      <c r="W27" s="561"/>
      <c r="X27" s="549"/>
      <c r="Y27" s="550"/>
      <c r="Z27" s="465" t="s">
        <v>160</v>
      </c>
      <c r="AA27" s="445"/>
      <c r="AB27" s="445"/>
      <c r="AC27" s="445"/>
      <c r="AD27" s="445"/>
      <c r="AE27" s="445"/>
      <c r="AF27" s="445"/>
      <c r="AG27" s="446"/>
      <c r="AH27" s="466">
        <v>8</v>
      </c>
      <c r="AI27" s="467"/>
      <c r="AJ27" s="467"/>
      <c r="AK27" s="467"/>
      <c r="AL27" s="506"/>
      <c r="AM27" s="466">
        <v>24736</v>
      </c>
      <c r="AN27" s="467"/>
      <c r="AO27" s="467"/>
      <c r="AP27" s="467"/>
      <c r="AQ27" s="467"/>
      <c r="AR27" s="506"/>
      <c r="AS27" s="466">
        <v>3092</v>
      </c>
      <c r="AT27" s="467"/>
      <c r="AU27" s="467"/>
      <c r="AV27" s="467"/>
      <c r="AW27" s="467"/>
      <c r="AX27" s="468"/>
      <c r="AY27" s="507" t="s">
        <v>161</v>
      </c>
      <c r="AZ27" s="508"/>
      <c r="BA27" s="508"/>
      <c r="BB27" s="508"/>
      <c r="BC27" s="508"/>
      <c r="BD27" s="508"/>
      <c r="BE27" s="508"/>
      <c r="BF27" s="508"/>
      <c r="BG27" s="508"/>
      <c r="BH27" s="508"/>
      <c r="BI27" s="508"/>
      <c r="BJ27" s="508"/>
      <c r="BK27" s="508"/>
      <c r="BL27" s="508"/>
      <c r="BM27" s="509"/>
      <c r="BN27" s="584" t="s">
        <v>118</v>
      </c>
      <c r="BO27" s="585"/>
      <c r="BP27" s="585"/>
      <c r="BQ27" s="585"/>
      <c r="BR27" s="585"/>
      <c r="BS27" s="585"/>
      <c r="BT27" s="585"/>
      <c r="BU27" s="586"/>
      <c r="BV27" s="584" t="s">
        <v>118</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162</v>
      </c>
      <c r="F28" s="445"/>
      <c r="G28" s="445"/>
      <c r="H28" s="445"/>
      <c r="I28" s="445"/>
      <c r="J28" s="445"/>
      <c r="K28" s="446"/>
      <c r="L28" s="466">
        <v>1</v>
      </c>
      <c r="M28" s="467"/>
      <c r="N28" s="467"/>
      <c r="O28" s="467"/>
      <c r="P28" s="506"/>
      <c r="Q28" s="466">
        <v>5400</v>
      </c>
      <c r="R28" s="467"/>
      <c r="S28" s="467"/>
      <c r="T28" s="467"/>
      <c r="U28" s="467"/>
      <c r="V28" s="506"/>
      <c r="W28" s="561"/>
      <c r="X28" s="549"/>
      <c r="Y28" s="550"/>
      <c r="Z28" s="465" t="s">
        <v>163</v>
      </c>
      <c r="AA28" s="445"/>
      <c r="AB28" s="445"/>
      <c r="AC28" s="445"/>
      <c r="AD28" s="445"/>
      <c r="AE28" s="445"/>
      <c r="AF28" s="445"/>
      <c r="AG28" s="446"/>
      <c r="AH28" s="466" t="s">
        <v>118</v>
      </c>
      <c r="AI28" s="467"/>
      <c r="AJ28" s="467"/>
      <c r="AK28" s="467"/>
      <c r="AL28" s="506"/>
      <c r="AM28" s="466" t="s">
        <v>118</v>
      </c>
      <c r="AN28" s="467"/>
      <c r="AO28" s="467"/>
      <c r="AP28" s="467"/>
      <c r="AQ28" s="467"/>
      <c r="AR28" s="506"/>
      <c r="AS28" s="466" t="s">
        <v>118</v>
      </c>
      <c r="AT28" s="467"/>
      <c r="AU28" s="467"/>
      <c r="AV28" s="467"/>
      <c r="AW28" s="467"/>
      <c r="AX28" s="468"/>
      <c r="AY28" s="587" t="s">
        <v>164</v>
      </c>
      <c r="AZ28" s="588"/>
      <c r="BA28" s="588"/>
      <c r="BB28" s="589"/>
      <c r="BC28" s="375" t="s">
        <v>165</v>
      </c>
      <c r="BD28" s="376"/>
      <c r="BE28" s="376"/>
      <c r="BF28" s="376"/>
      <c r="BG28" s="376"/>
      <c r="BH28" s="376"/>
      <c r="BI28" s="376"/>
      <c r="BJ28" s="376"/>
      <c r="BK28" s="376"/>
      <c r="BL28" s="376"/>
      <c r="BM28" s="377"/>
      <c r="BN28" s="378">
        <v>3795175</v>
      </c>
      <c r="BO28" s="379"/>
      <c r="BP28" s="379"/>
      <c r="BQ28" s="379"/>
      <c r="BR28" s="379"/>
      <c r="BS28" s="379"/>
      <c r="BT28" s="379"/>
      <c r="BU28" s="380"/>
      <c r="BV28" s="378">
        <v>3042348</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166</v>
      </c>
      <c r="F29" s="445"/>
      <c r="G29" s="445"/>
      <c r="H29" s="445"/>
      <c r="I29" s="445"/>
      <c r="J29" s="445"/>
      <c r="K29" s="446"/>
      <c r="L29" s="466">
        <v>19</v>
      </c>
      <c r="M29" s="467"/>
      <c r="N29" s="467"/>
      <c r="O29" s="467"/>
      <c r="P29" s="506"/>
      <c r="Q29" s="466">
        <v>5000</v>
      </c>
      <c r="R29" s="467"/>
      <c r="S29" s="467"/>
      <c r="T29" s="467"/>
      <c r="U29" s="467"/>
      <c r="V29" s="506"/>
      <c r="W29" s="562"/>
      <c r="X29" s="563"/>
      <c r="Y29" s="564"/>
      <c r="Z29" s="465" t="s">
        <v>167</v>
      </c>
      <c r="AA29" s="445"/>
      <c r="AB29" s="445"/>
      <c r="AC29" s="445"/>
      <c r="AD29" s="445"/>
      <c r="AE29" s="445"/>
      <c r="AF29" s="445"/>
      <c r="AG29" s="446"/>
      <c r="AH29" s="466">
        <v>744</v>
      </c>
      <c r="AI29" s="467"/>
      <c r="AJ29" s="467"/>
      <c r="AK29" s="467"/>
      <c r="AL29" s="506"/>
      <c r="AM29" s="466">
        <v>2440288</v>
      </c>
      <c r="AN29" s="467"/>
      <c r="AO29" s="467"/>
      <c r="AP29" s="467"/>
      <c r="AQ29" s="467"/>
      <c r="AR29" s="506"/>
      <c r="AS29" s="466">
        <v>3280</v>
      </c>
      <c r="AT29" s="467"/>
      <c r="AU29" s="467"/>
      <c r="AV29" s="467"/>
      <c r="AW29" s="467"/>
      <c r="AX29" s="468"/>
      <c r="AY29" s="590"/>
      <c r="AZ29" s="591"/>
      <c r="BA29" s="591"/>
      <c r="BB29" s="592"/>
      <c r="BC29" s="449" t="s">
        <v>168</v>
      </c>
      <c r="BD29" s="450"/>
      <c r="BE29" s="450"/>
      <c r="BF29" s="450"/>
      <c r="BG29" s="450"/>
      <c r="BH29" s="450"/>
      <c r="BI29" s="450"/>
      <c r="BJ29" s="450"/>
      <c r="BK29" s="450"/>
      <c r="BL29" s="450"/>
      <c r="BM29" s="451"/>
      <c r="BN29" s="415">
        <v>457689</v>
      </c>
      <c r="BO29" s="416"/>
      <c r="BP29" s="416"/>
      <c r="BQ29" s="416"/>
      <c r="BR29" s="416"/>
      <c r="BS29" s="416"/>
      <c r="BT29" s="416"/>
      <c r="BU29" s="417"/>
      <c r="BV29" s="415">
        <v>457342</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169</v>
      </c>
      <c r="X30" s="569"/>
      <c r="Y30" s="569"/>
      <c r="Z30" s="569"/>
      <c r="AA30" s="569"/>
      <c r="AB30" s="569"/>
      <c r="AC30" s="569"/>
      <c r="AD30" s="569"/>
      <c r="AE30" s="569"/>
      <c r="AF30" s="569"/>
      <c r="AG30" s="570"/>
      <c r="AH30" s="531">
        <v>96.8</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170</v>
      </c>
      <c r="BD30" s="582"/>
      <c r="BE30" s="582"/>
      <c r="BF30" s="582"/>
      <c r="BG30" s="582"/>
      <c r="BH30" s="582"/>
      <c r="BI30" s="582"/>
      <c r="BJ30" s="582"/>
      <c r="BK30" s="582"/>
      <c r="BL30" s="582"/>
      <c r="BM30" s="583"/>
      <c r="BN30" s="584">
        <v>4280489</v>
      </c>
      <c r="BO30" s="585"/>
      <c r="BP30" s="585"/>
      <c r="BQ30" s="585"/>
      <c r="BR30" s="585"/>
      <c r="BS30" s="585"/>
      <c r="BT30" s="585"/>
      <c r="BU30" s="586"/>
      <c r="BV30" s="584">
        <v>4206791</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177</v>
      </c>
      <c r="D33" s="439"/>
      <c r="E33" s="404" t="s">
        <v>178</v>
      </c>
      <c r="F33" s="404"/>
      <c r="G33" s="404"/>
      <c r="H33" s="404"/>
      <c r="I33" s="404"/>
      <c r="J33" s="404"/>
      <c r="K33" s="404"/>
      <c r="L33" s="404"/>
      <c r="M33" s="404"/>
      <c r="N33" s="404"/>
      <c r="O33" s="404"/>
      <c r="P33" s="404"/>
      <c r="Q33" s="404"/>
      <c r="R33" s="404"/>
      <c r="S33" s="404"/>
      <c r="T33" s="167"/>
      <c r="U33" s="439" t="s">
        <v>177</v>
      </c>
      <c r="V33" s="439"/>
      <c r="W33" s="404" t="s">
        <v>178</v>
      </c>
      <c r="X33" s="404"/>
      <c r="Y33" s="404"/>
      <c r="Z33" s="404"/>
      <c r="AA33" s="404"/>
      <c r="AB33" s="404"/>
      <c r="AC33" s="404"/>
      <c r="AD33" s="404"/>
      <c r="AE33" s="404"/>
      <c r="AF33" s="404"/>
      <c r="AG33" s="404"/>
      <c r="AH33" s="404"/>
      <c r="AI33" s="404"/>
      <c r="AJ33" s="404"/>
      <c r="AK33" s="404"/>
      <c r="AL33" s="167"/>
      <c r="AM33" s="439" t="s">
        <v>177</v>
      </c>
      <c r="AN33" s="439"/>
      <c r="AO33" s="404" t="s">
        <v>178</v>
      </c>
      <c r="AP33" s="404"/>
      <c r="AQ33" s="404"/>
      <c r="AR33" s="404"/>
      <c r="AS33" s="404"/>
      <c r="AT33" s="404"/>
      <c r="AU33" s="404"/>
      <c r="AV33" s="404"/>
      <c r="AW33" s="404"/>
      <c r="AX33" s="404"/>
      <c r="AY33" s="404"/>
      <c r="AZ33" s="404"/>
      <c r="BA33" s="404"/>
      <c r="BB33" s="404"/>
      <c r="BC33" s="404"/>
      <c r="BD33" s="168"/>
      <c r="BE33" s="404" t="s">
        <v>179</v>
      </c>
      <c r="BF33" s="404"/>
      <c r="BG33" s="404" t="s">
        <v>180</v>
      </c>
      <c r="BH33" s="404"/>
      <c r="BI33" s="404"/>
      <c r="BJ33" s="404"/>
      <c r="BK33" s="404"/>
      <c r="BL33" s="404"/>
      <c r="BM33" s="404"/>
      <c r="BN33" s="404"/>
      <c r="BO33" s="404"/>
      <c r="BP33" s="404"/>
      <c r="BQ33" s="404"/>
      <c r="BR33" s="404"/>
      <c r="BS33" s="404"/>
      <c r="BT33" s="404"/>
      <c r="BU33" s="404"/>
      <c r="BV33" s="168"/>
      <c r="BW33" s="439" t="s">
        <v>179</v>
      </c>
      <c r="BX33" s="439"/>
      <c r="BY33" s="404" t="s">
        <v>181</v>
      </c>
      <c r="BZ33" s="404"/>
      <c r="CA33" s="404"/>
      <c r="CB33" s="404"/>
      <c r="CC33" s="404"/>
      <c r="CD33" s="404"/>
      <c r="CE33" s="404"/>
      <c r="CF33" s="404"/>
      <c r="CG33" s="404"/>
      <c r="CH33" s="404"/>
      <c r="CI33" s="404"/>
      <c r="CJ33" s="404"/>
      <c r="CK33" s="404"/>
      <c r="CL33" s="404"/>
      <c r="CM33" s="404"/>
      <c r="CN33" s="167"/>
      <c r="CO33" s="439" t="s">
        <v>177</v>
      </c>
      <c r="CP33" s="439"/>
      <c r="CQ33" s="404" t="s">
        <v>182</v>
      </c>
      <c r="CR33" s="404"/>
      <c r="CS33" s="404"/>
      <c r="CT33" s="404"/>
      <c r="CU33" s="404"/>
      <c r="CV33" s="404"/>
      <c r="CW33" s="404"/>
      <c r="CX33" s="404"/>
      <c r="CY33" s="404"/>
      <c r="CZ33" s="404"/>
      <c r="DA33" s="404"/>
      <c r="DB33" s="404"/>
      <c r="DC33" s="404"/>
      <c r="DD33" s="404"/>
      <c r="DE33" s="404"/>
      <c r="DF33" s="167"/>
      <c r="DG33" s="404" t="s">
        <v>183</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4</v>
      </c>
      <c r="V34" s="596"/>
      <c r="W34" s="597" t="str">
        <f>IF('各会計、関係団体の財政状況及び健全化判断比率'!B28="","",'各会計、関係団体の財政状況及び健全化判断比率'!B28)</f>
        <v>白山市国民健康保険特別会計</v>
      </c>
      <c r="X34" s="597"/>
      <c r="Y34" s="597"/>
      <c r="Z34" s="597"/>
      <c r="AA34" s="597"/>
      <c r="AB34" s="597"/>
      <c r="AC34" s="597"/>
      <c r="AD34" s="597"/>
      <c r="AE34" s="597"/>
      <c r="AF34" s="597"/>
      <c r="AG34" s="597"/>
      <c r="AH34" s="597"/>
      <c r="AI34" s="597"/>
      <c r="AJ34" s="597"/>
      <c r="AK34" s="597"/>
      <c r="AL34" s="165"/>
      <c r="AM34" s="596">
        <f>IF(AO34="","",MAX(C34:D43,U34:V43)+1)</f>
        <v>7</v>
      </c>
      <c r="AN34" s="596"/>
      <c r="AO34" s="597" t="str">
        <f>IF('各会計、関係団体の財政状況及び健全化判断比率'!B31="","",'各会計、関係団体の財政状況及び健全化判断比率'!B31)</f>
        <v>白山市水道事業会計</v>
      </c>
      <c r="AP34" s="597"/>
      <c r="AQ34" s="597"/>
      <c r="AR34" s="597"/>
      <c r="AS34" s="597"/>
      <c r="AT34" s="597"/>
      <c r="AU34" s="597"/>
      <c r="AV34" s="597"/>
      <c r="AW34" s="597"/>
      <c r="AX34" s="597"/>
      <c r="AY34" s="597"/>
      <c r="AZ34" s="597"/>
      <c r="BA34" s="597"/>
      <c r="BB34" s="597"/>
      <c r="BC34" s="597"/>
      <c r="BD34" s="165"/>
      <c r="BE34" s="596">
        <f>IF(BG34="","",MAX(C34:D43,U34:V43,AM34:AN43)+1)</f>
        <v>10</v>
      </c>
      <c r="BF34" s="596"/>
      <c r="BG34" s="597" t="str">
        <f>IF('各会計、関係団体の財政状況及び健全化判断比率'!B34="","",'各会計、関係団体の財政状況及び健全化判断比率'!B34)</f>
        <v>白山市簡易水道事業特別会計</v>
      </c>
      <c r="BH34" s="597"/>
      <c r="BI34" s="597"/>
      <c r="BJ34" s="597"/>
      <c r="BK34" s="597"/>
      <c r="BL34" s="597"/>
      <c r="BM34" s="597"/>
      <c r="BN34" s="597"/>
      <c r="BO34" s="597"/>
      <c r="BP34" s="597"/>
      <c r="BQ34" s="597"/>
      <c r="BR34" s="597"/>
      <c r="BS34" s="597"/>
      <c r="BT34" s="597"/>
      <c r="BU34" s="597"/>
      <c r="BV34" s="165"/>
      <c r="BW34" s="596">
        <f>IF(BY34="","",MAX(C34:D43,U34:V43,AM34:AN43,BE34:BF43)+1)</f>
        <v>14</v>
      </c>
      <c r="BX34" s="596"/>
      <c r="BY34" s="597" t="str">
        <f>IF('各会計、関係団体の財政状況及び健全化判断比率'!B68="","",'各会計、関係団体の財政状況及び健全化判断比率'!B68)</f>
        <v>手取郷広域事務組合</v>
      </c>
      <c r="BZ34" s="597"/>
      <c r="CA34" s="597"/>
      <c r="CB34" s="597"/>
      <c r="CC34" s="597"/>
      <c r="CD34" s="597"/>
      <c r="CE34" s="597"/>
      <c r="CF34" s="597"/>
      <c r="CG34" s="597"/>
      <c r="CH34" s="597"/>
      <c r="CI34" s="597"/>
      <c r="CJ34" s="597"/>
      <c r="CK34" s="597"/>
      <c r="CL34" s="597"/>
      <c r="CM34" s="597"/>
      <c r="CN34" s="165"/>
      <c r="CO34" s="596">
        <f>IF(CQ34="","",MAX(C34:D43,U34:V43,AM34:AN43,BE34:BF43,BW34:BX43)+1)</f>
        <v>24</v>
      </c>
      <c r="CP34" s="596"/>
      <c r="CQ34" s="597" t="str">
        <f>IF('各会計、関係団体の財政状況及び健全化判断比率'!BS7="","",'各会計、関係団体の財政状況及び健全化判断比率'!BS7)</f>
        <v>白山市土地開発公社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f>IF(E35="","",C34+1)</f>
        <v>2</v>
      </c>
      <c r="D35" s="596"/>
      <c r="E35" s="597" t="str">
        <f>IF('各会計、関係団体の財政状況及び健全化判断比率'!B8="","",'各会計、関係団体の財政状況及び健全化判断比率'!B8)</f>
        <v>白山市墓地公苑特別会計</v>
      </c>
      <c r="F35" s="597"/>
      <c r="G35" s="597"/>
      <c r="H35" s="597"/>
      <c r="I35" s="597"/>
      <c r="J35" s="597"/>
      <c r="K35" s="597"/>
      <c r="L35" s="597"/>
      <c r="M35" s="597"/>
      <c r="N35" s="597"/>
      <c r="O35" s="597"/>
      <c r="P35" s="597"/>
      <c r="Q35" s="597"/>
      <c r="R35" s="597"/>
      <c r="S35" s="597"/>
      <c r="T35" s="165"/>
      <c r="U35" s="596">
        <f>IF(W35="","",U34+1)</f>
        <v>5</v>
      </c>
      <c r="V35" s="596"/>
      <c r="W35" s="597" t="str">
        <f>IF('各会計、関係団体の財政状況及び健全化判断比率'!B29="","",'各会計、関係団体の財政状況及び健全化判断比率'!B29)</f>
        <v>白山市介護保険特別会計</v>
      </c>
      <c r="X35" s="597"/>
      <c r="Y35" s="597"/>
      <c r="Z35" s="597"/>
      <c r="AA35" s="597"/>
      <c r="AB35" s="597"/>
      <c r="AC35" s="597"/>
      <c r="AD35" s="597"/>
      <c r="AE35" s="597"/>
      <c r="AF35" s="597"/>
      <c r="AG35" s="597"/>
      <c r="AH35" s="597"/>
      <c r="AI35" s="597"/>
      <c r="AJ35" s="597"/>
      <c r="AK35" s="597"/>
      <c r="AL35" s="165"/>
      <c r="AM35" s="596">
        <f t="shared" ref="AM35:AM43" si="0">IF(AO35="","",AM34+1)</f>
        <v>8</v>
      </c>
      <c r="AN35" s="596"/>
      <c r="AO35" s="597" t="str">
        <f>IF('各会計、関係団体の財政状況及び健全化判断比率'!B32="","",'各会計、関係団体の財政状況及び健全化判断比率'!B32)</f>
        <v>白山市工業用水道事業会計</v>
      </c>
      <c r="AP35" s="597"/>
      <c r="AQ35" s="597"/>
      <c r="AR35" s="597"/>
      <c r="AS35" s="597"/>
      <c r="AT35" s="597"/>
      <c r="AU35" s="597"/>
      <c r="AV35" s="597"/>
      <c r="AW35" s="597"/>
      <c r="AX35" s="597"/>
      <c r="AY35" s="597"/>
      <c r="AZ35" s="597"/>
      <c r="BA35" s="597"/>
      <c r="BB35" s="597"/>
      <c r="BC35" s="597"/>
      <c r="BD35" s="165"/>
      <c r="BE35" s="596">
        <f t="shared" ref="BE35:BE43" si="1">IF(BG35="","",BE34+1)</f>
        <v>11</v>
      </c>
      <c r="BF35" s="596"/>
      <c r="BG35" s="597" t="str">
        <f>IF('各会計、関係団体の財政状況及び健全化判断比率'!B35="","",'各会計、関係団体の財政状況及び健全化判断比率'!B35)</f>
        <v>白山市温泉事業特別会計</v>
      </c>
      <c r="BH35" s="597"/>
      <c r="BI35" s="597"/>
      <c r="BJ35" s="597"/>
      <c r="BK35" s="597"/>
      <c r="BL35" s="597"/>
      <c r="BM35" s="597"/>
      <c r="BN35" s="597"/>
      <c r="BO35" s="597"/>
      <c r="BP35" s="597"/>
      <c r="BQ35" s="597"/>
      <c r="BR35" s="597"/>
      <c r="BS35" s="597"/>
      <c r="BT35" s="597"/>
      <c r="BU35" s="597"/>
      <c r="BV35" s="165"/>
      <c r="BW35" s="596">
        <f t="shared" ref="BW35:BW43" si="2">IF(BY35="","",BW34+1)</f>
        <v>15</v>
      </c>
      <c r="BX35" s="596"/>
      <c r="BY35" s="597" t="str">
        <f>IF('各会計、関係団体の財政状況及び健全化判断比率'!B69="","",'各会計、関係団体の財政状況及び健全化判断比率'!B69)</f>
        <v>白山野々市広域事務組合</v>
      </c>
      <c r="BZ35" s="597"/>
      <c r="CA35" s="597"/>
      <c r="CB35" s="597"/>
      <c r="CC35" s="597"/>
      <c r="CD35" s="597"/>
      <c r="CE35" s="597"/>
      <c r="CF35" s="597"/>
      <c r="CG35" s="597"/>
      <c r="CH35" s="597"/>
      <c r="CI35" s="597"/>
      <c r="CJ35" s="597"/>
      <c r="CK35" s="597"/>
      <c r="CL35" s="597"/>
      <c r="CM35" s="597"/>
      <c r="CN35" s="165"/>
      <c r="CO35" s="596">
        <f t="shared" ref="CO35:CO43" si="3">IF(CQ35="","",CO34+1)</f>
        <v>25</v>
      </c>
      <c r="CP35" s="596"/>
      <c r="CQ35" s="597" t="str">
        <f>IF('各会計、関係団体の財政状況及び健全化判断比率'!BS8="","",'各会計、関係団体の財政状況及び健全化判断比率'!BS8)</f>
        <v>白山市地域振興公社</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f>IF(E36="","",C35+1)</f>
        <v>3</v>
      </c>
      <c r="D36" s="596"/>
      <c r="E36" s="597" t="str">
        <f>IF('各会計、関係団体の財政状況及び健全化判断比率'!B9="","",'各会計、関係団体の財政状況及び健全化判断比率'!B9)</f>
        <v>白山市下水道事業会計（地域下水道事業分）</v>
      </c>
      <c r="F36" s="597"/>
      <c r="G36" s="597"/>
      <c r="H36" s="597"/>
      <c r="I36" s="597"/>
      <c r="J36" s="597"/>
      <c r="K36" s="597"/>
      <c r="L36" s="597"/>
      <c r="M36" s="597"/>
      <c r="N36" s="597"/>
      <c r="O36" s="597"/>
      <c r="P36" s="597"/>
      <c r="Q36" s="597"/>
      <c r="R36" s="597"/>
      <c r="S36" s="597"/>
      <c r="T36" s="165"/>
      <c r="U36" s="596">
        <f t="shared" ref="U36:U43" si="4">IF(W36="","",U35+1)</f>
        <v>6</v>
      </c>
      <c r="V36" s="596"/>
      <c r="W36" s="597" t="str">
        <f>IF('各会計、関係団体の財政状況及び健全化判断比率'!B30="","",'各会計、関係団体の財政状況及び健全化判断比率'!B30)</f>
        <v>白山市後期高齢者医療特別会計</v>
      </c>
      <c r="X36" s="597"/>
      <c r="Y36" s="597"/>
      <c r="Z36" s="597"/>
      <c r="AA36" s="597"/>
      <c r="AB36" s="597"/>
      <c r="AC36" s="597"/>
      <c r="AD36" s="597"/>
      <c r="AE36" s="597"/>
      <c r="AF36" s="597"/>
      <c r="AG36" s="597"/>
      <c r="AH36" s="597"/>
      <c r="AI36" s="597"/>
      <c r="AJ36" s="597"/>
      <c r="AK36" s="597"/>
      <c r="AL36" s="165"/>
      <c r="AM36" s="596">
        <f t="shared" si="0"/>
        <v>9</v>
      </c>
      <c r="AN36" s="596"/>
      <c r="AO36" s="597" t="str">
        <f>IF('各会計、関係団体の財政状況及び健全化判断比率'!B33="","",'各会計、関係団体の財政状況及び健全化判断比率'!B33)</f>
        <v>白山市下水道事業会計</v>
      </c>
      <c r="AP36" s="597"/>
      <c r="AQ36" s="597"/>
      <c r="AR36" s="597"/>
      <c r="AS36" s="597"/>
      <c r="AT36" s="597"/>
      <c r="AU36" s="597"/>
      <c r="AV36" s="597"/>
      <c r="AW36" s="597"/>
      <c r="AX36" s="597"/>
      <c r="AY36" s="597"/>
      <c r="AZ36" s="597"/>
      <c r="BA36" s="597"/>
      <c r="BB36" s="597"/>
      <c r="BC36" s="597"/>
      <c r="BD36" s="165"/>
      <c r="BE36" s="596">
        <f t="shared" si="1"/>
        <v>12</v>
      </c>
      <c r="BF36" s="596"/>
      <c r="BG36" s="597" t="str">
        <f>IF('各会計、関係団体の財政状況及び健全化判断比率'!B36="","",'各会計、関係団体の財政状況及び健全化判断比率'!B36)</f>
        <v>白山市宅地造成事業特別会計</v>
      </c>
      <c r="BH36" s="597"/>
      <c r="BI36" s="597"/>
      <c r="BJ36" s="597"/>
      <c r="BK36" s="597"/>
      <c r="BL36" s="597"/>
      <c r="BM36" s="597"/>
      <c r="BN36" s="597"/>
      <c r="BO36" s="597"/>
      <c r="BP36" s="597"/>
      <c r="BQ36" s="597"/>
      <c r="BR36" s="597"/>
      <c r="BS36" s="597"/>
      <c r="BT36" s="597"/>
      <c r="BU36" s="597"/>
      <c r="BV36" s="165"/>
      <c r="BW36" s="596">
        <f t="shared" si="2"/>
        <v>16</v>
      </c>
      <c r="BX36" s="596"/>
      <c r="BY36" s="597" t="str">
        <f>IF('各会計、関係団体の財政状況及び健全化判断比率'!B70="","",'各会計、関係団体の財政状況及び健全化判断比率'!B70)</f>
        <v>白山石川医療企業団（松任石川中央病院）</v>
      </c>
      <c r="BZ36" s="597"/>
      <c r="CA36" s="597"/>
      <c r="CB36" s="597"/>
      <c r="CC36" s="597"/>
      <c r="CD36" s="597"/>
      <c r="CE36" s="597"/>
      <c r="CF36" s="597"/>
      <c r="CG36" s="597"/>
      <c r="CH36" s="597"/>
      <c r="CI36" s="597"/>
      <c r="CJ36" s="597"/>
      <c r="CK36" s="597"/>
      <c r="CL36" s="597"/>
      <c r="CM36" s="597"/>
      <c r="CN36" s="165"/>
      <c r="CO36" s="596">
        <f t="shared" si="3"/>
        <v>26</v>
      </c>
      <c r="CP36" s="596"/>
      <c r="CQ36" s="597" t="str">
        <f>IF('各会計、関係団体の財政状況及び健全化判断比率'!BS9="","",'各会計、関係団体の財政状況及び健全化判断比率'!BS9)</f>
        <v>あさがおテレビ</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f t="shared" si="1"/>
        <v>13</v>
      </c>
      <c r="BF37" s="596"/>
      <c r="BG37" s="597" t="str">
        <f>IF('各会計、関係団体の財政状況及び健全化判断比率'!B37="","",'各会計、関係団体の財政状況及び健全化判断比率'!B37)</f>
        <v>白山市工業団地造成事業特別会計</v>
      </c>
      <c r="BH37" s="597"/>
      <c r="BI37" s="597"/>
      <c r="BJ37" s="597"/>
      <c r="BK37" s="597"/>
      <c r="BL37" s="597"/>
      <c r="BM37" s="597"/>
      <c r="BN37" s="597"/>
      <c r="BO37" s="597"/>
      <c r="BP37" s="597"/>
      <c r="BQ37" s="597"/>
      <c r="BR37" s="597"/>
      <c r="BS37" s="597"/>
      <c r="BT37" s="597"/>
      <c r="BU37" s="597"/>
      <c r="BV37" s="165"/>
      <c r="BW37" s="596">
        <f t="shared" si="2"/>
        <v>17</v>
      </c>
      <c r="BX37" s="596"/>
      <c r="BY37" s="597" t="str">
        <f>IF('各会計、関係団体の財政状況及び健全化判断比率'!B71="","",'各会計、関係団体の財政状況及び健全化判断比率'!B71)</f>
        <v>白山石川医療企業団（つるぎ病院）</v>
      </c>
      <c r="BZ37" s="597"/>
      <c r="CA37" s="597"/>
      <c r="CB37" s="597"/>
      <c r="CC37" s="597"/>
      <c r="CD37" s="597"/>
      <c r="CE37" s="597"/>
      <c r="CF37" s="597"/>
      <c r="CG37" s="597"/>
      <c r="CH37" s="597"/>
      <c r="CI37" s="597"/>
      <c r="CJ37" s="597"/>
      <c r="CK37" s="597"/>
      <c r="CL37" s="597"/>
      <c r="CM37" s="597"/>
      <c r="CN37" s="165"/>
      <c r="CO37" s="596">
        <f t="shared" si="3"/>
        <v>27</v>
      </c>
      <c r="CP37" s="596"/>
      <c r="CQ37" s="597" t="str">
        <f>IF('各会計、関係団体の財政状況及び健全化判断比率'!BS10="","",'各会計、関係団体の財政状況及び健全化判断比率'!BS10)</f>
        <v>フードサービス松任</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18</v>
      </c>
      <c r="BX38" s="596"/>
      <c r="BY38" s="597" t="str">
        <f>IF('各会計、関係団体の財政状況及び健全化判断比率'!B72="","",'各会計、関係団体の財政状況及び健全化判断比率'!B72)</f>
        <v>手取川流域環境衛生事業組合</v>
      </c>
      <c r="BZ38" s="597"/>
      <c r="CA38" s="597"/>
      <c r="CB38" s="597"/>
      <c r="CC38" s="597"/>
      <c r="CD38" s="597"/>
      <c r="CE38" s="597"/>
      <c r="CF38" s="597"/>
      <c r="CG38" s="597"/>
      <c r="CH38" s="597"/>
      <c r="CI38" s="597"/>
      <c r="CJ38" s="597"/>
      <c r="CK38" s="597"/>
      <c r="CL38" s="597"/>
      <c r="CM38" s="597"/>
      <c r="CN38" s="165"/>
      <c r="CO38" s="596">
        <f t="shared" si="3"/>
        <v>28</v>
      </c>
      <c r="CP38" s="596"/>
      <c r="CQ38" s="597" t="str">
        <f>IF('各会計、関係団体の財政状況及び健全化判断比率'!BS11="","",'各会計、関係団体の財政状況及び健全化判断比率'!BS11)</f>
        <v>つるぎ街づくり</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19</v>
      </c>
      <c r="BX39" s="596"/>
      <c r="BY39" s="597" t="str">
        <f>IF('各会計、関係団体の財政状況及び健全化判断比率'!B73="","",'各会計、関係団体の財政状況及び健全化判断比率'!B73)</f>
        <v>石川県市町村消防消じゅつ金組合</v>
      </c>
      <c r="BZ39" s="597"/>
      <c r="CA39" s="597"/>
      <c r="CB39" s="597"/>
      <c r="CC39" s="597"/>
      <c r="CD39" s="597"/>
      <c r="CE39" s="597"/>
      <c r="CF39" s="597"/>
      <c r="CG39" s="597"/>
      <c r="CH39" s="597"/>
      <c r="CI39" s="597"/>
      <c r="CJ39" s="597"/>
      <c r="CK39" s="597"/>
      <c r="CL39" s="597"/>
      <c r="CM39" s="597"/>
      <c r="CN39" s="165"/>
      <c r="CO39" s="596">
        <f t="shared" si="3"/>
        <v>29</v>
      </c>
      <c r="CP39" s="596"/>
      <c r="CQ39" s="597" t="str">
        <f>IF('各会計、関係団体の財政状況及び健全化判断比率'!BS12="","",'各会計、関係団体の財政状況及び健全化判断比率'!BS12)</f>
        <v>富樫福祉会</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20</v>
      </c>
      <c r="BX40" s="596"/>
      <c r="BY40" s="597" t="str">
        <f>IF('各会計、関係団体の財政状況及び健全化判断比率'!B74="","",'各会計、関係団体の財政状況及び健全化判断比率'!B74)</f>
        <v>石川県後期高齢者医療広域連合（一般会計）</v>
      </c>
      <c r="BZ40" s="597"/>
      <c r="CA40" s="597"/>
      <c r="CB40" s="597"/>
      <c r="CC40" s="597"/>
      <c r="CD40" s="597"/>
      <c r="CE40" s="597"/>
      <c r="CF40" s="597"/>
      <c r="CG40" s="597"/>
      <c r="CH40" s="597"/>
      <c r="CI40" s="597"/>
      <c r="CJ40" s="597"/>
      <c r="CK40" s="597"/>
      <c r="CL40" s="597"/>
      <c r="CM40" s="597"/>
      <c r="CN40" s="165"/>
      <c r="CO40" s="596">
        <f t="shared" si="3"/>
        <v>30</v>
      </c>
      <c r="CP40" s="596"/>
      <c r="CQ40" s="597" t="str">
        <f>IF('各会計、関係団体の財政状況及び健全化判断比率'!BS13="","",'各会計、関係団体の財政状況及び健全化判断比率'!BS13)</f>
        <v>手取会</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21</v>
      </c>
      <c r="BX41" s="596"/>
      <c r="BY41" s="597" t="str">
        <f>IF('各会計、関係団体の財政状況及び健全化判断比率'!B75="","",'各会計、関係団体の財政状況及び健全化判断比率'!B75)</f>
        <v>石川県後期高齢者医療広域連合（後期高齢者医療特別会計）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22</v>
      </c>
      <c r="BX42" s="596"/>
      <c r="BY42" s="597" t="str">
        <f>IF('各会計、関係団体の財政状況及び健全化判断比率'!B76="","",'各会計、関係団体の財政状況及び健全化判断比率'!B76)</f>
        <v>石川県市町村職員退職手当組合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23</v>
      </c>
      <c r="BX43" s="596"/>
      <c r="BY43" s="597" t="str">
        <f>IF('各会計、関係団体の財政状況及び健全化判断比率'!B77="","",'各会計、関係団体の財政状況及び健全化判断比率'!B77)</f>
        <v>手取川水防事務組合</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188</v>
      </c>
    </row>
    <row r="50" spans="5:5">
      <c r="E50" s="139" t="s">
        <v>189</v>
      </c>
    </row>
    <row r="51" spans="5:5">
      <c r="E51" s="139" t="s">
        <v>190</v>
      </c>
    </row>
    <row r="52" spans="5:5">
      <c r="E52" s="139" t="s">
        <v>191</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81" t="s">
        <v>523</v>
      </c>
      <c r="D34" s="1181"/>
      <c r="E34" s="1182"/>
      <c r="F34" s="32">
        <v>3.43</v>
      </c>
      <c r="G34" s="33">
        <v>3.62</v>
      </c>
      <c r="H34" s="33">
        <v>4.05</v>
      </c>
      <c r="I34" s="33">
        <v>4.34</v>
      </c>
      <c r="J34" s="34">
        <v>4.8499999999999996</v>
      </c>
      <c r="K34" s="22"/>
      <c r="L34" s="22"/>
      <c r="M34" s="22"/>
      <c r="N34" s="22"/>
      <c r="O34" s="22"/>
      <c r="P34" s="22"/>
    </row>
    <row r="35" spans="1:16" ht="39" customHeight="1">
      <c r="A35" s="22"/>
      <c r="B35" s="35"/>
      <c r="C35" s="1175" t="s">
        <v>524</v>
      </c>
      <c r="D35" s="1176"/>
      <c r="E35" s="1177"/>
      <c r="F35" s="36">
        <v>2.89</v>
      </c>
      <c r="G35" s="37">
        <v>3.5</v>
      </c>
      <c r="H35" s="37">
        <v>3.89</v>
      </c>
      <c r="I35" s="37">
        <v>4.4800000000000004</v>
      </c>
      <c r="J35" s="38">
        <v>4.67</v>
      </c>
      <c r="K35" s="22"/>
      <c r="L35" s="22"/>
      <c r="M35" s="22"/>
      <c r="N35" s="22"/>
      <c r="O35" s="22"/>
      <c r="P35" s="22"/>
    </row>
    <row r="36" spans="1:16" ht="39" customHeight="1">
      <c r="A36" s="22"/>
      <c r="B36" s="35"/>
      <c r="C36" s="1175" t="s">
        <v>525</v>
      </c>
      <c r="D36" s="1176"/>
      <c r="E36" s="1177"/>
      <c r="F36" s="36">
        <v>3.23</v>
      </c>
      <c r="G36" s="37">
        <v>3.57</v>
      </c>
      <c r="H36" s="37">
        <v>3.04</v>
      </c>
      <c r="I36" s="37">
        <v>4.93</v>
      </c>
      <c r="J36" s="38">
        <v>3.7</v>
      </c>
      <c r="K36" s="22"/>
      <c r="L36" s="22"/>
      <c r="M36" s="22"/>
      <c r="N36" s="22"/>
      <c r="O36" s="22"/>
      <c r="P36" s="22"/>
    </row>
    <row r="37" spans="1:16" ht="39" customHeight="1">
      <c r="A37" s="22"/>
      <c r="B37" s="35"/>
      <c r="C37" s="1175" t="s">
        <v>526</v>
      </c>
      <c r="D37" s="1176"/>
      <c r="E37" s="1177"/>
      <c r="F37" s="36">
        <v>0.16</v>
      </c>
      <c r="G37" s="37">
        <v>0.34</v>
      </c>
      <c r="H37" s="37">
        <v>0.22</v>
      </c>
      <c r="I37" s="37">
        <v>0.35</v>
      </c>
      <c r="J37" s="38">
        <v>0.94</v>
      </c>
      <c r="K37" s="22"/>
      <c r="L37" s="22"/>
      <c r="M37" s="22"/>
      <c r="N37" s="22"/>
      <c r="O37" s="22"/>
      <c r="P37" s="22"/>
    </row>
    <row r="38" spans="1:16" ht="39" customHeight="1">
      <c r="A38" s="22"/>
      <c r="B38" s="35"/>
      <c r="C38" s="1175" t="s">
        <v>527</v>
      </c>
      <c r="D38" s="1176"/>
      <c r="E38" s="1177"/>
      <c r="F38" s="36">
        <v>0.22</v>
      </c>
      <c r="G38" s="37">
        <v>0.17</v>
      </c>
      <c r="H38" s="37">
        <v>0.18</v>
      </c>
      <c r="I38" s="37">
        <v>0.44</v>
      </c>
      <c r="J38" s="38">
        <v>0.56000000000000005</v>
      </c>
      <c r="K38" s="22"/>
      <c r="L38" s="22"/>
      <c r="M38" s="22"/>
      <c r="N38" s="22"/>
      <c r="O38" s="22"/>
      <c r="P38" s="22"/>
    </row>
    <row r="39" spans="1:16" ht="39" customHeight="1">
      <c r="A39" s="22"/>
      <c r="B39" s="35"/>
      <c r="C39" s="1175" t="s">
        <v>528</v>
      </c>
      <c r="D39" s="1176"/>
      <c r="E39" s="1177"/>
      <c r="F39" s="36">
        <v>0</v>
      </c>
      <c r="G39" s="37">
        <v>0</v>
      </c>
      <c r="H39" s="37">
        <v>0.38</v>
      </c>
      <c r="I39" s="37">
        <v>0.34</v>
      </c>
      <c r="J39" s="38">
        <v>0.34</v>
      </c>
      <c r="K39" s="22"/>
      <c r="L39" s="22"/>
      <c r="M39" s="22"/>
      <c r="N39" s="22"/>
      <c r="O39" s="22"/>
      <c r="P39" s="22"/>
    </row>
    <row r="40" spans="1:16" ht="39" customHeight="1">
      <c r="A40" s="22"/>
      <c r="B40" s="35"/>
      <c r="C40" s="1175" t="s">
        <v>529</v>
      </c>
      <c r="D40" s="1176"/>
      <c r="E40" s="1177"/>
      <c r="F40" s="36">
        <v>0.15</v>
      </c>
      <c r="G40" s="37">
        <v>0.17</v>
      </c>
      <c r="H40" s="37">
        <v>0.18</v>
      </c>
      <c r="I40" s="37">
        <v>0.2</v>
      </c>
      <c r="J40" s="38">
        <v>0.21</v>
      </c>
      <c r="K40" s="22"/>
      <c r="L40" s="22"/>
      <c r="M40" s="22"/>
      <c r="N40" s="22"/>
      <c r="O40" s="22"/>
      <c r="P40" s="22"/>
    </row>
    <row r="41" spans="1:16" ht="39" customHeight="1">
      <c r="A41" s="22"/>
      <c r="B41" s="35"/>
      <c r="C41" s="1175" t="s">
        <v>530</v>
      </c>
      <c r="D41" s="1176"/>
      <c r="E41" s="1177"/>
      <c r="F41" s="36">
        <v>0</v>
      </c>
      <c r="G41" s="37">
        <v>0</v>
      </c>
      <c r="H41" s="37">
        <v>0.05</v>
      </c>
      <c r="I41" s="37">
        <v>0.06</v>
      </c>
      <c r="J41" s="38">
        <v>0.05</v>
      </c>
      <c r="K41" s="22"/>
      <c r="L41" s="22"/>
      <c r="M41" s="22"/>
      <c r="N41" s="22"/>
      <c r="O41" s="22"/>
      <c r="P41" s="22"/>
    </row>
    <row r="42" spans="1:16" ht="39" customHeight="1">
      <c r="A42" s="22"/>
      <c r="B42" s="39"/>
      <c r="C42" s="1175" t="s">
        <v>531</v>
      </c>
      <c r="D42" s="1176"/>
      <c r="E42" s="1177"/>
      <c r="F42" s="36" t="s">
        <v>532</v>
      </c>
      <c r="G42" s="37" t="s">
        <v>479</v>
      </c>
      <c r="H42" s="37" t="s">
        <v>479</v>
      </c>
      <c r="I42" s="37" t="s">
        <v>479</v>
      </c>
      <c r="J42" s="38" t="s">
        <v>479</v>
      </c>
      <c r="K42" s="22"/>
      <c r="L42" s="22"/>
      <c r="M42" s="22"/>
      <c r="N42" s="22"/>
      <c r="O42" s="22"/>
      <c r="P42" s="22"/>
    </row>
    <row r="43" spans="1:16" ht="39" customHeight="1" thickBot="1">
      <c r="A43" s="22"/>
      <c r="B43" s="40"/>
      <c r="C43" s="1178" t="s">
        <v>533</v>
      </c>
      <c r="D43" s="1179"/>
      <c r="E43" s="1180"/>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91" t="s">
        <v>11</v>
      </c>
      <c r="C45" s="1192"/>
      <c r="D45" s="58"/>
      <c r="E45" s="1197" t="s">
        <v>12</v>
      </c>
      <c r="F45" s="1197"/>
      <c r="G45" s="1197"/>
      <c r="H45" s="1197"/>
      <c r="I45" s="1197"/>
      <c r="J45" s="1198"/>
      <c r="K45" s="59">
        <v>7752</v>
      </c>
      <c r="L45" s="60">
        <v>7322</v>
      </c>
      <c r="M45" s="60">
        <v>7518</v>
      </c>
      <c r="N45" s="60">
        <v>7530</v>
      </c>
      <c r="O45" s="61">
        <v>7232</v>
      </c>
      <c r="P45" s="48"/>
      <c r="Q45" s="48"/>
      <c r="R45" s="48"/>
      <c r="S45" s="48"/>
      <c r="T45" s="48"/>
      <c r="U45" s="48"/>
    </row>
    <row r="46" spans="1:21" ht="30.75" customHeight="1">
      <c r="A46" s="48"/>
      <c r="B46" s="1193"/>
      <c r="C46" s="1194"/>
      <c r="D46" s="62"/>
      <c r="E46" s="1185" t="s">
        <v>13</v>
      </c>
      <c r="F46" s="1185"/>
      <c r="G46" s="1185"/>
      <c r="H46" s="1185"/>
      <c r="I46" s="1185"/>
      <c r="J46" s="1186"/>
      <c r="K46" s="63" t="s">
        <v>479</v>
      </c>
      <c r="L46" s="64" t="s">
        <v>479</v>
      </c>
      <c r="M46" s="64" t="s">
        <v>479</v>
      </c>
      <c r="N46" s="64" t="s">
        <v>479</v>
      </c>
      <c r="O46" s="65" t="s">
        <v>479</v>
      </c>
      <c r="P46" s="48"/>
      <c r="Q46" s="48"/>
      <c r="R46" s="48"/>
      <c r="S46" s="48"/>
      <c r="T46" s="48"/>
      <c r="U46" s="48"/>
    </row>
    <row r="47" spans="1:21" ht="30.75" customHeight="1">
      <c r="A47" s="48"/>
      <c r="B47" s="1193"/>
      <c r="C47" s="1194"/>
      <c r="D47" s="62"/>
      <c r="E47" s="1185" t="s">
        <v>14</v>
      </c>
      <c r="F47" s="1185"/>
      <c r="G47" s="1185"/>
      <c r="H47" s="1185"/>
      <c r="I47" s="1185"/>
      <c r="J47" s="1186"/>
      <c r="K47" s="63" t="s">
        <v>479</v>
      </c>
      <c r="L47" s="64" t="s">
        <v>479</v>
      </c>
      <c r="M47" s="64" t="s">
        <v>479</v>
      </c>
      <c r="N47" s="64" t="s">
        <v>479</v>
      </c>
      <c r="O47" s="65" t="s">
        <v>479</v>
      </c>
      <c r="P47" s="48"/>
      <c r="Q47" s="48"/>
      <c r="R47" s="48"/>
      <c r="S47" s="48"/>
      <c r="T47" s="48"/>
      <c r="U47" s="48"/>
    </row>
    <row r="48" spans="1:21" ht="30.75" customHeight="1">
      <c r="A48" s="48"/>
      <c r="B48" s="1193"/>
      <c r="C48" s="1194"/>
      <c r="D48" s="62"/>
      <c r="E48" s="1185" t="s">
        <v>15</v>
      </c>
      <c r="F48" s="1185"/>
      <c r="G48" s="1185"/>
      <c r="H48" s="1185"/>
      <c r="I48" s="1185"/>
      <c r="J48" s="1186"/>
      <c r="K48" s="63">
        <v>1937</v>
      </c>
      <c r="L48" s="64">
        <v>1807</v>
      </c>
      <c r="M48" s="64">
        <v>1779</v>
      </c>
      <c r="N48" s="64">
        <v>1862</v>
      </c>
      <c r="O48" s="65">
        <v>1712</v>
      </c>
      <c r="P48" s="48"/>
      <c r="Q48" s="48"/>
      <c r="R48" s="48"/>
      <c r="S48" s="48"/>
      <c r="T48" s="48"/>
      <c r="U48" s="48"/>
    </row>
    <row r="49" spans="1:21" ht="30.75" customHeight="1">
      <c r="A49" s="48"/>
      <c r="B49" s="1193"/>
      <c r="C49" s="1194"/>
      <c r="D49" s="62"/>
      <c r="E49" s="1185" t="s">
        <v>16</v>
      </c>
      <c r="F49" s="1185"/>
      <c r="G49" s="1185"/>
      <c r="H49" s="1185"/>
      <c r="I49" s="1185"/>
      <c r="J49" s="1186"/>
      <c r="K49" s="63">
        <v>1551</v>
      </c>
      <c r="L49" s="64">
        <v>1320</v>
      </c>
      <c r="M49" s="64">
        <v>901</v>
      </c>
      <c r="N49" s="64">
        <v>857</v>
      </c>
      <c r="O49" s="65">
        <v>789</v>
      </c>
      <c r="P49" s="48"/>
      <c r="Q49" s="48"/>
      <c r="R49" s="48"/>
      <c r="S49" s="48"/>
      <c r="T49" s="48"/>
      <c r="U49" s="48"/>
    </row>
    <row r="50" spans="1:21" ht="30.75" customHeight="1">
      <c r="A50" s="48"/>
      <c r="B50" s="1193"/>
      <c r="C50" s="1194"/>
      <c r="D50" s="62"/>
      <c r="E50" s="1185" t="s">
        <v>17</v>
      </c>
      <c r="F50" s="1185"/>
      <c r="G50" s="1185"/>
      <c r="H50" s="1185"/>
      <c r="I50" s="1185"/>
      <c r="J50" s="1186"/>
      <c r="K50" s="63">
        <v>3</v>
      </c>
      <c r="L50" s="64">
        <v>2</v>
      </c>
      <c r="M50" s="64">
        <v>2</v>
      </c>
      <c r="N50" s="64">
        <v>2</v>
      </c>
      <c r="O50" s="65">
        <v>8</v>
      </c>
      <c r="P50" s="48"/>
      <c r="Q50" s="48"/>
      <c r="R50" s="48"/>
      <c r="S50" s="48"/>
      <c r="T50" s="48"/>
      <c r="U50" s="48"/>
    </row>
    <row r="51" spans="1:21" ht="30.75" customHeight="1">
      <c r="A51" s="48"/>
      <c r="B51" s="1195"/>
      <c r="C51" s="1196"/>
      <c r="D51" s="66"/>
      <c r="E51" s="1185" t="s">
        <v>18</v>
      </c>
      <c r="F51" s="1185"/>
      <c r="G51" s="1185"/>
      <c r="H51" s="1185"/>
      <c r="I51" s="1185"/>
      <c r="J51" s="1186"/>
      <c r="K51" s="63" t="s">
        <v>479</v>
      </c>
      <c r="L51" s="64">
        <v>0</v>
      </c>
      <c r="M51" s="64">
        <v>1</v>
      </c>
      <c r="N51" s="64" t="s">
        <v>479</v>
      </c>
      <c r="O51" s="65" t="s">
        <v>479</v>
      </c>
      <c r="P51" s="48"/>
      <c r="Q51" s="48"/>
      <c r="R51" s="48"/>
      <c r="S51" s="48"/>
      <c r="T51" s="48"/>
      <c r="U51" s="48"/>
    </row>
    <row r="52" spans="1:21" ht="30.75" customHeight="1">
      <c r="A52" s="48"/>
      <c r="B52" s="1183" t="s">
        <v>19</v>
      </c>
      <c r="C52" s="1184"/>
      <c r="D52" s="66"/>
      <c r="E52" s="1185" t="s">
        <v>20</v>
      </c>
      <c r="F52" s="1185"/>
      <c r="G52" s="1185"/>
      <c r="H52" s="1185"/>
      <c r="I52" s="1185"/>
      <c r="J52" s="1186"/>
      <c r="K52" s="63">
        <v>7180</v>
      </c>
      <c r="L52" s="64">
        <v>7224</v>
      </c>
      <c r="M52" s="64">
        <v>7322</v>
      </c>
      <c r="N52" s="64">
        <v>7520</v>
      </c>
      <c r="O52" s="65">
        <v>7218</v>
      </c>
      <c r="P52" s="48"/>
      <c r="Q52" s="48"/>
      <c r="R52" s="48"/>
      <c r="S52" s="48"/>
      <c r="T52" s="48"/>
      <c r="U52" s="48"/>
    </row>
    <row r="53" spans="1:21" ht="30.75" customHeight="1" thickBot="1">
      <c r="A53" s="48"/>
      <c r="B53" s="1187" t="s">
        <v>21</v>
      </c>
      <c r="C53" s="1188"/>
      <c r="D53" s="67"/>
      <c r="E53" s="1189" t="s">
        <v>22</v>
      </c>
      <c r="F53" s="1189"/>
      <c r="G53" s="1189"/>
      <c r="H53" s="1189"/>
      <c r="I53" s="1189"/>
      <c r="J53" s="1190"/>
      <c r="K53" s="68">
        <v>4063</v>
      </c>
      <c r="L53" s="69">
        <v>3227</v>
      </c>
      <c r="M53" s="69">
        <v>2879</v>
      </c>
      <c r="N53" s="69">
        <v>2731</v>
      </c>
      <c r="O53" s="70">
        <v>2523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518</v>
      </c>
      <c r="J40" s="79" t="s">
        <v>519</v>
      </c>
      <c r="K40" s="79" t="s">
        <v>520</v>
      </c>
      <c r="L40" s="79" t="s">
        <v>521</v>
      </c>
      <c r="M40" s="80" t="s">
        <v>522</v>
      </c>
    </row>
    <row r="41" spans="2:13" ht="27.75" customHeight="1">
      <c r="B41" s="1199" t="s">
        <v>24</v>
      </c>
      <c r="C41" s="1200"/>
      <c r="D41" s="81"/>
      <c r="E41" s="1205" t="s">
        <v>25</v>
      </c>
      <c r="F41" s="1205"/>
      <c r="G41" s="1205"/>
      <c r="H41" s="1206"/>
      <c r="I41" s="82">
        <v>77582</v>
      </c>
      <c r="J41" s="83">
        <v>82507</v>
      </c>
      <c r="K41" s="83">
        <v>84783</v>
      </c>
      <c r="L41" s="83">
        <v>86675</v>
      </c>
      <c r="M41" s="84">
        <v>87658</v>
      </c>
    </row>
    <row r="42" spans="2:13" ht="27.75" customHeight="1">
      <c r="B42" s="1201"/>
      <c r="C42" s="1202"/>
      <c r="D42" s="85"/>
      <c r="E42" s="1207" t="s">
        <v>26</v>
      </c>
      <c r="F42" s="1207"/>
      <c r="G42" s="1207"/>
      <c r="H42" s="1208"/>
      <c r="I42" s="86">
        <v>1176</v>
      </c>
      <c r="J42" s="87">
        <v>1196</v>
      </c>
      <c r="K42" s="87">
        <v>953</v>
      </c>
      <c r="L42" s="87">
        <v>809</v>
      </c>
      <c r="M42" s="88">
        <v>713</v>
      </c>
    </row>
    <row r="43" spans="2:13" ht="27.75" customHeight="1">
      <c r="B43" s="1201"/>
      <c r="C43" s="1202"/>
      <c r="D43" s="85"/>
      <c r="E43" s="1207" t="s">
        <v>27</v>
      </c>
      <c r="F43" s="1207"/>
      <c r="G43" s="1207"/>
      <c r="H43" s="1208"/>
      <c r="I43" s="86">
        <v>32265</v>
      </c>
      <c r="J43" s="87">
        <v>32280</v>
      </c>
      <c r="K43" s="87">
        <v>30230</v>
      </c>
      <c r="L43" s="87">
        <v>29605</v>
      </c>
      <c r="M43" s="88">
        <v>28281</v>
      </c>
    </row>
    <row r="44" spans="2:13" ht="27.75" customHeight="1">
      <c r="B44" s="1201"/>
      <c r="C44" s="1202"/>
      <c r="D44" s="85"/>
      <c r="E44" s="1207" t="s">
        <v>28</v>
      </c>
      <c r="F44" s="1207"/>
      <c r="G44" s="1207"/>
      <c r="H44" s="1208"/>
      <c r="I44" s="86">
        <v>8320</v>
      </c>
      <c r="J44" s="87">
        <v>7583</v>
      </c>
      <c r="K44" s="87">
        <v>6281</v>
      </c>
      <c r="L44" s="87">
        <v>7769</v>
      </c>
      <c r="M44" s="88">
        <v>8372</v>
      </c>
    </row>
    <row r="45" spans="2:13" ht="27.75" customHeight="1">
      <c r="B45" s="1201"/>
      <c r="C45" s="1202"/>
      <c r="D45" s="85"/>
      <c r="E45" s="1207" t="s">
        <v>29</v>
      </c>
      <c r="F45" s="1207"/>
      <c r="G45" s="1207"/>
      <c r="H45" s="1208"/>
      <c r="I45" s="86">
        <v>8952</v>
      </c>
      <c r="J45" s="87">
        <v>8863</v>
      </c>
      <c r="K45" s="87">
        <v>8491</v>
      </c>
      <c r="L45" s="87">
        <v>7800</v>
      </c>
      <c r="M45" s="88">
        <v>7053</v>
      </c>
    </row>
    <row r="46" spans="2:13" ht="27.75" customHeight="1">
      <c r="B46" s="1201"/>
      <c r="C46" s="1202"/>
      <c r="D46" s="85"/>
      <c r="E46" s="1207" t="s">
        <v>30</v>
      </c>
      <c r="F46" s="1207"/>
      <c r="G46" s="1207"/>
      <c r="H46" s="1208"/>
      <c r="I46" s="86">
        <v>1914</v>
      </c>
      <c r="J46" s="87">
        <v>571</v>
      </c>
      <c r="K46" s="87">
        <v>647</v>
      </c>
      <c r="L46" s="87">
        <v>691</v>
      </c>
      <c r="M46" s="88">
        <v>664</v>
      </c>
    </row>
    <row r="47" spans="2:13" ht="27.75" customHeight="1">
      <c r="B47" s="1201"/>
      <c r="C47" s="1202"/>
      <c r="D47" s="85"/>
      <c r="E47" s="1207" t="s">
        <v>31</v>
      </c>
      <c r="F47" s="1207"/>
      <c r="G47" s="1207"/>
      <c r="H47" s="1208"/>
      <c r="I47" s="86" t="s">
        <v>479</v>
      </c>
      <c r="J47" s="87" t="s">
        <v>479</v>
      </c>
      <c r="K47" s="87" t="s">
        <v>479</v>
      </c>
      <c r="L47" s="87" t="s">
        <v>479</v>
      </c>
      <c r="M47" s="88" t="s">
        <v>479</v>
      </c>
    </row>
    <row r="48" spans="2:13" ht="27.75" customHeight="1">
      <c r="B48" s="1203"/>
      <c r="C48" s="1204"/>
      <c r="D48" s="85"/>
      <c r="E48" s="1207" t="s">
        <v>32</v>
      </c>
      <c r="F48" s="1207"/>
      <c r="G48" s="1207"/>
      <c r="H48" s="1208"/>
      <c r="I48" s="86" t="s">
        <v>479</v>
      </c>
      <c r="J48" s="87" t="s">
        <v>479</v>
      </c>
      <c r="K48" s="87" t="s">
        <v>479</v>
      </c>
      <c r="L48" s="87" t="s">
        <v>479</v>
      </c>
      <c r="M48" s="88" t="s">
        <v>479</v>
      </c>
    </row>
    <row r="49" spans="2:13" ht="27.75" customHeight="1">
      <c r="B49" s="1209" t="s">
        <v>33</v>
      </c>
      <c r="C49" s="1210"/>
      <c r="D49" s="89"/>
      <c r="E49" s="1207" t="s">
        <v>34</v>
      </c>
      <c r="F49" s="1207"/>
      <c r="G49" s="1207"/>
      <c r="H49" s="1208"/>
      <c r="I49" s="86">
        <v>2097</v>
      </c>
      <c r="J49" s="87">
        <v>2658</v>
      </c>
      <c r="K49" s="87">
        <v>3655</v>
      </c>
      <c r="L49" s="87">
        <v>4304</v>
      </c>
      <c r="M49" s="88">
        <v>5222</v>
      </c>
    </row>
    <row r="50" spans="2:13" ht="27.75" customHeight="1">
      <c r="B50" s="1201"/>
      <c r="C50" s="1202"/>
      <c r="D50" s="85"/>
      <c r="E50" s="1207" t="s">
        <v>35</v>
      </c>
      <c r="F50" s="1207"/>
      <c r="G50" s="1207"/>
      <c r="H50" s="1208"/>
      <c r="I50" s="86">
        <v>10991</v>
      </c>
      <c r="J50" s="87">
        <v>10206</v>
      </c>
      <c r="K50" s="87">
        <v>9758</v>
      </c>
      <c r="L50" s="87">
        <v>9585</v>
      </c>
      <c r="M50" s="88">
        <v>9379</v>
      </c>
    </row>
    <row r="51" spans="2:13" ht="27.75" customHeight="1">
      <c r="B51" s="1203"/>
      <c r="C51" s="1204"/>
      <c r="D51" s="85"/>
      <c r="E51" s="1207" t="s">
        <v>36</v>
      </c>
      <c r="F51" s="1207"/>
      <c r="G51" s="1207"/>
      <c r="H51" s="1208"/>
      <c r="I51" s="86">
        <v>78133</v>
      </c>
      <c r="J51" s="87">
        <v>83236</v>
      </c>
      <c r="K51" s="87">
        <v>81543</v>
      </c>
      <c r="L51" s="87">
        <v>87129</v>
      </c>
      <c r="M51" s="88">
        <v>87799</v>
      </c>
    </row>
    <row r="52" spans="2:13" ht="27.75" customHeight="1" thickBot="1">
      <c r="B52" s="1211" t="s">
        <v>37</v>
      </c>
      <c r="C52" s="1212"/>
      <c r="D52" s="90"/>
      <c r="E52" s="1213" t="s">
        <v>38</v>
      </c>
      <c r="F52" s="1213"/>
      <c r="G52" s="1213"/>
      <c r="H52" s="1214"/>
      <c r="I52" s="91">
        <v>38989</v>
      </c>
      <c r="J52" s="92">
        <v>36899</v>
      </c>
      <c r="K52" s="92">
        <v>36430</v>
      </c>
      <c r="L52" s="92">
        <v>32332</v>
      </c>
      <c r="M52" s="93">
        <v>30342</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0" zoomScaleNormal="7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552</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552</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553</v>
      </c>
      <c r="C41" s="246"/>
      <c r="D41" s="246"/>
      <c r="E41" s="246"/>
      <c r="F41" s="246"/>
      <c r="G41" s="246"/>
      <c r="H41" s="246"/>
      <c r="I41" s="246"/>
      <c r="J41" s="246"/>
      <c r="K41" s="246"/>
      <c r="L41" s="246"/>
      <c r="M41" s="246"/>
      <c r="N41" s="246"/>
      <c r="O41" s="246"/>
      <c r="P41" s="247"/>
    </row>
    <row r="42" spans="2:17">
      <c r="B42" s="248"/>
      <c r="C42" s="244"/>
      <c r="D42" s="244"/>
      <c r="E42" s="244"/>
      <c r="F42" s="244"/>
      <c r="G42" s="351" t="s">
        <v>554</v>
      </c>
      <c r="I42" s="352"/>
      <c r="J42" s="352"/>
      <c r="K42" s="352"/>
      <c r="L42" s="244"/>
      <c r="M42" s="244"/>
      <c r="N42" s="244"/>
      <c r="O42" s="244"/>
    </row>
    <row r="43" spans="2:17">
      <c r="B43" s="248"/>
      <c r="C43" s="244"/>
      <c r="D43" s="244"/>
      <c r="E43" s="244"/>
      <c r="F43" s="244"/>
      <c r="G43" s="1251"/>
      <c r="H43" s="1228"/>
      <c r="I43" s="1228"/>
      <c r="J43" s="1228"/>
      <c r="K43" s="1228"/>
      <c r="L43" s="1228"/>
      <c r="M43" s="1228"/>
      <c r="N43" s="1228"/>
      <c r="O43" s="1229"/>
    </row>
    <row r="44" spans="2:17">
      <c r="B44" s="248"/>
      <c r="C44" s="244"/>
      <c r="D44" s="244"/>
      <c r="E44" s="244"/>
      <c r="F44" s="244"/>
      <c r="G44" s="1230"/>
      <c r="H44" s="1231"/>
      <c r="I44" s="1231"/>
      <c r="J44" s="1231"/>
      <c r="K44" s="1231"/>
      <c r="L44" s="1231"/>
      <c r="M44" s="1231"/>
      <c r="N44" s="1231"/>
      <c r="O44" s="1232"/>
    </row>
    <row r="45" spans="2:17">
      <c r="B45" s="248"/>
      <c r="C45" s="244"/>
      <c r="D45" s="244"/>
      <c r="E45" s="244"/>
      <c r="F45" s="244"/>
      <c r="G45" s="1230"/>
      <c r="H45" s="1231"/>
      <c r="I45" s="1231"/>
      <c r="J45" s="1231"/>
      <c r="K45" s="1231"/>
      <c r="L45" s="1231"/>
      <c r="M45" s="1231"/>
      <c r="N45" s="1231"/>
      <c r="O45" s="1232"/>
    </row>
    <row r="46" spans="2:17">
      <c r="B46" s="248"/>
      <c r="C46" s="244"/>
      <c r="D46" s="244"/>
      <c r="E46" s="244"/>
      <c r="F46" s="244"/>
      <c r="G46" s="1230"/>
      <c r="H46" s="1231"/>
      <c r="I46" s="1231"/>
      <c r="J46" s="1231"/>
      <c r="K46" s="1231"/>
      <c r="L46" s="1231"/>
      <c r="M46" s="1231"/>
      <c r="N46" s="1231"/>
      <c r="O46" s="1232"/>
    </row>
    <row r="47" spans="2:17">
      <c r="B47" s="248"/>
      <c r="C47" s="244"/>
      <c r="D47" s="244"/>
      <c r="E47" s="244"/>
      <c r="F47" s="244"/>
      <c r="G47" s="1233"/>
      <c r="H47" s="1234"/>
      <c r="I47" s="1234"/>
      <c r="J47" s="1234"/>
      <c r="K47" s="1234"/>
      <c r="L47" s="1234"/>
      <c r="M47" s="1234"/>
      <c r="N47" s="1234"/>
      <c r="O47" s="1235"/>
    </row>
    <row r="48" spans="2:17">
      <c r="B48" s="248"/>
      <c r="C48" s="244"/>
      <c r="D48" s="244"/>
      <c r="E48" s="244"/>
      <c r="F48" s="244"/>
      <c r="G48" s="244"/>
      <c r="H48" s="353"/>
      <c r="I48" s="353"/>
      <c r="J48" s="353"/>
    </row>
    <row r="49" spans="1:17">
      <c r="B49" s="248"/>
      <c r="C49" s="244"/>
      <c r="D49" s="244"/>
      <c r="E49" s="244"/>
      <c r="F49" s="244"/>
      <c r="G49" s="243" t="s">
        <v>555</v>
      </c>
    </row>
    <row r="50" spans="1:17">
      <c r="B50" s="248"/>
      <c r="C50" s="244"/>
      <c r="D50" s="244"/>
      <c r="E50" s="244"/>
      <c r="F50" s="244"/>
      <c r="G50" s="1236"/>
      <c r="H50" s="1237"/>
      <c r="I50" s="1237"/>
      <c r="J50" s="1238"/>
      <c r="K50" s="354" t="s">
        <v>518</v>
      </c>
      <c r="L50" s="354" t="s">
        <v>519</v>
      </c>
      <c r="M50" s="354" t="s">
        <v>520</v>
      </c>
      <c r="N50" s="354" t="s">
        <v>521</v>
      </c>
      <c r="O50" s="354" t="s">
        <v>522</v>
      </c>
    </row>
    <row r="51" spans="1:17">
      <c r="B51" s="248"/>
      <c r="C51" s="244"/>
      <c r="D51" s="244"/>
      <c r="E51" s="244"/>
      <c r="F51" s="244"/>
      <c r="G51" s="1239" t="s">
        <v>556</v>
      </c>
      <c r="H51" s="1240"/>
      <c r="I51" s="1245" t="s">
        <v>557</v>
      </c>
      <c r="J51" s="1245"/>
      <c r="K51" s="1249"/>
      <c r="L51" s="1249"/>
      <c r="M51" s="1249"/>
      <c r="N51" s="1249"/>
      <c r="O51" s="1249"/>
    </row>
    <row r="52" spans="1:17">
      <c r="B52" s="248"/>
      <c r="C52" s="244"/>
      <c r="D52" s="244"/>
      <c r="E52" s="244"/>
      <c r="F52" s="244"/>
      <c r="G52" s="1241"/>
      <c r="H52" s="1242"/>
      <c r="I52" s="1246"/>
      <c r="J52" s="1246"/>
      <c r="K52" s="1215"/>
      <c r="L52" s="1215"/>
      <c r="M52" s="1215"/>
      <c r="N52" s="1215"/>
      <c r="O52" s="1215"/>
    </row>
    <row r="53" spans="1:17">
      <c r="A53" s="355"/>
      <c r="B53" s="248"/>
      <c r="C53" s="244"/>
      <c r="D53" s="244"/>
      <c r="E53" s="244"/>
      <c r="F53" s="244"/>
      <c r="G53" s="1241"/>
      <c r="H53" s="1242"/>
      <c r="I53" s="1225" t="s">
        <v>558</v>
      </c>
      <c r="J53" s="1225"/>
      <c r="K53" s="1250"/>
      <c r="L53" s="1250"/>
      <c r="M53" s="1250"/>
      <c r="N53" s="1250"/>
      <c r="O53" s="1250"/>
    </row>
    <row r="54" spans="1:17">
      <c r="A54" s="355"/>
      <c r="B54" s="248"/>
      <c r="C54" s="244"/>
      <c r="D54" s="244"/>
      <c r="E54" s="244"/>
      <c r="F54" s="244"/>
      <c r="G54" s="1243"/>
      <c r="H54" s="1244"/>
      <c r="I54" s="1225"/>
      <c r="J54" s="1225"/>
      <c r="K54" s="1248"/>
      <c r="L54" s="1248"/>
      <c r="M54" s="1248"/>
      <c r="N54" s="1248"/>
      <c r="O54" s="1248"/>
    </row>
    <row r="55" spans="1:17">
      <c r="A55" s="355"/>
      <c r="B55" s="248"/>
      <c r="C55" s="244"/>
      <c r="D55" s="244"/>
      <c r="E55" s="244"/>
      <c r="F55" s="244"/>
      <c r="G55" s="1219" t="s">
        <v>559</v>
      </c>
      <c r="H55" s="1220"/>
      <c r="I55" s="1225" t="s">
        <v>557</v>
      </c>
      <c r="J55" s="1225"/>
      <c r="K55" s="1249"/>
      <c r="L55" s="1249"/>
      <c r="M55" s="1249"/>
      <c r="N55" s="1249"/>
      <c r="O55" s="1249"/>
    </row>
    <row r="56" spans="1:17">
      <c r="A56" s="355"/>
      <c r="B56" s="248"/>
      <c r="C56" s="244"/>
      <c r="D56" s="244"/>
      <c r="E56" s="244"/>
      <c r="F56" s="244"/>
      <c r="G56" s="1221"/>
      <c r="H56" s="1222"/>
      <c r="I56" s="1225"/>
      <c r="J56" s="1225"/>
      <c r="K56" s="1215"/>
      <c r="L56" s="1215"/>
      <c r="M56" s="1215"/>
      <c r="N56" s="1215"/>
      <c r="O56" s="1215"/>
    </row>
    <row r="57" spans="1:17" s="355" customFormat="1">
      <c r="B57" s="356"/>
      <c r="C57" s="352"/>
      <c r="D57" s="352"/>
      <c r="E57" s="352"/>
      <c r="F57" s="352"/>
      <c r="G57" s="1221"/>
      <c r="H57" s="1222"/>
      <c r="I57" s="1217" t="s">
        <v>560</v>
      </c>
      <c r="J57" s="1217"/>
      <c r="K57" s="1250"/>
      <c r="L57" s="1250"/>
      <c r="M57" s="1250"/>
      <c r="N57" s="1250"/>
      <c r="O57" s="1250"/>
      <c r="P57" s="357"/>
      <c r="Q57" s="356"/>
    </row>
    <row r="58" spans="1:17" s="355" customFormat="1">
      <c r="A58" s="243"/>
      <c r="B58" s="356"/>
      <c r="C58" s="352"/>
      <c r="D58" s="352"/>
      <c r="E58" s="352"/>
      <c r="F58" s="352"/>
      <c r="G58" s="1223"/>
      <c r="H58" s="1224"/>
      <c r="I58" s="1217"/>
      <c r="J58" s="1217"/>
      <c r="K58" s="1248"/>
      <c r="L58" s="1248"/>
      <c r="M58" s="1248"/>
      <c r="N58" s="1248"/>
      <c r="O58" s="1248"/>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561</v>
      </c>
      <c r="C63" s="244"/>
      <c r="D63" s="244"/>
      <c r="E63" s="244"/>
      <c r="F63" s="244"/>
      <c r="G63" s="244"/>
      <c r="H63" s="244"/>
      <c r="I63" s="244"/>
      <c r="J63" s="244"/>
      <c r="K63" s="244"/>
      <c r="L63" s="244"/>
      <c r="M63" s="244"/>
      <c r="N63" s="244"/>
      <c r="O63" s="244"/>
    </row>
    <row r="64" spans="1:17">
      <c r="B64" s="248"/>
      <c r="C64" s="244"/>
      <c r="D64" s="244"/>
      <c r="E64" s="244"/>
      <c r="F64" s="244"/>
      <c r="G64" s="351" t="s">
        <v>554</v>
      </c>
      <c r="I64" s="352"/>
      <c r="J64" s="352"/>
      <c r="K64" s="352"/>
      <c r="L64" s="244"/>
      <c r="M64" s="244"/>
      <c r="N64" s="244"/>
      <c r="O64" s="244"/>
    </row>
    <row r="65" spans="2:30">
      <c r="B65" s="248"/>
      <c r="C65" s="244"/>
      <c r="D65" s="244"/>
      <c r="E65" s="244"/>
      <c r="F65" s="244"/>
      <c r="G65" s="1227" t="s">
        <v>564</v>
      </c>
      <c r="H65" s="1228"/>
      <c r="I65" s="1228"/>
      <c r="J65" s="1228"/>
      <c r="K65" s="1228"/>
      <c r="L65" s="1228"/>
      <c r="M65" s="1228"/>
      <c r="N65" s="1228"/>
      <c r="O65" s="1229"/>
    </row>
    <row r="66" spans="2:30">
      <c r="B66" s="248"/>
      <c r="C66" s="244"/>
      <c r="D66" s="244"/>
      <c r="E66" s="244"/>
      <c r="F66" s="244"/>
      <c r="G66" s="1230"/>
      <c r="H66" s="1231"/>
      <c r="I66" s="1231"/>
      <c r="J66" s="1231"/>
      <c r="K66" s="1231"/>
      <c r="L66" s="1231"/>
      <c r="M66" s="1231"/>
      <c r="N66" s="1231"/>
      <c r="O66" s="1232"/>
    </row>
    <row r="67" spans="2:30">
      <c r="B67" s="248"/>
      <c r="C67" s="244"/>
      <c r="D67" s="244"/>
      <c r="E67" s="244"/>
      <c r="F67" s="244"/>
      <c r="G67" s="1230"/>
      <c r="H67" s="1231"/>
      <c r="I67" s="1231"/>
      <c r="J67" s="1231"/>
      <c r="K67" s="1231"/>
      <c r="L67" s="1231"/>
      <c r="M67" s="1231"/>
      <c r="N67" s="1231"/>
      <c r="O67" s="1232"/>
    </row>
    <row r="68" spans="2:30">
      <c r="B68" s="248"/>
      <c r="C68" s="244"/>
      <c r="D68" s="244"/>
      <c r="E68" s="244"/>
      <c r="F68" s="244"/>
      <c r="G68" s="1230"/>
      <c r="H68" s="1231"/>
      <c r="I68" s="1231"/>
      <c r="J68" s="1231"/>
      <c r="K68" s="1231"/>
      <c r="L68" s="1231"/>
      <c r="M68" s="1231"/>
      <c r="N68" s="1231"/>
      <c r="O68" s="1232"/>
    </row>
    <row r="69" spans="2:30">
      <c r="B69" s="248"/>
      <c r="C69" s="244"/>
      <c r="D69" s="244"/>
      <c r="E69" s="244"/>
      <c r="F69" s="244"/>
      <c r="G69" s="1233"/>
      <c r="H69" s="1234"/>
      <c r="I69" s="1234"/>
      <c r="J69" s="1234"/>
      <c r="K69" s="1234"/>
      <c r="L69" s="1234"/>
      <c r="M69" s="1234"/>
      <c r="N69" s="1234"/>
      <c r="O69" s="1235"/>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562</v>
      </c>
      <c r="I71" s="368"/>
      <c r="J71" s="364"/>
      <c r="K71" s="364"/>
      <c r="L71" s="365"/>
      <c r="M71" s="364"/>
      <c r="N71" s="365"/>
      <c r="O71" s="366"/>
    </row>
    <row r="72" spans="2:30">
      <c r="B72" s="248"/>
      <c r="C72" s="244"/>
      <c r="D72" s="244"/>
      <c r="E72" s="244"/>
      <c r="F72" s="244"/>
      <c r="G72" s="1236"/>
      <c r="H72" s="1237"/>
      <c r="I72" s="1237"/>
      <c r="J72" s="1238"/>
      <c r="K72" s="354" t="s">
        <v>518</v>
      </c>
      <c r="L72" s="354" t="s">
        <v>519</v>
      </c>
      <c r="M72" s="354" t="s">
        <v>520</v>
      </c>
      <c r="N72" s="354" t="s">
        <v>521</v>
      </c>
      <c r="O72" s="354" t="s">
        <v>522</v>
      </c>
    </row>
    <row r="73" spans="2:30">
      <c r="B73" s="248"/>
      <c r="C73" s="244"/>
      <c r="D73" s="244"/>
      <c r="E73" s="244"/>
      <c r="F73" s="244"/>
      <c r="G73" s="1239" t="s">
        <v>556</v>
      </c>
      <c r="H73" s="1240"/>
      <c r="I73" s="1245" t="s">
        <v>557</v>
      </c>
      <c r="J73" s="1245"/>
      <c r="K73" s="1226">
        <v>165.4</v>
      </c>
      <c r="L73" s="1226">
        <v>150.9</v>
      </c>
      <c r="M73" s="1215">
        <v>148.80000000000001</v>
      </c>
      <c r="N73" s="1215">
        <v>136.4</v>
      </c>
      <c r="O73" s="1215">
        <v>126.6</v>
      </c>
      <c r="S73" s="243">
        <v>9.9</v>
      </c>
    </row>
    <row r="74" spans="2:30">
      <c r="B74" s="248"/>
      <c r="C74" s="244"/>
      <c r="D74" s="244"/>
      <c r="E74" s="244"/>
      <c r="F74" s="244"/>
      <c r="G74" s="1241"/>
      <c r="H74" s="1242"/>
      <c r="I74" s="1246"/>
      <c r="J74" s="1246"/>
      <c r="K74" s="1226"/>
      <c r="L74" s="1226"/>
      <c r="M74" s="1215"/>
      <c r="N74" s="1215"/>
      <c r="O74" s="1215"/>
    </row>
    <row r="75" spans="2:30">
      <c r="B75" s="248"/>
      <c r="C75" s="244"/>
      <c r="D75" s="244"/>
      <c r="E75" s="244"/>
      <c r="F75" s="244"/>
      <c r="G75" s="1241"/>
      <c r="H75" s="1242"/>
      <c r="I75" s="1225" t="s">
        <v>563</v>
      </c>
      <c r="J75" s="1225"/>
      <c r="K75" s="1247">
        <v>18.399999999999999</v>
      </c>
      <c r="L75" s="1247">
        <v>16.7</v>
      </c>
      <c r="M75" s="1247">
        <v>14</v>
      </c>
      <c r="N75" s="1247">
        <v>12.1</v>
      </c>
      <c r="O75" s="1247">
        <v>11.2</v>
      </c>
      <c r="U75" s="243">
        <v>81.2</v>
      </c>
      <c r="W75" s="243">
        <v>87.2</v>
      </c>
      <c r="Y75" s="243">
        <v>99.8</v>
      </c>
      <c r="AA75" s="243">
        <v>109.5</v>
      </c>
      <c r="AC75" s="243">
        <v>115.2</v>
      </c>
    </row>
    <row r="76" spans="2:30">
      <c r="B76" s="248"/>
      <c r="C76" s="244"/>
      <c r="D76" s="244"/>
      <c r="E76" s="244"/>
      <c r="F76" s="244"/>
      <c r="G76" s="1243"/>
      <c r="H76" s="1244"/>
      <c r="I76" s="1225"/>
      <c r="J76" s="1225"/>
      <c r="K76" s="1248"/>
      <c r="L76" s="1248"/>
      <c r="M76" s="1248"/>
      <c r="N76" s="1248"/>
      <c r="O76" s="1248"/>
    </row>
    <row r="77" spans="2:30">
      <c r="B77" s="248"/>
      <c r="C77" s="244"/>
      <c r="D77" s="244"/>
      <c r="E77" s="244"/>
      <c r="F77" s="244"/>
      <c r="G77" s="1219" t="s">
        <v>559</v>
      </c>
      <c r="H77" s="1220"/>
      <c r="I77" s="1225" t="s">
        <v>557</v>
      </c>
      <c r="J77" s="1225"/>
      <c r="K77" s="1226">
        <v>55.5</v>
      </c>
      <c r="L77" s="1226">
        <v>46.1</v>
      </c>
      <c r="M77" s="1215">
        <v>37.6</v>
      </c>
      <c r="N77" s="1215">
        <v>33.799999999999997</v>
      </c>
      <c r="O77" s="1215">
        <v>15.8</v>
      </c>
      <c r="R77" s="243">
        <v>12.3</v>
      </c>
      <c r="T77" s="243">
        <v>11.1</v>
      </c>
    </row>
    <row r="78" spans="2:30">
      <c r="B78" s="248"/>
      <c r="C78" s="244"/>
      <c r="D78" s="244"/>
      <c r="E78" s="244"/>
      <c r="F78" s="244"/>
      <c r="G78" s="1221"/>
      <c r="H78" s="1222"/>
      <c r="I78" s="1225"/>
      <c r="J78" s="1225"/>
      <c r="K78" s="1226"/>
      <c r="L78" s="1226"/>
      <c r="M78" s="1215"/>
      <c r="N78" s="1215"/>
      <c r="O78" s="1215"/>
    </row>
    <row r="79" spans="2:30">
      <c r="B79" s="248"/>
      <c r="C79" s="244"/>
      <c r="D79" s="244"/>
      <c r="E79" s="244"/>
      <c r="F79" s="244"/>
      <c r="G79" s="1221"/>
      <c r="H79" s="1222"/>
      <c r="I79" s="1216" t="s">
        <v>563</v>
      </c>
      <c r="J79" s="1217"/>
      <c r="K79" s="1218">
        <v>9.3000000000000007</v>
      </c>
      <c r="L79" s="1218">
        <v>8.5</v>
      </c>
      <c r="M79" s="1218">
        <v>7.9</v>
      </c>
      <c r="N79" s="1218">
        <v>7.1</v>
      </c>
      <c r="O79" s="1218">
        <v>6.2</v>
      </c>
      <c r="V79" s="243">
        <v>53.5</v>
      </c>
      <c r="X79" s="243">
        <v>48.2</v>
      </c>
      <c r="Z79" s="243">
        <v>34.200000000000003</v>
      </c>
      <c r="AB79" s="243">
        <v>30.3</v>
      </c>
      <c r="AD79" s="243">
        <v>28.9</v>
      </c>
    </row>
    <row r="80" spans="2:30">
      <c r="B80" s="248"/>
      <c r="C80" s="244"/>
      <c r="D80" s="244"/>
      <c r="E80" s="244"/>
      <c r="F80" s="244"/>
      <c r="G80" s="1223"/>
      <c r="H80" s="1224"/>
      <c r="I80" s="1217"/>
      <c r="J80" s="1217"/>
      <c r="K80" s="1218"/>
      <c r="L80" s="1218"/>
      <c r="M80" s="1218"/>
      <c r="N80" s="1218"/>
      <c r="O80" s="1218"/>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517</v>
      </c>
      <c r="G2" s="111"/>
      <c r="H2" s="112"/>
    </row>
    <row r="3" spans="1:8">
      <c r="A3" s="108" t="s">
        <v>510</v>
      </c>
      <c r="B3" s="113"/>
      <c r="C3" s="114"/>
      <c r="D3" s="115">
        <v>100060</v>
      </c>
      <c r="E3" s="116"/>
      <c r="F3" s="117">
        <v>41433</v>
      </c>
      <c r="G3" s="118"/>
      <c r="H3" s="119"/>
    </row>
    <row r="4" spans="1:8">
      <c r="A4" s="120"/>
      <c r="B4" s="121"/>
      <c r="C4" s="122"/>
      <c r="D4" s="123">
        <v>54364</v>
      </c>
      <c r="E4" s="124"/>
      <c r="F4" s="125">
        <v>22351</v>
      </c>
      <c r="G4" s="126"/>
      <c r="H4" s="127"/>
    </row>
    <row r="5" spans="1:8">
      <c r="A5" s="108" t="s">
        <v>512</v>
      </c>
      <c r="B5" s="113"/>
      <c r="C5" s="114"/>
      <c r="D5" s="115">
        <v>132869</v>
      </c>
      <c r="E5" s="116"/>
      <c r="F5" s="117">
        <v>43493</v>
      </c>
      <c r="G5" s="118"/>
      <c r="H5" s="119"/>
    </row>
    <row r="6" spans="1:8">
      <c r="A6" s="120"/>
      <c r="B6" s="121"/>
      <c r="C6" s="122"/>
      <c r="D6" s="123">
        <v>64353</v>
      </c>
      <c r="E6" s="124"/>
      <c r="F6" s="125">
        <v>23254</v>
      </c>
      <c r="G6" s="126"/>
      <c r="H6" s="127"/>
    </row>
    <row r="7" spans="1:8">
      <c r="A7" s="108" t="s">
        <v>513</v>
      </c>
      <c r="B7" s="113"/>
      <c r="C7" s="114"/>
      <c r="D7" s="115">
        <v>128851</v>
      </c>
      <c r="E7" s="116"/>
      <c r="F7" s="117">
        <v>50840</v>
      </c>
      <c r="G7" s="118"/>
      <c r="H7" s="119"/>
    </row>
    <row r="8" spans="1:8">
      <c r="A8" s="120"/>
      <c r="B8" s="121"/>
      <c r="C8" s="122"/>
      <c r="D8" s="123">
        <v>45814</v>
      </c>
      <c r="E8" s="124"/>
      <c r="F8" s="125">
        <v>25367</v>
      </c>
      <c r="G8" s="126"/>
      <c r="H8" s="127"/>
    </row>
    <row r="9" spans="1:8">
      <c r="A9" s="108" t="s">
        <v>514</v>
      </c>
      <c r="B9" s="113"/>
      <c r="C9" s="114"/>
      <c r="D9" s="115">
        <v>110204</v>
      </c>
      <c r="E9" s="116"/>
      <c r="F9" s="117">
        <v>53605</v>
      </c>
      <c r="G9" s="118"/>
      <c r="H9" s="119"/>
    </row>
    <row r="10" spans="1:8">
      <c r="A10" s="120"/>
      <c r="B10" s="121"/>
      <c r="C10" s="122"/>
      <c r="D10" s="123">
        <v>43529</v>
      </c>
      <c r="E10" s="124"/>
      <c r="F10" s="125">
        <v>28343</v>
      </c>
      <c r="G10" s="126"/>
      <c r="H10" s="127"/>
    </row>
    <row r="11" spans="1:8">
      <c r="A11" s="108" t="s">
        <v>515</v>
      </c>
      <c r="B11" s="113"/>
      <c r="C11" s="114"/>
      <c r="D11" s="115">
        <v>87174</v>
      </c>
      <c r="E11" s="116"/>
      <c r="F11" s="117">
        <v>46440</v>
      </c>
      <c r="G11" s="118"/>
      <c r="H11" s="119"/>
    </row>
    <row r="12" spans="1:8">
      <c r="A12" s="120"/>
      <c r="B12" s="121"/>
      <c r="C12" s="128"/>
      <c r="D12" s="123">
        <v>47548</v>
      </c>
      <c r="E12" s="124"/>
      <c r="F12" s="125">
        <v>27658</v>
      </c>
      <c r="G12" s="126"/>
      <c r="H12" s="127"/>
    </row>
    <row r="13" spans="1:8">
      <c r="A13" s="108"/>
      <c r="B13" s="113"/>
      <c r="C13" s="129"/>
      <c r="D13" s="130">
        <v>111832</v>
      </c>
      <c r="E13" s="131"/>
      <c r="F13" s="132">
        <v>47162</v>
      </c>
      <c r="G13" s="133"/>
      <c r="H13" s="119"/>
    </row>
    <row r="14" spans="1:8">
      <c r="A14" s="120"/>
      <c r="B14" s="121"/>
      <c r="C14" s="122"/>
      <c r="D14" s="123">
        <v>51122</v>
      </c>
      <c r="E14" s="124"/>
      <c r="F14" s="125">
        <v>25395</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3.24</v>
      </c>
      <c r="C19" s="134">
        <f>ROUND(VALUE(SUBSTITUTE(実質収支比率等に係る経年分析!G$48,"▲","-")),2)</f>
        <v>3.57</v>
      </c>
      <c r="D19" s="134">
        <f>ROUND(VALUE(SUBSTITUTE(実質収支比率等に係る経年分析!H$48,"▲","-")),2)</f>
        <v>3.04</v>
      </c>
      <c r="E19" s="134">
        <f>ROUND(VALUE(SUBSTITUTE(実質収支比率等に係る経年分析!I$48,"▲","-")),2)</f>
        <v>4.93</v>
      </c>
      <c r="F19" s="134">
        <f>ROUND(VALUE(SUBSTITUTE(実質収支比率等に係る経年分析!J$48,"▲","-")),2)</f>
        <v>3.71</v>
      </c>
    </row>
    <row r="20" spans="1:11">
      <c r="A20" s="134" t="s">
        <v>43</v>
      </c>
      <c r="B20" s="134">
        <f>ROUND(VALUE(SUBSTITUTE(実質収支比率等に係る経年分析!F$47,"▲","-")),2)</f>
        <v>5.15</v>
      </c>
      <c r="C20" s="134">
        <f>ROUND(VALUE(SUBSTITUTE(実質収支比率等に係る経年分析!G$47,"▲","-")),2)</f>
        <v>6.56</v>
      </c>
      <c r="D20" s="134">
        <f>ROUND(VALUE(SUBSTITUTE(実質収支比率等に係る経年分析!H$47,"▲","-")),2)</f>
        <v>8.33</v>
      </c>
      <c r="E20" s="134">
        <f>ROUND(VALUE(SUBSTITUTE(実質収支比率等に係る経年分析!I$47,"▲","-")),2)</f>
        <v>10</v>
      </c>
      <c r="F20" s="134">
        <f>ROUND(VALUE(SUBSTITUTE(実質収支比率等に係る経年分析!J$47,"▲","-")),2)</f>
        <v>12.44</v>
      </c>
    </row>
    <row r="21" spans="1:11">
      <c r="A21" s="134" t="s">
        <v>44</v>
      </c>
      <c r="B21" s="134">
        <f>IF(ISNUMBER(VALUE(SUBSTITUTE(実質収支比率等に係る経年分析!F$49,"▲","-"))),ROUND(VALUE(SUBSTITUTE(実質収支比率等に係る経年分析!F$49,"▲","-")),2),NA())</f>
        <v>0.42</v>
      </c>
      <c r="C21" s="134">
        <f>IF(ISNUMBER(VALUE(SUBSTITUTE(実質収支比率等に係る経年分析!G$49,"▲","-"))),ROUND(VALUE(SUBSTITUTE(実質収支比率等に係る経年分析!G$49,"▲","-")),2),NA())</f>
        <v>2.0099999999999998</v>
      </c>
      <c r="D21" s="134">
        <f>IF(ISNUMBER(VALUE(SUBSTITUTE(実質収支比率等に係る経年分析!H$49,"▲","-"))),ROUND(VALUE(SUBSTITUTE(実質収支比率等に係る経年分析!H$49,"▲","-")),2),NA())</f>
        <v>1.27</v>
      </c>
      <c r="E21" s="134">
        <f>IF(ISNUMBER(VALUE(SUBSTITUTE(実質収支比率等に係る経年分析!I$49,"▲","-"))),ROUND(VALUE(SUBSTITUTE(実質収支比率等に係る経年分析!I$49,"▲","-")),2),NA())</f>
        <v>3.4</v>
      </c>
      <c r="F21" s="134">
        <f>IF(ISNUMBER(VALUE(SUBSTITUTE(実質収支比率等に係る経年分析!J$49,"▲","-"))),ROUND(VALUE(SUBSTITUTE(実質収支比率等に係る経年分析!J$49,"▲","-")),2),NA())</f>
        <v>1.26</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f>IF(ROUND(VALUE(SUBSTITUTE(連結実質赤字比率に係る赤字・黒字の構成分析!F$42,"▲", "-")), 2) &lt; 0, ABS(ROUND(VALUE(SUBSTITUTE(連結実質赤字比率に係る赤字・黒字の構成分析!F$42,"▲", "-")), 2)), NA())</f>
        <v>0.28000000000000003</v>
      </c>
      <c r="C28" s="135" t="e">
        <f>IF(ROUND(VALUE(SUBSTITUTE(連結実質赤字比率に係る赤字・黒字の構成分析!F$42,"▲", "-")), 2) &gt;= 0, ABS(ROUND(VALUE(SUBSTITUTE(連結実質赤字比率に係る赤字・黒字の構成分析!F$42,"▲", "-")), 2)), NA())</f>
        <v>#N/A</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白山市宅地造成事業特別会計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0.05</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0.06</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0.05</v>
      </c>
    </row>
    <row r="30" spans="1:11">
      <c r="A30" s="135" t="str">
        <f>IF(連結実質赤字比率に係る赤字・黒字の構成分析!C$40="",NA(),連結実質赤字比率に係る赤字・黒字の構成分析!C$40)</f>
        <v>白山市工業用水道事業会計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0.15</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0.17</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0.18</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0.21</v>
      </c>
    </row>
    <row r="31" spans="1:11">
      <c r="A31" s="135" t="str">
        <f>IF(連結実質赤字比率に係る赤字・黒字の構成分析!C$39="",NA(),連結実質赤字比率に係る赤字・黒字の構成分析!C$39)</f>
        <v>白山市工業団地造成事業特別会計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0.38</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0.34</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0.34</v>
      </c>
    </row>
    <row r="32" spans="1:11">
      <c r="A32" s="135" t="str">
        <f>IF(連結実質赤字比率に係る赤字・黒字の構成分析!C$38="",NA(),連結実質赤字比率に係る赤字・黒字の構成分析!C$38)</f>
        <v>白山市国民健康保険特別会計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0.17</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0.44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0.56000000000000005</v>
      </c>
    </row>
    <row r="33" spans="1:16">
      <c r="A33" s="135" t="str">
        <f>IF(連結実質赤字比率に係る赤字・黒字の構成分析!C$37="",NA(),連結実質赤字比率に係る赤字・黒字の構成分析!C$37)</f>
        <v>白山市介護保険特別会計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0.34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0.22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0.35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0.94</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3.23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3.57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3.04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4.93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3.7</v>
      </c>
    </row>
    <row r="35" spans="1:16">
      <c r="A35" s="135" t="str">
        <f>IF(連結実質赤字比率に係る赤字・黒字の構成分析!C$35="",NA(),連結実質赤字比率に係る赤字・黒字の構成分析!C$35)</f>
        <v>白山市下水道事業会計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2.89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3.89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4.4800000000000004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4.67</v>
      </c>
    </row>
    <row r="36" spans="1:16">
      <c r="A36" s="135" t="str">
        <f>IF(連結実質赤字比率に係る赤字・黒字の構成分析!C$34="",NA(),連結実質赤字比率に係る赤字・黒字の構成分析!C$34)</f>
        <v>白山市水道事業会計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3.43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3.62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4.05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4.34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4.8499999999999996</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7180</v>
      </c>
      <c r="E42" s="136"/>
      <c r="F42" s="136"/>
      <c r="G42" s="136">
        <f>'実質公債費比率（分子）の構造'!L$52</f>
        <v>7224</v>
      </c>
      <c r="H42" s="136"/>
      <c r="I42" s="136"/>
      <c r="J42" s="136">
        <f>'実質公債費比率（分子）の構造'!M$52</f>
        <v>7322</v>
      </c>
      <c r="K42" s="136"/>
      <c r="L42" s="136"/>
      <c r="M42" s="136">
        <f>'実質公債費比率（分子）の構造'!N$52</f>
        <v>7520</v>
      </c>
      <c r="N42" s="136"/>
      <c r="O42" s="136"/>
      <c r="P42" s="136">
        <f>'実質公債費比率（分子）の構造'!O$52</f>
        <v>7218</v>
      </c>
    </row>
    <row r="43" spans="1:16">
      <c r="A43" s="136" t="s">
        <v>52</v>
      </c>
      <c r="B43" s="136" t="str">
        <f>'実質公債費比率（分子）の構造'!K$51</f>
        <v>-</v>
      </c>
      <c r="C43" s="136"/>
      <c r="D43" s="136"/>
      <c r="E43" s="136">
        <f>'実質公債費比率（分子）の構造'!L$51</f>
        <v>0</v>
      </c>
      <c r="F43" s="136"/>
      <c r="G43" s="136"/>
      <c r="H43" s="136">
        <f>'実質公債費比率（分子）の構造'!M$51</f>
        <v>1</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3</v>
      </c>
      <c r="C44" s="136"/>
      <c r="D44" s="136"/>
      <c r="E44" s="136">
        <f>'実質公債費比率（分子）の構造'!L$50</f>
        <v>2</v>
      </c>
      <c r="F44" s="136"/>
      <c r="G44" s="136"/>
      <c r="H44" s="136">
        <f>'実質公債費比率（分子）の構造'!M$50</f>
        <v>2</v>
      </c>
      <c r="I44" s="136"/>
      <c r="J44" s="136"/>
      <c r="K44" s="136">
        <f>'実質公債費比率（分子）の構造'!N$50</f>
        <v>2</v>
      </c>
      <c r="L44" s="136"/>
      <c r="M44" s="136"/>
      <c r="N44" s="136">
        <f>'実質公債費比率（分子）の構造'!O$50</f>
        <v>8</v>
      </c>
      <c r="O44" s="136"/>
      <c r="P44" s="136"/>
    </row>
    <row r="45" spans="1:16">
      <c r="A45" s="136" t="s">
        <v>54</v>
      </c>
      <c r="B45" s="136">
        <f>'実質公債費比率（分子）の構造'!K$49</f>
        <v>1551</v>
      </c>
      <c r="C45" s="136"/>
      <c r="D45" s="136"/>
      <c r="E45" s="136">
        <f>'実質公債費比率（分子）の構造'!L$49</f>
        <v>1320</v>
      </c>
      <c r="F45" s="136"/>
      <c r="G45" s="136"/>
      <c r="H45" s="136">
        <f>'実質公債費比率（分子）の構造'!M$49</f>
        <v>901</v>
      </c>
      <c r="I45" s="136"/>
      <c r="J45" s="136"/>
      <c r="K45" s="136">
        <f>'実質公債費比率（分子）の構造'!N$49</f>
        <v>857</v>
      </c>
      <c r="L45" s="136"/>
      <c r="M45" s="136"/>
      <c r="N45" s="136">
        <f>'実質公債費比率（分子）の構造'!O$49</f>
        <v>789</v>
      </c>
      <c r="O45" s="136"/>
      <c r="P45" s="136"/>
    </row>
    <row r="46" spans="1:16">
      <c r="A46" s="136" t="s">
        <v>55</v>
      </c>
      <c r="B46" s="136">
        <f>'実質公債費比率（分子）の構造'!K$48</f>
        <v>1937</v>
      </c>
      <c r="C46" s="136"/>
      <c r="D46" s="136"/>
      <c r="E46" s="136">
        <f>'実質公債費比率（分子）の構造'!L$48</f>
        <v>1807</v>
      </c>
      <c r="F46" s="136"/>
      <c r="G46" s="136"/>
      <c r="H46" s="136">
        <f>'実質公債費比率（分子）の構造'!M$48</f>
        <v>1779</v>
      </c>
      <c r="I46" s="136"/>
      <c r="J46" s="136"/>
      <c r="K46" s="136">
        <f>'実質公債費比率（分子）の構造'!N$48</f>
        <v>1862</v>
      </c>
      <c r="L46" s="136"/>
      <c r="M46" s="136"/>
      <c r="N46" s="136">
        <f>'実質公債費比率（分子）の構造'!O$48</f>
        <v>1712</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7752</v>
      </c>
      <c r="C49" s="136"/>
      <c r="D49" s="136"/>
      <c r="E49" s="136">
        <f>'実質公債費比率（分子）の構造'!L$45</f>
        <v>7322</v>
      </c>
      <c r="F49" s="136"/>
      <c r="G49" s="136"/>
      <c r="H49" s="136">
        <f>'実質公債費比率（分子）の構造'!M$45</f>
        <v>7518</v>
      </c>
      <c r="I49" s="136"/>
      <c r="J49" s="136"/>
      <c r="K49" s="136">
        <f>'実質公債費比率（分子）の構造'!N$45</f>
        <v>7530</v>
      </c>
      <c r="L49" s="136"/>
      <c r="M49" s="136"/>
      <c r="N49" s="136">
        <f>'実質公債費比率（分子）の構造'!O$45</f>
        <v>7232</v>
      </c>
      <c r="O49" s="136"/>
      <c r="P49" s="136"/>
    </row>
    <row r="50" spans="1:16">
      <c r="A50" s="136" t="s">
        <v>59</v>
      </c>
      <c r="B50" s="136" t="e">
        <f>NA()</f>
        <v>#N/A</v>
      </c>
      <c r="C50" s="136">
        <f>IF(ISNUMBER('実質公債費比率（分子）の構造'!K$53),'実質公債費比率（分子）の構造'!K$53,NA())</f>
        <v>4063</v>
      </c>
      <c r="D50" s="136" t="e">
        <f>NA()</f>
        <v>#N/A</v>
      </c>
      <c r="E50" s="136" t="e">
        <f>NA()</f>
        <v>#N/A</v>
      </c>
      <c r="F50" s="136">
        <f>IF(ISNUMBER('実質公債費比率（分子）の構造'!L$53),'実質公債費比率（分子）の構造'!L$53,NA())</f>
        <v>3227</v>
      </c>
      <c r="G50" s="136" t="e">
        <f>NA()</f>
        <v>#N/A</v>
      </c>
      <c r="H50" s="136" t="e">
        <f>NA()</f>
        <v>#N/A</v>
      </c>
      <c r="I50" s="136">
        <f>IF(ISNUMBER('実質公債費比率（分子）の構造'!M$53),'実質公債費比率（分子）の構造'!M$53,NA())</f>
        <v>2879</v>
      </c>
      <c r="J50" s="136" t="e">
        <f>NA()</f>
        <v>#N/A</v>
      </c>
      <c r="K50" s="136" t="e">
        <f>NA()</f>
        <v>#N/A</v>
      </c>
      <c r="L50" s="136">
        <f>IF(ISNUMBER('実質公債費比率（分子）の構造'!N$53),'実質公債費比率（分子）の構造'!N$53,NA())</f>
        <v>2731</v>
      </c>
      <c r="M50" s="136" t="e">
        <f>NA()</f>
        <v>#N/A</v>
      </c>
      <c r="N50" s="136" t="e">
        <f>NA()</f>
        <v>#N/A</v>
      </c>
      <c r="O50" s="136">
        <f>IF(ISNUMBER('実質公債費比率（分子）の構造'!O$53),'実質公債費比率（分子）の構造'!O$53,NA())</f>
        <v>2523</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78133</v>
      </c>
      <c r="E56" s="135"/>
      <c r="F56" s="135"/>
      <c r="G56" s="135">
        <f>'将来負担比率（分子）の構造'!J$51</f>
        <v>83236</v>
      </c>
      <c r="H56" s="135"/>
      <c r="I56" s="135"/>
      <c r="J56" s="135">
        <f>'将来負担比率（分子）の構造'!K$51</f>
        <v>81543</v>
      </c>
      <c r="K56" s="135"/>
      <c r="L56" s="135"/>
      <c r="M56" s="135">
        <f>'将来負担比率（分子）の構造'!L$51</f>
        <v>87129</v>
      </c>
      <c r="N56" s="135"/>
      <c r="O56" s="135"/>
      <c r="P56" s="135">
        <f>'将来負担比率（分子）の構造'!M$51</f>
        <v>87799</v>
      </c>
    </row>
    <row r="57" spans="1:16">
      <c r="A57" s="135" t="s">
        <v>35</v>
      </c>
      <c r="B57" s="135"/>
      <c r="C57" s="135"/>
      <c r="D57" s="135">
        <f>'将来負担比率（分子）の構造'!I$50</f>
        <v>10991</v>
      </c>
      <c r="E57" s="135"/>
      <c r="F57" s="135"/>
      <c r="G57" s="135">
        <f>'将来負担比率（分子）の構造'!J$50</f>
        <v>10206</v>
      </c>
      <c r="H57" s="135"/>
      <c r="I57" s="135"/>
      <c r="J57" s="135">
        <f>'将来負担比率（分子）の構造'!K$50</f>
        <v>9758</v>
      </c>
      <c r="K57" s="135"/>
      <c r="L57" s="135"/>
      <c r="M57" s="135">
        <f>'将来負担比率（分子）の構造'!L$50</f>
        <v>9585</v>
      </c>
      <c r="N57" s="135"/>
      <c r="O57" s="135"/>
      <c r="P57" s="135">
        <f>'将来負担比率（分子）の構造'!M$50</f>
        <v>9379</v>
      </c>
    </row>
    <row r="58" spans="1:16">
      <c r="A58" s="135" t="s">
        <v>34</v>
      </c>
      <c r="B58" s="135"/>
      <c r="C58" s="135"/>
      <c r="D58" s="135">
        <f>'将来負担比率（分子）の構造'!I$49</f>
        <v>2097</v>
      </c>
      <c r="E58" s="135"/>
      <c r="F58" s="135"/>
      <c r="G58" s="135">
        <f>'将来負担比率（分子）の構造'!J$49</f>
        <v>2658</v>
      </c>
      <c r="H58" s="135"/>
      <c r="I58" s="135"/>
      <c r="J58" s="135">
        <f>'将来負担比率（分子）の構造'!K$49</f>
        <v>3655</v>
      </c>
      <c r="K58" s="135"/>
      <c r="L58" s="135"/>
      <c r="M58" s="135">
        <f>'将来負担比率（分子）の構造'!L$49</f>
        <v>4304</v>
      </c>
      <c r="N58" s="135"/>
      <c r="O58" s="135"/>
      <c r="P58" s="135">
        <f>'将来負担比率（分子）の構造'!M$49</f>
        <v>5222</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1914</v>
      </c>
      <c r="C61" s="135"/>
      <c r="D61" s="135"/>
      <c r="E61" s="135">
        <f>'将来負担比率（分子）の構造'!J$46</f>
        <v>571</v>
      </c>
      <c r="F61" s="135"/>
      <c r="G61" s="135"/>
      <c r="H61" s="135">
        <f>'将来負担比率（分子）の構造'!K$46</f>
        <v>647</v>
      </c>
      <c r="I61" s="135"/>
      <c r="J61" s="135"/>
      <c r="K61" s="135">
        <f>'将来負担比率（分子）の構造'!L$46</f>
        <v>691</v>
      </c>
      <c r="L61" s="135"/>
      <c r="M61" s="135"/>
      <c r="N61" s="135">
        <f>'将来負担比率（分子）の構造'!M$46</f>
        <v>664</v>
      </c>
      <c r="O61" s="135"/>
      <c r="P61" s="135"/>
    </row>
    <row r="62" spans="1:16">
      <c r="A62" s="135" t="s">
        <v>29</v>
      </c>
      <c r="B62" s="135">
        <f>'将来負担比率（分子）の構造'!I$45</f>
        <v>8952</v>
      </c>
      <c r="C62" s="135"/>
      <c r="D62" s="135"/>
      <c r="E62" s="135">
        <f>'将来負担比率（分子）の構造'!J$45</f>
        <v>8863</v>
      </c>
      <c r="F62" s="135"/>
      <c r="G62" s="135"/>
      <c r="H62" s="135">
        <f>'将来負担比率（分子）の構造'!K$45</f>
        <v>8491</v>
      </c>
      <c r="I62" s="135"/>
      <c r="J62" s="135"/>
      <c r="K62" s="135">
        <f>'将来負担比率（分子）の構造'!L$45</f>
        <v>7800</v>
      </c>
      <c r="L62" s="135"/>
      <c r="M62" s="135"/>
      <c r="N62" s="135">
        <f>'将来負担比率（分子）の構造'!M$45</f>
        <v>7053</v>
      </c>
      <c r="O62" s="135"/>
      <c r="P62" s="135"/>
    </row>
    <row r="63" spans="1:16">
      <c r="A63" s="135" t="s">
        <v>28</v>
      </c>
      <c r="B63" s="135">
        <f>'将来負担比率（分子）の構造'!I$44</f>
        <v>8320</v>
      </c>
      <c r="C63" s="135"/>
      <c r="D63" s="135"/>
      <c r="E63" s="135">
        <f>'将来負担比率（分子）の構造'!J$44</f>
        <v>7583</v>
      </c>
      <c r="F63" s="135"/>
      <c r="G63" s="135"/>
      <c r="H63" s="135">
        <f>'将来負担比率（分子）の構造'!K$44</f>
        <v>6281</v>
      </c>
      <c r="I63" s="135"/>
      <c r="J63" s="135"/>
      <c r="K63" s="135">
        <f>'将来負担比率（分子）の構造'!L$44</f>
        <v>7769</v>
      </c>
      <c r="L63" s="135"/>
      <c r="M63" s="135"/>
      <c r="N63" s="135">
        <f>'将来負担比率（分子）の構造'!M$44</f>
        <v>8372</v>
      </c>
      <c r="O63" s="135"/>
      <c r="P63" s="135"/>
    </row>
    <row r="64" spans="1:16">
      <c r="A64" s="135" t="s">
        <v>27</v>
      </c>
      <c r="B64" s="135">
        <f>'将来負担比率（分子）の構造'!I$43</f>
        <v>32265</v>
      </c>
      <c r="C64" s="135"/>
      <c r="D64" s="135"/>
      <c r="E64" s="135">
        <f>'将来負担比率（分子）の構造'!J$43</f>
        <v>32280</v>
      </c>
      <c r="F64" s="135"/>
      <c r="G64" s="135"/>
      <c r="H64" s="135">
        <f>'将来負担比率（分子）の構造'!K$43</f>
        <v>30230</v>
      </c>
      <c r="I64" s="135"/>
      <c r="J64" s="135"/>
      <c r="K64" s="135">
        <f>'将来負担比率（分子）の構造'!L$43</f>
        <v>29605</v>
      </c>
      <c r="L64" s="135"/>
      <c r="M64" s="135"/>
      <c r="N64" s="135">
        <f>'将来負担比率（分子）の構造'!M$43</f>
        <v>28281</v>
      </c>
      <c r="O64" s="135"/>
      <c r="P64" s="135"/>
    </row>
    <row r="65" spans="1:16">
      <c r="A65" s="135" t="s">
        <v>26</v>
      </c>
      <c r="B65" s="135">
        <f>'将来負担比率（分子）の構造'!I$42</f>
        <v>1176</v>
      </c>
      <c r="C65" s="135"/>
      <c r="D65" s="135"/>
      <c r="E65" s="135">
        <f>'将来負担比率（分子）の構造'!J$42</f>
        <v>1196</v>
      </c>
      <c r="F65" s="135"/>
      <c r="G65" s="135"/>
      <c r="H65" s="135">
        <f>'将来負担比率（分子）の構造'!K$42</f>
        <v>953</v>
      </c>
      <c r="I65" s="135"/>
      <c r="J65" s="135"/>
      <c r="K65" s="135">
        <f>'将来負担比率（分子）の構造'!L$42</f>
        <v>809</v>
      </c>
      <c r="L65" s="135"/>
      <c r="M65" s="135"/>
      <c r="N65" s="135">
        <f>'将来負担比率（分子）の構造'!M$42</f>
        <v>713</v>
      </c>
      <c r="O65" s="135"/>
      <c r="P65" s="135"/>
    </row>
    <row r="66" spans="1:16">
      <c r="A66" s="135" t="s">
        <v>25</v>
      </c>
      <c r="B66" s="135">
        <f>'将来負担比率（分子）の構造'!I$41</f>
        <v>77582</v>
      </c>
      <c r="C66" s="135"/>
      <c r="D66" s="135"/>
      <c r="E66" s="135">
        <f>'将来負担比率（分子）の構造'!J$41</f>
        <v>82507</v>
      </c>
      <c r="F66" s="135"/>
      <c r="G66" s="135"/>
      <c r="H66" s="135">
        <f>'将来負担比率（分子）の構造'!K$41</f>
        <v>84783</v>
      </c>
      <c r="I66" s="135"/>
      <c r="J66" s="135"/>
      <c r="K66" s="135">
        <f>'将来負担比率（分子）の構造'!L$41</f>
        <v>86675</v>
      </c>
      <c r="L66" s="135"/>
      <c r="M66" s="135"/>
      <c r="N66" s="135">
        <f>'将来負担比率（分子）の構造'!M$41</f>
        <v>87658</v>
      </c>
      <c r="O66" s="135"/>
      <c r="P66" s="135"/>
    </row>
    <row r="67" spans="1:16">
      <c r="A67" s="135" t="s">
        <v>63</v>
      </c>
      <c r="B67" s="135" t="e">
        <f>NA()</f>
        <v>#N/A</v>
      </c>
      <c r="C67" s="135">
        <f>IF(ISNUMBER('将来負担比率（分子）の構造'!I$52), IF('将来負担比率（分子）の構造'!I$52 &lt; 0, 0, '将来負担比率（分子）の構造'!I$52), NA())</f>
        <v>38989</v>
      </c>
      <c r="D67" s="135" t="e">
        <f>NA()</f>
        <v>#N/A</v>
      </c>
      <c r="E67" s="135" t="e">
        <f>NA()</f>
        <v>#N/A</v>
      </c>
      <c r="F67" s="135">
        <f>IF(ISNUMBER('将来負担比率（分子）の構造'!J$52), IF('将来負担比率（分子）の構造'!J$52 &lt; 0, 0, '将来負担比率（分子）の構造'!J$52), NA())</f>
        <v>36899</v>
      </c>
      <c r="G67" s="135" t="e">
        <f>NA()</f>
        <v>#N/A</v>
      </c>
      <c r="H67" s="135" t="e">
        <f>NA()</f>
        <v>#N/A</v>
      </c>
      <c r="I67" s="135">
        <f>IF(ISNUMBER('将来負担比率（分子）の構造'!K$52), IF('将来負担比率（分子）の構造'!K$52 &lt; 0, 0, '将来負担比率（分子）の構造'!K$52), NA())</f>
        <v>36430</v>
      </c>
      <c r="J67" s="135" t="e">
        <f>NA()</f>
        <v>#N/A</v>
      </c>
      <c r="K67" s="135" t="e">
        <f>NA()</f>
        <v>#N/A</v>
      </c>
      <c r="L67" s="135">
        <f>IF(ISNUMBER('将来負担比率（分子）の構造'!L$52), IF('将来負担比率（分子）の構造'!L$52 &lt; 0, 0, '将来負担比率（分子）の構造'!L$52), NA())</f>
        <v>32332</v>
      </c>
      <c r="M67" s="135" t="e">
        <f>NA()</f>
        <v>#N/A</v>
      </c>
      <c r="N67" s="135" t="e">
        <f>NA()</f>
        <v>#N/A</v>
      </c>
      <c r="O67" s="135">
        <f>IF(ISNUMBER('将来負担比率（分子）の構造'!M$52), IF('将来負担比率（分子）の構造'!M$52 &lt; 0, 0, '将来負担比率（分子）の構造'!M$52), NA())</f>
        <v>30342</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192</v>
      </c>
      <c r="DI1" s="600"/>
      <c r="DJ1" s="600"/>
      <c r="DK1" s="600"/>
      <c r="DL1" s="600"/>
      <c r="DM1" s="600"/>
      <c r="DN1" s="601"/>
      <c r="DP1" s="599" t="s">
        <v>193</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195</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196</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197</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198</v>
      </c>
      <c r="S4" s="603"/>
      <c r="T4" s="603"/>
      <c r="U4" s="603"/>
      <c r="V4" s="603"/>
      <c r="W4" s="603"/>
      <c r="X4" s="603"/>
      <c r="Y4" s="604"/>
      <c r="Z4" s="602" t="s">
        <v>199</v>
      </c>
      <c r="AA4" s="603"/>
      <c r="AB4" s="603"/>
      <c r="AC4" s="604"/>
      <c r="AD4" s="602" t="s">
        <v>200</v>
      </c>
      <c r="AE4" s="603"/>
      <c r="AF4" s="603"/>
      <c r="AG4" s="603"/>
      <c r="AH4" s="603"/>
      <c r="AI4" s="603"/>
      <c r="AJ4" s="603"/>
      <c r="AK4" s="604"/>
      <c r="AL4" s="602" t="s">
        <v>199</v>
      </c>
      <c r="AM4" s="603"/>
      <c r="AN4" s="603"/>
      <c r="AO4" s="604"/>
      <c r="AP4" s="608" t="s">
        <v>201</v>
      </c>
      <c r="AQ4" s="608"/>
      <c r="AR4" s="608"/>
      <c r="AS4" s="608"/>
      <c r="AT4" s="608"/>
      <c r="AU4" s="608"/>
      <c r="AV4" s="608"/>
      <c r="AW4" s="608"/>
      <c r="AX4" s="608"/>
      <c r="AY4" s="608"/>
      <c r="AZ4" s="608"/>
      <c r="BA4" s="608"/>
      <c r="BB4" s="608"/>
      <c r="BC4" s="608"/>
      <c r="BD4" s="608"/>
      <c r="BE4" s="608"/>
      <c r="BF4" s="608"/>
      <c r="BG4" s="608" t="s">
        <v>202</v>
      </c>
      <c r="BH4" s="608"/>
      <c r="BI4" s="608"/>
      <c r="BJ4" s="608"/>
      <c r="BK4" s="608"/>
      <c r="BL4" s="608"/>
      <c r="BM4" s="608"/>
      <c r="BN4" s="608"/>
      <c r="BO4" s="608" t="s">
        <v>199</v>
      </c>
      <c r="BP4" s="608"/>
      <c r="BQ4" s="608"/>
      <c r="BR4" s="608"/>
      <c r="BS4" s="608" t="s">
        <v>203</v>
      </c>
      <c r="BT4" s="608"/>
      <c r="BU4" s="608"/>
      <c r="BV4" s="608"/>
      <c r="BW4" s="608"/>
      <c r="BX4" s="608"/>
      <c r="BY4" s="608"/>
      <c r="BZ4" s="608"/>
      <c r="CA4" s="608"/>
      <c r="CB4" s="608"/>
      <c r="CD4" s="605" t="s">
        <v>204</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205</v>
      </c>
      <c r="C5" s="610"/>
      <c r="D5" s="610"/>
      <c r="E5" s="610"/>
      <c r="F5" s="610"/>
      <c r="G5" s="610"/>
      <c r="H5" s="610"/>
      <c r="I5" s="610"/>
      <c r="J5" s="610"/>
      <c r="K5" s="610"/>
      <c r="L5" s="610"/>
      <c r="M5" s="610"/>
      <c r="N5" s="610"/>
      <c r="O5" s="610"/>
      <c r="P5" s="610"/>
      <c r="Q5" s="611"/>
      <c r="R5" s="612">
        <v>17316113</v>
      </c>
      <c r="S5" s="613"/>
      <c r="T5" s="613"/>
      <c r="U5" s="613"/>
      <c r="V5" s="613"/>
      <c r="W5" s="613"/>
      <c r="X5" s="613"/>
      <c r="Y5" s="614"/>
      <c r="Z5" s="615">
        <v>32.799999999999997</v>
      </c>
      <c r="AA5" s="615"/>
      <c r="AB5" s="615"/>
      <c r="AC5" s="615"/>
      <c r="AD5" s="616">
        <v>16610971</v>
      </c>
      <c r="AE5" s="616"/>
      <c r="AF5" s="616"/>
      <c r="AG5" s="616"/>
      <c r="AH5" s="616"/>
      <c r="AI5" s="616"/>
      <c r="AJ5" s="616"/>
      <c r="AK5" s="616"/>
      <c r="AL5" s="617">
        <v>56.1</v>
      </c>
      <c r="AM5" s="618"/>
      <c r="AN5" s="618"/>
      <c r="AO5" s="619"/>
      <c r="AP5" s="609" t="s">
        <v>206</v>
      </c>
      <c r="AQ5" s="610"/>
      <c r="AR5" s="610"/>
      <c r="AS5" s="610"/>
      <c r="AT5" s="610"/>
      <c r="AU5" s="610"/>
      <c r="AV5" s="610"/>
      <c r="AW5" s="610"/>
      <c r="AX5" s="610"/>
      <c r="AY5" s="610"/>
      <c r="AZ5" s="610"/>
      <c r="BA5" s="610"/>
      <c r="BB5" s="610"/>
      <c r="BC5" s="610"/>
      <c r="BD5" s="610"/>
      <c r="BE5" s="610"/>
      <c r="BF5" s="611"/>
      <c r="BG5" s="623">
        <v>16604918</v>
      </c>
      <c r="BH5" s="624"/>
      <c r="BI5" s="624"/>
      <c r="BJ5" s="624"/>
      <c r="BK5" s="624"/>
      <c r="BL5" s="624"/>
      <c r="BM5" s="624"/>
      <c r="BN5" s="625"/>
      <c r="BO5" s="626">
        <v>95.9</v>
      </c>
      <c r="BP5" s="626"/>
      <c r="BQ5" s="626"/>
      <c r="BR5" s="626"/>
      <c r="BS5" s="627">
        <v>409903</v>
      </c>
      <c r="BT5" s="627"/>
      <c r="BU5" s="627"/>
      <c r="BV5" s="627"/>
      <c r="BW5" s="627"/>
      <c r="BX5" s="627"/>
      <c r="BY5" s="627"/>
      <c r="BZ5" s="627"/>
      <c r="CA5" s="627"/>
      <c r="CB5" s="631"/>
      <c r="CD5" s="605" t="s">
        <v>201</v>
      </c>
      <c r="CE5" s="606"/>
      <c r="CF5" s="606"/>
      <c r="CG5" s="606"/>
      <c r="CH5" s="606"/>
      <c r="CI5" s="606"/>
      <c r="CJ5" s="606"/>
      <c r="CK5" s="606"/>
      <c r="CL5" s="606"/>
      <c r="CM5" s="606"/>
      <c r="CN5" s="606"/>
      <c r="CO5" s="606"/>
      <c r="CP5" s="606"/>
      <c r="CQ5" s="607"/>
      <c r="CR5" s="605" t="s">
        <v>207</v>
      </c>
      <c r="CS5" s="606"/>
      <c r="CT5" s="606"/>
      <c r="CU5" s="606"/>
      <c r="CV5" s="606"/>
      <c r="CW5" s="606"/>
      <c r="CX5" s="606"/>
      <c r="CY5" s="607"/>
      <c r="CZ5" s="605" t="s">
        <v>199</v>
      </c>
      <c r="DA5" s="606"/>
      <c r="DB5" s="606"/>
      <c r="DC5" s="607"/>
      <c r="DD5" s="605" t="s">
        <v>208</v>
      </c>
      <c r="DE5" s="606"/>
      <c r="DF5" s="606"/>
      <c r="DG5" s="606"/>
      <c r="DH5" s="606"/>
      <c r="DI5" s="606"/>
      <c r="DJ5" s="606"/>
      <c r="DK5" s="606"/>
      <c r="DL5" s="606"/>
      <c r="DM5" s="606"/>
      <c r="DN5" s="606"/>
      <c r="DO5" s="606"/>
      <c r="DP5" s="607"/>
      <c r="DQ5" s="605" t="s">
        <v>209</v>
      </c>
      <c r="DR5" s="606"/>
      <c r="DS5" s="606"/>
      <c r="DT5" s="606"/>
      <c r="DU5" s="606"/>
      <c r="DV5" s="606"/>
      <c r="DW5" s="606"/>
      <c r="DX5" s="606"/>
      <c r="DY5" s="606"/>
      <c r="DZ5" s="606"/>
      <c r="EA5" s="606"/>
      <c r="EB5" s="606"/>
      <c r="EC5" s="607"/>
    </row>
    <row r="6" spans="2:143" ht="11.25" customHeight="1">
      <c r="B6" s="620" t="s">
        <v>210</v>
      </c>
      <c r="C6" s="621"/>
      <c r="D6" s="621"/>
      <c r="E6" s="621"/>
      <c r="F6" s="621"/>
      <c r="G6" s="621"/>
      <c r="H6" s="621"/>
      <c r="I6" s="621"/>
      <c r="J6" s="621"/>
      <c r="K6" s="621"/>
      <c r="L6" s="621"/>
      <c r="M6" s="621"/>
      <c r="N6" s="621"/>
      <c r="O6" s="621"/>
      <c r="P6" s="621"/>
      <c r="Q6" s="622"/>
      <c r="R6" s="623">
        <v>382686</v>
      </c>
      <c r="S6" s="624"/>
      <c r="T6" s="624"/>
      <c r="U6" s="624"/>
      <c r="V6" s="624"/>
      <c r="W6" s="624"/>
      <c r="X6" s="624"/>
      <c r="Y6" s="625"/>
      <c r="Z6" s="626">
        <v>0.7</v>
      </c>
      <c r="AA6" s="626"/>
      <c r="AB6" s="626"/>
      <c r="AC6" s="626"/>
      <c r="AD6" s="627">
        <v>382686</v>
      </c>
      <c r="AE6" s="627"/>
      <c r="AF6" s="627"/>
      <c r="AG6" s="627"/>
      <c r="AH6" s="627"/>
      <c r="AI6" s="627"/>
      <c r="AJ6" s="627"/>
      <c r="AK6" s="627"/>
      <c r="AL6" s="628">
        <v>1.3</v>
      </c>
      <c r="AM6" s="629"/>
      <c r="AN6" s="629"/>
      <c r="AO6" s="630"/>
      <c r="AP6" s="620" t="s">
        <v>211</v>
      </c>
      <c r="AQ6" s="621"/>
      <c r="AR6" s="621"/>
      <c r="AS6" s="621"/>
      <c r="AT6" s="621"/>
      <c r="AU6" s="621"/>
      <c r="AV6" s="621"/>
      <c r="AW6" s="621"/>
      <c r="AX6" s="621"/>
      <c r="AY6" s="621"/>
      <c r="AZ6" s="621"/>
      <c r="BA6" s="621"/>
      <c r="BB6" s="621"/>
      <c r="BC6" s="621"/>
      <c r="BD6" s="621"/>
      <c r="BE6" s="621"/>
      <c r="BF6" s="622"/>
      <c r="BG6" s="623">
        <v>16604918</v>
      </c>
      <c r="BH6" s="624"/>
      <c r="BI6" s="624"/>
      <c r="BJ6" s="624"/>
      <c r="BK6" s="624"/>
      <c r="BL6" s="624"/>
      <c r="BM6" s="624"/>
      <c r="BN6" s="625"/>
      <c r="BO6" s="626">
        <v>95.9</v>
      </c>
      <c r="BP6" s="626"/>
      <c r="BQ6" s="626"/>
      <c r="BR6" s="626"/>
      <c r="BS6" s="627">
        <v>409903</v>
      </c>
      <c r="BT6" s="627"/>
      <c r="BU6" s="627"/>
      <c r="BV6" s="627"/>
      <c r="BW6" s="627"/>
      <c r="BX6" s="627"/>
      <c r="BY6" s="627"/>
      <c r="BZ6" s="627"/>
      <c r="CA6" s="627"/>
      <c r="CB6" s="631"/>
      <c r="CD6" s="634" t="s">
        <v>212</v>
      </c>
      <c r="CE6" s="635"/>
      <c r="CF6" s="635"/>
      <c r="CG6" s="635"/>
      <c r="CH6" s="635"/>
      <c r="CI6" s="635"/>
      <c r="CJ6" s="635"/>
      <c r="CK6" s="635"/>
      <c r="CL6" s="635"/>
      <c r="CM6" s="635"/>
      <c r="CN6" s="635"/>
      <c r="CO6" s="635"/>
      <c r="CP6" s="635"/>
      <c r="CQ6" s="636"/>
      <c r="CR6" s="623">
        <v>332510</v>
      </c>
      <c r="CS6" s="624"/>
      <c r="CT6" s="624"/>
      <c r="CU6" s="624"/>
      <c r="CV6" s="624"/>
      <c r="CW6" s="624"/>
      <c r="CX6" s="624"/>
      <c r="CY6" s="625"/>
      <c r="CZ6" s="626">
        <v>0.6</v>
      </c>
      <c r="DA6" s="626"/>
      <c r="DB6" s="626"/>
      <c r="DC6" s="626"/>
      <c r="DD6" s="632" t="s">
        <v>213</v>
      </c>
      <c r="DE6" s="624"/>
      <c r="DF6" s="624"/>
      <c r="DG6" s="624"/>
      <c r="DH6" s="624"/>
      <c r="DI6" s="624"/>
      <c r="DJ6" s="624"/>
      <c r="DK6" s="624"/>
      <c r="DL6" s="624"/>
      <c r="DM6" s="624"/>
      <c r="DN6" s="624"/>
      <c r="DO6" s="624"/>
      <c r="DP6" s="625"/>
      <c r="DQ6" s="632">
        <v>332510</v>
      </c>
      <c r="DR6" s="624"/>
      <c r="DS6" s="624"/>
      <c r="DT6" s="624"/>
      <c r="DU6" s="624"/>
      <c r="DV6" s="624"/>
      <c r="DW6" s="624"/>
      <c r="DX6" s="624"/>
      <c r="DY6" s="624"/>
      <c r="DZ6" s="624"/>
      <c r="EA6" s="624"/>
      <c r="EB6" s="624"/>
      <c r="EC6" s="633"/>
    </row>
    <row r="7" spans="2:143" ht="11.25" customHeight="1">
      <c r="B7" s="620" t="s">
        <v>214</v>
      </c>
      <c r="C7" s="621"/>
      <c r="D7" s="621"/>
      <c r="E7" s="621"/>
      <c r="F7" s="621"/>
      <c r="G7" s="621"/>
      <c r="H7" s="621"/>
      <c r="I7" s="621"/>
      <c r="J7" s="621"/>
      <c r="K7" s="621"/>
      <c r="L7" s="621"/>
      <c r="M7" s="621"/>
      <c r="N7" s="621"/>
      <c r="O7" s="621"/>
      <c r="P7" s="621"/>
      <c r="Q7" s="622"/>
      <c r="R7" s="623">
        <v>30360</v>
      </c>
      <c r="S7" s="624"/>
      <c r="T7" s="624"/>
      <c r="U7" s="624"/>
      <c r="V7" s="624"/>
      <c r="W7" s="624"/>
      <c r="X7" s="624"/>
      <c r="Y7" s="625"/>
      <c r="Z7" s="626">
        <v>0.1</v>
      </c>
      <c r="AA7" s="626"/>
      <c r="AB7" s="626"/>
      <c r="AC7" s="626"/>
      <c r="AD7" s="627">
        <v>30360</v>
      </c>
      <c r="AE7" s="627"/>
      <c r="AF7" s="627"/>
      <c r="AG7" s="627"/>
      <c r="AH7" s="627"/>
      <c r="AI7" s="627"/>
      <c r="AJ7" s="627"/>
      <c r="AK7" s="627"/>
      <c r="AL7" s="628">
        <v>0.1</v>
      </c>
      <c r="AM7" s="629"/>
      <c r="AN7" s="629"/>
      <c r="AO7" s="630"/>
      <c r="AP7" s="620" t="s">
        <v>215</v>
      </c>
      <c r="AQ7" s="621"/>
      <c r="AR7" s="621"/>
      <c r="AS7" s="621"/>
      <c r="AT7" s="621"/>
      <c r="AU7" s="621"/>
      <c r="AV7" s="621"/>
      <c r="AW7" s="621"/>
      <c r="AX7" s="621"/>
      <c r="AY7" s="621"/>
      <c r="AZ7" s="621"/>
      <c r="BA7" s="621"/>
      <c r="BB7" s="621"/>
      <c r="BC7" s="621"/>
      <c r="BD7" s="621"/>
      <c r="BE7" s="621"/>
      <c r="BF7" s="622"/>
      <c r="BG7" s="623">
        <v>8078203</v>
      </c>
      <c r="BH7" s="624"/>
      <c r="BI7" s="624"/>
      <c r="BJ7" s="624"/>
      <c r="BK7" s="624"/>
      <c r="BL7" s="624"/>
      <c r="BM7" s="624"/>
      <c r="BN7" s="625"/>
      <c r="BO7" s="626">
        <v>46.7</v>
      </c>
      <c r="BP7" s="626"/>
      <c r="BQ7" s="626"/>
      <c r="BR7" s="626"/>
      <c r="BS7" s="627">
        <v>409903</v>
      </c>
      <c r="BT7" s="627"/>
      <c r="BU7" s="627"/>
      <c r="BV7" s="627"/>
      <c r="BW7" s="627"/>
      <c r="BX7" s="627"/>
      <c r="BY7" s="627"/>
      <c r="BZ7" s="627"/>
      <c r="CA7" s="627"/>
      <c r="CB7" s="631"/>
      <c r="CD7" s="637" t="s">
        <v>216</v>
      </c>
      <c r="CE7" s="638"/>
      <c r="CF7" s="638"/>
      <c r="CG7" s="638"/>
      <c r="CH7" s="638"/>
      <c r="CI7" s="638"/>
      <c r="CJ7" s="638"/>
      <c r="CK7" s="638"/>
      <c r="CL7" s="638"/>
      <c r="CM7" s="638"/>
      <c r="CN7" s="638"/>
      <c r="CO7" s="638"/>
      <c r="CP7" s="638"/>
      <c r="CQ7" s="639"/>
      <c r="CR7" s="623">
        <v>5476385</v>
      </c>
      <c r="CS7" s="624"/>
      <c r="CT7" s="624"/>
      <c r="CU7" s="624"/>
      <c r="CV7" s="624"/>
      <c r="CW7" s="624"/>
      <c r="CX7" s="624"/>
      <c r="CY7" s="625"/>
      <c r="CZ7" s="626">
        <v>10.6</v>
      </c>
      <c r="DA7" s="626"/>
      <c r="DB7" s="626"/>
      <c r="DC7" s="626"/>
      <c r="DD7" s="632">
        <v>466711</v>
      </c>
      <c r="DE7" s="624"/>
      <c r="DF7" s="624"/>
      <c r="DG7" s="624"/>
      <c r="DH7" s="624"/>
      <c r="DI7" s="624"/>
      <c r="DJ7" s="624"/>
      <c r="DK7" s="624"/>
      <c r="DL7" s="624"/>
      <c r="DM7" s="624"/>
      <c r="DN7" s="624"/>
      <c r="DO7" s="624"/>
      <c r="DP7" s="625"/>
      <c r="DQ7" s="632">
        <v>4639408</v>
      </c>
      <c r="DR7" s="624"/>
      <c r="DS7" s="624"/>
      <c r="DT7" s="624"/>
      <c r="DU7" s="624"/>
      <c r="DV7" s="624"/>
      <c r="DW7" s="624"/>
      <c r="DX7" s="624"/>
      <c r="DY7" s="624"/>
      <c r="DZ7" s="624"/>
      <c r="EA7" s="624"/>
      <c r="EB7" s="624"/>
      <c r="EC7" s="633"/>
    </row>
    <row r="8" spans="2:143" ht="11.25" customHeight="1">
      <c r="B8" s="620" t="s">
        <v>217</v>
      </c>
      <c r="C8" s="621"/>
      <c r="D8" s="621"/>
      <c r="E8" s="621"/>
      <c r="F8" s="621"/>
      <c r="G8" s="621"/>
      <c r="H8" s="621"/>
      <c r="I8" s="621"/>
      <c r="J8" s="621"/>
      <c r="K8" s="621"/>
      <c r="L8" s="621"/>
      <c r="M8" s="621"/>
      <c r="N8" s="621"/>
      <c r="O8" s="621"/>
      <c r="P8" s="621"/>
      <c r="Q8" s="622"/>
      <c r="R8" s="623">
        <v>71182</v>
      </c>
      <c r="S8" s="624"/>
      <c r="T8" s="624"/>
      <c r="U8" s="624"/>
      <c r="V8" s="624"/>
      <c r="W8" s="624"/>
      <c r="X8" s="624"/>
      <c r="Y8" s="625"/>
      <c r="Z8" s="626">
        <v>0.1</v>
      </c>
      <c r="AA8" s="626"/>
      <c r="AB8" s="626"/>
      <c r="AC8" s="626"/>
      <c r="AD8" s="627">
        <v>71182</v>
      </c>
      <c r="AE8" s="627"/>
      <c r="AF8" s="627"/>
      <c r="AG8" s="627"/>
      <c r="AH8" s="627"/>
      <c r="AI8" s="627"/>
      <c r="AJ8" s="627"/>
      <c r="AK8" s="627"/>
      <c r="AL8" s="628">
        <v>0.2</v>
      </c>
      <c r="AM8" s="629"/>
      <c r="AN8" s="629"/>
      <c r="AO8" s="630"/>
      <c r="AP8" s="620" t="s">
        <v>218</v>
      </c>
      <c r="AQ8" s="621"/>
      <c r="AR8" s="621"/>
      <c r="AS8" s="621"/>
      <c r="AT8" s="621"/>
      <c r="AU8" s="621"/>
      <c r="AV8" s="621"/>
      <c r="AW8" s="621"/>
      <c r="AX8" s="621"/>
      <c r="AY8" s="621"/>
      <c r="AZ8" s="621"/>
      <c r="BA8" s="621"/>
      <c r="BB8" s="621"/>
      <c r="BC8" s="621"/>
      <c r="BD8" s="621"/>
      <c r="BE8" s="621"/>
      <c r="BF8" s="622"/>
      <c r="BG8" s="623">
        <v>203230</v>
      </c>
      <c r="BH8" s="624"/>
      <c r="BI8" s="624"/>
      <c r="BJ8" s="624"/>
      <c r="BK8" s="624"/>
      <c r="BL8" s="624"/>
      <c r="BM8" s="624"/>
      <c r="BN8" s="625"/>
      <c r="BO8" s="626">
        <v>1.2</v>
      </c>
      <c r="BP8" s="626"/>
      <c r="BQ8" s="626"/>
      <c r="BR8" s="626"/>
      <c r="BS8" s="632" t="s">
        <v>109</v>
      </c>
      <c r="BT8" s="624"/>
      <c r="BU8" s="624"/>
      <c r="BV8" s="624"/>
      <c r="BW8" s="624"/>
      <c r="BX8" s="624"/>
      <c r="BY8" s="624"/>
      <c r="BZ8" s="624"/>
      <c r="CA8" s="624"/>
      <c r="CB8" s="633"/>
      <c r="CD8" s="637" t="s">
        <v>219</v>
      </c>
      <c r="CE8" s="638"/>
      <c r="CF8" s="638"/>
      <c r="CG8" s="638"/>
      <c r="CH8" s="638"/>
      <c r="CI8" s="638"/>
      <c r="CJ8" s="638"/>
      <c r="CK8" s="638"/>
      <c r="CL8" s="638"/>
      <c r="CM8" s="638"/>
      <c r="CN8" s="638"/>
      <c r="CO8" s="638"/>
      <c r="CP8" s="638"/>
      <c r="CQ8" s="639"/>
      <c r="CR8" s="623">
        <v>16813002</v>
      </c>
      <c r="CS8" s="624"/>
      <c r="CT8" s="624"/>
      <c r="CU8" s="624"/>
      <c r="CV8" s="624"/>
      <c r="CW8" s="624"/>
      <c r="CX8" s="624"/>
      <c r="CY8" s="625"/>
      <c r="CZ8" s="626">
        <v>32.6</v>
      </c>
      <c r="DA8" s="626"/>
      <c r="DB8" s="626"/>
      <c r="DC8" s="626"/>
      <c r="DD8" s="632">
        <v>1731824</v>
      </c>
      <c r="DE8" s="624"/>
      <c r="DF8" s="624"/>
      <c r="DG8" s="624"/>
      <c r="DH8" s="624"/>
      <c r="DI8" s="624"/>
      <c r="DJ8" s="624"/>
      <c r="DK8" s="624"/>
      <c r="DL8" s="624"/>
      <c r="DM8" s="624"/>
      <c r="DN8" s="624"/>
      <c r="DO8" s="624"/>
      <c r="DP8" s="625"/>
      <c r="DQ8" s="632">
        <v>7922824</v>
      </c>
      <c r="DR8" s="624"/>
      <c r="DS8" s="624"/>
      <c r="DT8" s="624"/>
      <c r="DU8" s="624"/>
      <c r="DV8" s="624"/>
      <c r="DW8" s="624"/>
      <c r="DX8" s="624"/>
      <c r="DY8" s="624"/>
      <c r="DZ8" s="624"/>
      <c r="EA8" s="624"/>
      <c r="EB8" s="624"/>
      <c r="EC8" s="633"/>
    </row>
    <row r="9" spans="2:143" ht="11.25" customHeight="1">
      <c r="B9" s="620" t="s">
        <v>220</v>
      </c>
      <c r="C9" s="621"/>
      <c r="D9" s="621"/>
      <c r="E9" s="621"/>
      <c r="F9" s="621"/>
      <c r="G9" s="621"/>
      <c r="H9" s="621"/>
      <c r="I9" s="621"/>
      <c r="J9" s="621"/>
      <c r="K9" s="621"/>
      <c r="L9" s="621"/>
      <c r="M9" s="621"/>
      <c r="N9" s="621"/>
      <c r="O9" s="621"/>
      <c r="P9" s="621"/>
      <c r="Q9" s="622"/>
      <c r="R9" s="623">
        <v>74915</v>
      </c>
      <c r="S9" s="624"/>
      <c r="T9" s="624"/>
      <c r="U9" s="624"/>
      <c r="V9" s="624"/>
      <c r="W9" s="624"/>
      <c r="X9" s="624"/>
      <c r="Y9" s="625"/>
      <c r="Z9" s="626">
        <v>0.1</v>
      </c>
      <c r="AA9" s="626"/>
      <c r="AB9" s="626"/>
      <c r="AC9" s="626"/>
      <c r="AD9" s="627">
        <v>74915</v>
      </c>
      <c r="AE9" s="627"/>
      <c r="AF9" s="627"/>
      <c r="AG9" s="627"/>
      <c r="AH9" s="627"/>
      <c r="AI9" s="627"/>
      <c r="AJ9" s="627"/>
      <c r="AK9" s="627"/>
      <c r="AL9" s="628">
        <v>0.3</v>
      </c>
      <c r="AM9" s="629"/>
      <c r="AN9" s="629"/>
      <c r="AO9" s="630"/>
      <c r="AP9" s="620" t="s">
        <v>221</v>
      </c>
      <c r="AQ9" s="621"/>
      <c r="AR9" s="621"/>
      <c r="AS9" s="621"/>
      <c r="AT9" s="621"/>
      <c r="AU9" s="621"/>
      <c r="AV9" s="621"/>
      <c r="AW9" s="621"/>
      <c r="AX9" s="621"/>
      <c r="AY9" s="621"/>
      <c r="AZ9" s="621"/>
      <c r="BA9" s="621"/>
      <c r="BB9" s="621"/>
      <c r="BC9" s="621"/>
      <c r="BD9" s="621"/>
      <c r="BE9" s="621"/>
      <c r="BF9" s="622"/>
      <c r="BG9" s="623">
        <v>5233336</v>
      </c>
      <c r="BH9" s="624"/>
      <c r="BI9" s="624"/>
      <c r="BJ9" s="624"/>
      <c r="BK9" s="624"/>
      <c r="BL9" s="624"/>
      <c r="BM9" s="624"/>
      <c r="BN9" s="625"/>
      <c r="BO9" s="626">
        <v>30.2</v>
      </c>
      <c r="BP9" s="626"/>
      <c r="BQ9" s="626"/>
      <c r="BR9" s="626"/>
      <c r="BS9" s="632" t="s">
        <v>109</v>
      </c>
      <c r="BT9" s="624"/>
      <c r="BU9" s="624"/>
      <c r="BV9" s="624"/>
      <c r="BW9" s="624"/>
      <c r="BX9" s="624"/>
      <c r="BY9" s="624"/>
      <c r="BZ9" s="624"/>
      <c r="CA9" s="624"/>
      <c r="CB9" s="633"/>
      <c r="CD9" s="637" t="s">
        <v>222</v>
      </c>
      <c r="CE9" s="638"/>
      <c r="CF9" s="638"/>
      <c r="CG9" s="638"/>
      <c r="CH9" s="638"/>
      <c r="CI9" s="638"/>
      <c r="CJ9" s="638"/>
      <c r="CK9" s="638"/>
      <c r="CL9" s="638"/>
      <c r="CM9" s="638"/>
      <c r="CN9" s="638"/>
      <c r="CO9" s="638"/>
      <c r="CP9" s="638"/>
      <c r="CQ9" s="639"/>
      <c r="CR9" s="623">
        <v>3558435</v>
      </c>
      <c r="CS9" s="624"/>
      <c r="CT9" s="624"/>
      <c r="CU9" s="624"/>
      <c r="CV9" s="624"/>
      <c r="CW9" s="624"/>
      <c r="CX9" s="624"/>
      <c r="CY9" s="625"/>
      <c r="CZ9" s="626">
        <v>6.9</v>
      </c>
      <c r="DA9" s="626"/>
      <c r="DB9" s="626"/>
      <c r="DC9" s="626"/>
      <c r="DD9" s="632">
        <v>115129</v>
      </c>
      <c r="DE9" s="624"/>
      <c r="DF9" s="624"/>
      <c r="DG9" s="624"/>
      <c r="DH9" s="624"/>
      <c r="DI9" s="624"/>
      <c r="DJ9" s="624"/>
      <c r="DK9" s="624"/>
      <c r="DL9" s="624"/>
      <c r="DM9" s="624"/>
      <c r="DN9" s="624"/>
      <c r="DO9" s="624"/>
      <c r="DP9" s="625"/>
      <c r="DQ9" s="632">
        <v>3432077</v>
      </c>
      <c r="DR9" s="624"/>
      <c r="DS9" s="624"/>
      <c r="DT9" s="624"/>
      <c r="DU9" s="624"/>
      <c r="DV9" s="624"/>
      <c r="DW9" s="624"/>
      <c r="DX9" s="624"/>
      <c r="DY9" s="624"/>
      <c r="DZ9" s="624"/>
      <c r="EA9" s="624"/>
      <c r="EB9" s="624"/>
      <c r="EC9" s="633"/>
    </row>
    <row r="10" spans="2:143" ht="11.25" customHeight="1">
      <c r="B10" s="620" t="s">
        <v>223</v>
      </c>
      <c r="C10" s="621"/>
      <c r="D10" s="621"/>
      <c r="E10" s="621"/>
      <c r="F10" s="621"/>
      <c r="G10" s="621"/>
      <c r="H10" s="621"/>
      <c r="I10" s="621"/>
      <c r="J10" s="621"/>
      <c r="K10" s="621"/>
      <c r="L10" s="621"/>
      <c r="M10" s="621"/>
      <c r="N10" s="621"/>
      <c r="O10" s="621"/>
      <c r="P10" s="621"/>
      <c r="Q10" s="622"/>
      <c r="R10" s="623">
        <v>2248680</v>
      </c>
      <c r="S10" s="624"/>
      <c r="T10" s="624"/>
      <c r="U10" s="624"/>
      <c r="V10" s="624"/>
      <c r="W10" s="624"/>
      <c r="X10" s="624"/>
      <c r="Y10" s="625"/>
      <c r="Z10" s="626">
        <v>4.3</v>
      </c>
      <c r="AA10" s="626"/>
      <c r="AB10" s="626"/>
      <c r="AC10" s="626"/>
      <c r="AD10" s="627">
        <v>2248680</v>
      </c>
      <c r="AE10" s="627"/>
      <c r="AF10" s="627"/>
      <c r="AG10" s="627"/>
      <c r="AH10" s="627"/>
      <c r="AI10" s="627"/>
      <c r="AJ10" s="627"/>
      <c r="AK10" s="627"/>
      <c r="AL10" s="628">
        <v>7.6</v>
      </c>
      <c r="AM10" s="629"/>
      <c r="AN10" s="629"/>
      <c r="AO10" s="630"/>
      <c r="AP10" s="620" t="s">
        <v>224</v>
      </c>
      <c r="AQ10" s="621"/>
      <c r="AR10" s="621"/>
      <c r="AS10" s="621"/>
      <c r="AT10" s="621"/>
      <c r="AU10" s="621"/>
      <c r="AV10" s="621"/>
      <c r="AW10" s="621"/>
      <c r="AX10" s="621"/>
      <c r="AY10" s="621"/>
      <c r="AZ10" s="621"/>
      <c r="BA10" s="621"/>
      <c r="BB10" s="621"/>
      <c r="BC10" s="621"/>
      <c r="BD10" s="621"/>
      <c r="BE10" s="621"/>
      <c r="BF10" s="622"/>
      <c r="BG10" s="623">
        <v>343940</v>
      </c>
      <c r="BH10" s="624"/>
      <c r="BI10" s="624"/>
      <c r="BJ10" s="624"/>
      <c r="BK10" s="624"/>
      <c r="BL10" s="624"/>
      <c r="BM10" s="624"/>
      <c r="BN10" s="625"/>
      <c r="BO10" s="626">
        <v>2</v>
      </c>
      <c r="BP10" s="626"/>
      <c r="BQ10" s="626"/>
      <c r="BR10" s="626"/>
      <c r="BS10" s="632" t="s">
        <v>109</v>
      </c>
      <c r="BT10" s="624"/>
      <c r="BU10" s="624"/>
      <c r="BV10" s="624"/>
      <c r="BW10" s="624"/>
      <c r="BX10" s="624"/>
      <c r="BY10" s="624"/>
      <c r="BZ10" s="624"/>
      <c r="CA10" s="624"/>
      <c r="CB10" s="633"/>
      <c r="CD10" s="637" t="s">
        <v>225</v>
      </c>
      <c r="CE10" s="638"/>
      <c r="CF10" s="638"/>
      <c r="CG10" s="638"/>
      <c r="CH10" s="638"/>
      <c r="CI10" s="638"/>
      <c r="CJ10" s="638"/>
      <c r="CK10" s="638"/>
      <c r="CL10" s="638"/>
      <c r="CM10" s="638"/>
      <c r="CN10" s="638"/>
      <c r="CO10" s="638"/>
      <c r="CP10" s="638"/>
      <c r="CQ10" s="639"/>
      <c r="CR10" s="623">
        <v>50434</v>
      </c>
      <c r="CS10" s="624"/>
      <c r="CT10" s="624"/>
      <c r="CU10" s="624"/>
      <c r="CV10" s="624"/>
      <c r="CW10" s="624"/>
      <c r="CX10" s="624"/>
      <c r="CY10" s="625"/>
      <c r="CZ10" s="626">
        <v>0.1</v>
      </c>
      <c r="DA10" s="626"/>
      <c r="DB10" s="626"/>
      <c r="DC10" s="626"/>
      <c r="DD10" s="632" t="s">
        <v>109</v>
      </c>
      <c r="DE10" s="624"/>
      <c r="DF10" s="624"/>
      <c r="DG10" s="624"/>
      <c r="DH10" s="624"/>
      <c r="DI10" s="624"/>
      <c r="DJ10" s="624"/>
      <c r="DK10" s="624"/>
      <c r="DL10" s="624"/>
      <c r="DM10" s="624"/>
      <c r="DN10" s="624"/>
      <c r="DO10" s="624"/>
      <c r="DP10" s="625"/>
      <c r="DQ10" s="632">
        <v>7425</v>
      </c>
      <c r="DR10" s="624"/>
      <c r="DS10" s="624"/>
      <c r="DT10" s="624"/>
      <c r="DU10" s="624"/>
      <c r="DV10" s="624"/>
      <c r="DW10" s="624"/>
      <c r="DX10" s="624"/>
      <c r="DY10" s="624"/>
      <c r="DZ10" s="624"/>
      <c r="EA10" s="624"/>
      <c r="EB10" s="624"/>
      <c r="EC10" s="633"/>
    </row>
    <row r="11" spans="2:143" ht="11.25" customHeight="1">
      <c r="B11" s="620" t="s">
        <v>226</v>
      </c>
      <c r="C11" s="621"/>
      <c r="D11" s="621"/>
      <c r="E11" s="621"/>
      <c r="F11" s="621"/>
      <c r="G11" s="621"/>
      <c r="H11" s="621"/>
      <c r="I11" s="621"/>
      <c r="J11" s="621"/>
      <c r="K11" s="621"/>
      <c r="L11" s="621"/>
      <c r="M11" s="621"/>
      <c r="N11" s="621"/>
      <c r="O11" s="621"/>
      <c r="P11" s="621"/>
      <c r="Q11" s="622"/>
      <c r="R11" s="623" t="s">
        <v>109</v>
      </c>
      <c r="S11" s="624"/>
      <c r="T11" s="624"/>
      <c r="U11" s="624"/>
      <c r="V11" s="624"/>
      <c r="W11" s="624"/>
      <c r="X11" s="624"/>
      <c r="Y11" s="625"/>
      <c r="Z11" s="626" t="s">
        <v>109</v>
      </c>
      <c r="AA11" s="626"/>
      <c r="AB11" s="626"/>
      <c r="AC11" s="626"/>
      <c r="AD11" s="627" t="s">
        <v>109</v>
      </c>
      <c r="AE11" s="627"/>
      <c r="AF11" s="627"/>
      <c r="AG11" s="627"/>
      <c r="AH11" s="627"/>
      <c r="AI11" s="627"/>
      <c r="AJ11" s="627"/>
      <c r="AK11" s="627"/>
      <c r="AL11" s="628" t="s">
        <v>109</v>
      </c>
      <c r="AM11" s="629"/>
      <c r="AN11" s="629"/>
      <c r="AO11" s="630"/>
      <c r="AP11" s="620" t="s">
        <v>227</v>
      </c>
      <c r="AQ11" s="621"/>
      <c r="AR11" s="621"/>
      <c r="AS11" s="621"/>
      <c r="AT11" s="621"/>
      <c r="AU11" s="621"/>
      <c r="AV11" s="621"/>
      <c r="AW11" s="621"/>
      <c r="AX11" s="621"/>
      <c r="AY11" s="621"/>
      <c r="AZ11" s="621"/>
      <c r="BA11" s="621"/>
      <c r="BB11" s="621"/>
      <c r="BC11" s="621"/>
      <c r="BD11" s="621"/>
      <c r="BE11" s="621"/>
      <c r="BF11" s="622"/>
      <c r="BG11" s="623">
        <v>2297697</v>
      </c>
      <c r="BH11" s="624"/>
      <c r="BI11" s="624"/>
      <c r="BJ11" s="624"/>
      <c r="BK11" s="624"/>
      <c r="BL11" s="624"/>
      <c r="BM11" s="624"/>
      <c r="BN11" s="625"/>
      <c r="BO11" s="626">
        <v>13.3</v>
      </c>
      <c r="BP11" s="626"/>
      <c r="BQ11" s="626"/>
      <c r="BR11" s="626"/>
      <c r="BS11" s="632">
        <v>409903</v>
      </c>
      <c r="BT11" s="624"/>
      <c r="BU11" s="624"/>
      <c r="BV11" s="624"/>
      <c r="BW11" s="624"/>
      <c r="BX11" s="624"/>
      <c r="BY11" s="624"/>
      <c r="BZ11" s="624"/>
      <c r="CA11" s="624"/>
      <c r="CB11" s="633"/>
      <c r="CD11" s="637" t="s">
        <v>228</v>
      </c>
      <c r="CE11" s="638"/>
      <c r="CF11" s="638"/>
      <c r="CG11" s="638"/>
      <c r="CH11" s="638"/>
      <c r="CI11" s="638"/>
      <c r="CJ11" s="638"/>
      <c r="CK11" s="638"/>
      <c r="CL11" s="638"/>
      <c r="CM11" s="638"/>
      <c r="CN11" s="638"/>
      <c r="CO11" s="638"/>
      <c r="CP11" s="638"/>
      <c r="CQ11" s="639"/>
      <c r="CR11" s="623">
        <v>985730</v>
      </c>
      <c r="CS11" s="624"/>
      <c r="CT11" s="624"/>
      <c r="CU11" s="624"/>
      <c r="CV11" s="624"/>
      <c r="CW11" s="624"/>
      <c r="CX11" s="624"/>
      <c r="CY11" s="625"/>
      <c r="CZ11" s="626">
        <v>1.9</v>
      </c>
      <c r="DA11" s="626"/>
      <c r="DB11" s="626"/>
      <c r="DC11" s="626"/>
      <c r="DD11" s="632">
        <v>337090</v>
      </c>
      <c r="DE11" s="624"/>
      <c r="DF11" s="624"/>
      <c r="DG11" s="624"/>
      <c r="DH11" s="624"/>
      <c r="DI11" s="624"/>
      <c r="DJ11" s="624"/>
      <c r="DK11" s="624"/>
      <c r="DL11" s="624"/>
      <c r="DM11" s="624"/>
      <c r="DN11" s="624"/>
      <c r="DO11" s="624"/>
      <c r="DP11" s="625"/>
      <c r="DQ11" s="632">
        <v>616437</v>
      </c>
      <c r="DR11" s="624"/>
      <c r="DS11" s="624"/>
      <c r="DT11" s="624"/>
      <c r="DU11" s="624"/>
      <c r="DV11" s="624"/>
      <c r="DW11" s="624"/>
      <c r="DX11" s="624"/>
      <c r="DY11" s="624"/>
      <c r="DZ11" s="624"/>
      <c r="EA11" s="624"/>
      <c r="EB11" s="624"/>
      <c r="EC11" s="633"/>
    </row>
    <row r="12" spans="2:143" ht="11.25" customHeight="1">
      <c r="B12" s="620" t="s">
        <v>229</v>
      </c>
      <c r="C12" s="621"/>
      <c r="D12" s="621"/>
      <c r="E12" s="621"/>
      <c r="F12" s="621"/>
      <c r="G12" s="621"/>
      <c r="H12" s="621"/>
      <c r="I12" s="621"/>
      <c r="J12" s="621"/>
      <c r="K12" s="621"/>
      <c r="L12" s="621"/>
      <c r="M12" s="621"/>
      <c r="N12" s="621"/>
      <c r="O12" s="621"/>
      <c r="P12" s="621"/>
      <c r="Q12" s="622"/>
      <c r="R12" s="623" t="s">
        <v>109</v>
      </c>
      <c r="S12" s="624"/>
      <c r="T12" s="624"/>
      <c r="U12" s="624"/>
      <c r="V12" s="624"/>
      <c r="W12" s="624"/>
      <c r="X12" s="624"/>
      <c r="Y12" s="625"/>
      <c r="Z12" s="626" t="s">
        <v>109</v>
      </c>
      <c r="AA12" s="626"/>
      <c r="AB12" s="626"/>
      <c r="AC12" s="626"/>
      <c r="AD12" s="627" t="s">
        <v>109</v>
      </c>
      <c r="AE12" s="627"/>
      <c r="AF12" s="627"/>
      <c r="AG12" s="627"/>
      <c r="AH12" s="627"/>
      <c r="AI12" s="627"/>
      <c r="AJ12" s="627"/>
      <c r="AK12" s="627"/>
      <c r="AL12" s="628" t="s">
        <v>109</v>
      </c>
      <c r="AM12" s="629"/>
      <c r="AN12" s="629"/>
      <c r="AO12" s="630"/>
      <c r="AP12" s="620" t="s">
        <v>230</v>
      </c>
      <c r="AQ12" s="621"/>
      <c r="AR12" s="621"/>
      <c r="AS12" s="621"/>
      <c r="AT12" s="621"/>
      <c r="AU12" s="621"/>
      <c r="AV12" s="621"/>
      <c r="AW12" s="621"/>
      <c r="AX12" s="621"/>
      <c r="AY12" s="621"/>
      <c r="AZ12" s="621"/>
      <c r="BA12" s="621"/>
      <c r="BB12" s="621"/>
      <c r="BC12" s="621"/>
      <c r="BD12" s="621"/>
      <c r="BE12" s="621"/>
      <c r="BF12" s="622"/>
      <c r="BG12" s="623">
        <v>7576783</v>
      </c>
      <c r="BH12" s="624"/>
      <c r="BI12" s="624"/>
      <c r="BJ12" s="624"/>
      <c r="BK12" s="624"/>
      <c r="BL12" s="624"/>
      <c r="BM12" s="624"/>
      <c r="BN12" s="625"/>
      <c r="BO12" s="626">
        <v>43.8</v>
      </c>
      <c r="BP12" s="626"/>
      <c r="BQ12" s="626"/>
      <c r="BR12" s="626"/>
      <c r="BS12" s="632" t="s">
        <v>109</v>
      </c>
      <c r="BT12" s="624"/>
      <c r="BU12" s="624"/>
      <c r="BV12" s="624"/>
      <c r="BW12" s="624"/>
      <c r="BX12" s="624"/>
      <c r="BY12" s="624"/>
      <c r="BZ12" s="624"/>
      <c r="CA12" s="624"/>
      <c r="CB12" s="633"/>
      <c r="CD12" s="637" t="s">
        <v>231</v>
      </c>
      <c r="CE12" s="638"/>
      <c r="CF12" s="638"/>
      <c r="CG12" s="638"/>
      <c r="CH12" s="638"/>
      <c r="CI12" s="638"/>
      <c r="CJ12" s="638"/>
      <c r="CK12" s="638"/>
      <c r="CL12" s="638"/>
      <c r="CM12" s="638"/>
      <c r="CN12" s="638"/>
      <c r="CO12" s="638"/>
      <c r="CP12" s="638"/>
      <c r="CQ12" s="639"/>
      <c r="CR12" s="623">
        <v>1631959</v>
      </c>
      <c r="CS12" s="624"/>
      <c r="CT12" s="624"/>
      <c r="CU12" s="624"/>
      <c r="CV12" s="624"/>
      <c r="CW12" s="624"/>
      <c r="CX12" s="624"/>
      <c r="CY12" s="625"/>
      <c r="CZ12" s="626">
        <v>3.2</v>
      </c>
      <c r="DA12" s="626"/>
      <c r="DB12" s="626"/>
      <c r="DC12" s="626"/>
      <c r="DD12" s="632">
        <v>336976</v>
      </c>
      <c r="DE12" s="624"/>
      <c r="DF12" s="624"/>
      <c r="DG12" s="624"/>
      <c r="DH12" s="624"/>
      <c r="DI12" s="624"/>
      <c r="DJ12" s="624"/>
      <c r="DK12" s="624"/>
      <c r="DL12" s="624"/>
      <c r="DM12" s="624"/>
      <c r="DN12" s="624"/>
      <c r="DO12" s="624"/>
      <c r="DP12" s="625"/>
      <c r="DQ12" s="632">
        <v>1298546</v>
      </c>
      <c r="DR12" s="624"/>
      <c r="DS12" s="624"/>
      <c r="DT12" s="624"/>
      <c r="DU12" s="624"/>
      <c r="DV12" s="624"/>
      <c r="DW12" s="624"/>
      <c r="DX12" s="624"/>
      <c r="DY12" s="624"/>
      <c r="DZ12" s="624"/>
      <c r="EA12" s="624"/>
      <c r="EB12" s="624"/>
      <c r="EC12" s="633"/>
    </row>
    <row r="13" spans="2:143" ht="11.25" customHeight="1">
      <c r="B13" s="620" t="s">
        <v>232</v>
      </c>
      <c r="C13" s="621"/>
      <c r="D13" s="621"/>
      <c r="E13" s="621"/>
      <c r="F13" s="621"/>
      <c r="G13" s="621"/>
      <c r="H13" s="621"/>
      <c r="I13" s="621"/>
      <c r="J13" s="621"/>
      <c r="K13" s="621"/>
      <c r="L13" s="621"/>
      <c r="M13" s="621"/>
      <c r="N13" s="621"/>
      <c r="O13" s="621"/>
      <c r="P13" s="621"/>
      <c r="Q13" s="622"/>
      <c r="R13" s="623">
        <v>91442</v>
      </c>
      <c r="S13" s="624"/>
      <c r="T13" s="624"/>
      <c r="U13" s="624"/>
      <c r="V13" s="624"/>
      <c r="W13" s="624"/>
      <c r="X13" s="624"/>
      <c r="Y13" s="625"/>
      <c r="Z13" s="626">
        <v>0.2</v>
      </c>
      <c r="AA13" s="626"/>
      <c r="AB13" s="626"/>
      <c r="AC13" s="626"/>
      <c r="AD13" s="627">
        <v>91442</v>
      </c>
      <c r="AE13" s="627"/>
      <c r="AF13" s="627"/>
      <c r="AG13" s="627"/>
      <c r="AH13" s="627"/>
      <c r="AI13" s="627"/>
      <c r="AJ13" s="627"/>
      <c r="AK13" s="627"/>
      <c r="AL13" s="628">
        <v>0.3</v>
      </c>
      <c r="AM13" s="629"/>
      <c r="AN13" s="629"/>
      <c r="AO13" s="630"/>
      <c r="AP13" s="620" t="s">
        <v>233</v>
      </c>
      <c r="AQ13" s="621"/>
      <c r="AR13" s="621"/>
      <c r="AS13" s="621"/>
      <c r="AT13" s="621"/>
      <c r="AU13" s="621"/>
      <c r="AV13" s="621"/>
      <c r="AW13" s="621"/>
      <c r="AX13" s="621"/>
      <c r="AY13" s="621"/>
      <c r="AZ13" s="621"/>
      <c r="BA13" s="621"/>
      <c r="BB13" s="621"/>
      <c r="BC13" s="621"/>
      <c r="BD13" s="621"/>
      <c r="BE13" s="621"/>
      <c r="BF13" s="622"/>
      <c r="BG13" s="623">
        <v>7529869</v>
      </c>
      <c r="BH13" s="624"/>
      <c r="BI13" s="624"/>
      <c r="BJ13" s="624"/>
      <c r="BK13" s="624"/>
      <c r="BL13" s="624"/>
      <c r="BM13" s="624"/>
      <c r="BN13" s="625"/>
      <c r="BO13" s="626">
        <v>43.5</v>
      </c>
      <c r="BP13" s="626"/>
      <c r="BQ13" s="626"/>
      <c r="BR13" s="626"/>
      <c r="BS13" s="632" t="s">
        <v>109</v>
      </c>
      <c r="BT13" s="624"/>
      <c r="BU13" s="624"/>
      <c r="BV13" s="624"/>
      <c r="BW13" s="624"/>
      <c r="BX13" s="624"/>
      <c r="BY13" s="624"/>
      <c r="BZ13" s="624"/>
      <c r="CA13" s="624"/>
      <c r="CB13" s="633"/>
      <c r="CD13" s="637" t="s">
        <v>234</v>
      </c>
      <c r="CE13" s="638"/>
      <c r="CF13" s="638"/>
      <c r="CG13" s="638"/>
      <c r="CH13" s="638"/>
      <c r="CI13" s="638"/>
      <c r="CJ13" s="638"/>
      <c r="CK13" s="638"/>
      <c r="CL13" s="638"/>
      <c r="CM13" s="638"/>
      <c r="CN13" s="638"/>
      <c r="CO13" s="638"/>
      <c r="CP13" s="638"/>
      <c r="CQ13" s="639"/>
      <c r="CR13" s="623">
        <v>6337040</v>
      </c>
      <c r="CS13" s="624"/>
      <c r="CT13" s="624"/>
      <c r="CU13" s="624"/>
      <c r="CV13" s="624"/>
      <c r="CW13" s="624"/>
      <c r="CX13" s="624"/>
      <c r="CY13" s="625"/>
      <c r="CZ13" s="626">
        <v>12.3</v>
      </c>
      <c r="DA13" s="626"/>
      <c r="DB13" s="626"/>
      <c r="DC13" s="626"/>
      <c r="DD13" s="632">
        <v>2704163</v>
      </c>
      <c r="DE13" s="624"/>
      <c r="DF13" s="624"/>
      <c r="DG13" s="624"/>
      <c r="DH13" s="624"/>
      <c r="DI13" s="624"/>
      <c r="DJ13" s="624"/>
      <c r="DK13" s="624"/>
      <c r="DL13" s="624"/>
      <c r="DM13" s="624"/>
      <c r="DN13" s="624"/>
      <c r="DO13" s="624"/>
      <c r="DP13" s="625"/>
      <c r="DQ13" s="632">
        <v>4005241</v>
      </c>
      <c r="DR13" s="624"/>
      <c r="DS13" s="624"/>
      <c r="DT13" s="624"/>
      <c r="DU13" s="624"/>
      <c r="DV13" s="624"/>
      <c r="DW13" s="624"/>
      <c r="DX13" s="624"/>
      <c r="DY13" s="624"/>
      <c r="DZ13" s="624"/>
      <c r="EA13" s="624"/>
      <c r="EB13" s="624"/>
      <c r="EC13" s="633"/>
    </row>
    <row r="14" spans="2:143" ht="11.25" customHeight="1">
      <c r="B14" s="620" t="s">
        <v>235</v>
      </c>
      <c r="C14" s="621"/>
      <c r="D14" s="621"/>
      <c r="E14" s="621"/>
      <c r="F14" s="621"/>
      <c r="G14" s="621"/>
      <c r="H14" s="621"/>
      <c r="I14" s="621"/>
      <c r="J14" s="621"/>
      <c r="K14" s="621"/>
      <c r="L14" s="621"/>
      <c r="M14" s="621"/>
      <c r="N14" s="621"/>
      <c r="O14" s="621"/>
      <c r="P14" s="621"/>
      <c r="Q14" s="622"/>
      <c r="R14" s="623" t="s">
        <v>109</v>
      </c>
      <c r="S14" s="624"/>
      <c r="T14" s="624"/>
      <c r="U14" s="624"/>
      <c r="V14" s="624"/>
      <c r="W14" s="624"/>
      <c r="X14" s="624"/>
      <c r="Y14" s="625"/>
      <c r="Z14" s="626" t="s">
        <v>109</v>
      </c>
      <c r="AA14" s="626"/>
      <c r="AB14" s="626"/>
      <c r="AC14" s="626"/>
      <c r="AD14" s="627" t="s">
        <v>109</v>
      </c>
      <c r="AE14" s="627"/>
      <c r="AF14" s="627"/>
      <c r="AG14" s="627"/>
      <c r="AH14" s="627"/>
      <c r="AI14" s="627"/>
      <c r="AJ14" s="627"/>
      <c r="AK14" s="627"/>
      <c r="AL14" s="628" t="s">
        <v>109</v>
      </c>
      <c r="AM14" s="629"/>
      <c r="AN14" s="629"/>
      <c r="AO14" s="630"/>
      <c r="AP14" s="620" t="s">
        <v>236</v>
      </c>
      <c r="AQ14" s="621"/>
      <c r="AR14" s="621"/>
      <c r="AS14" s="621"/>
      <c r="AT14" s="621"/>
      <c r="AU14" s="621"/>
      <c r="AV14" s="621"/>
      <c r="AW14" s="621"/>
      <c r="AX14" s="621"/>
      <c r="AY14" s="621"/>
      <c r="AZ14" s="621"/>
      <c r="BA14" s="621"/>
      <c r="BB14" s="621"/>
      <c r="BC14" s="621"/>
      <c r="BD14" s="621"/>
      <c r="BE14" s="621"/>
      <c r="BF14" s="622"/>
      <c r="BG14" s="623">
        <v>240996</v>
      </c>
      <c r="BH14" s="624"/>
      <c r="BI14" s="624"/>
      <c r="BJ14" s="624"/>
      <c r="BK14" s="624"/>
      <c r="BL14" s="624"/>
      <c r="BM14" s="624"/>
      <c r="BN14" s="625"/>
      <c r="BO14" s="626">
        <v>1.4</v>
      </c>
      <c r="BP14" s="626"/>
      <c r="BQ14" s="626"/>
      <c r="BR14" s="626"/>
      <c r="BS14" s="632" t="s">
        <v>109</v>
      </c>
      <c r="BT14" s="624"/>
      <c r="BU14" s="624"/>
      <c r="BV14" s="624"/>
      <c r="BW14" s="624"/>
      <c r="BX14" s="624"/>
      <c r="BY14" s="624"/>
      <c r="BZ14" s="624"/>
      <c r="CA14" s="624"/>
      <c r="CB14" s="633"/>
      <c r="CD14" s="637" t="s">
        <v>237</v>
      </c>
      <c r="CE14" s="638"/>
      <c r="CF14" s="638"/>
      <c r="CG14" s="638"/>
      <c r="CH14" s="638"/>
      <c r="CI14" s="638"/>
      <c r="CJ14" s="638"/>
      <c r="CK14" s="638"/>
      <c r="CL14" s="638"/>
      <c r="CM14" s="638"/>
      <c r="CN14" s="638"/>
      <c r="CO14" s="638"/>
      <c r="CP14" s="638"/>
      <c r="CQ14" s="639"/>
      <c r="CR14" s="623">
        <v>1873792</v>
      </c>
      <c r="CS14" s="624"/>
      <c r="CT14" s="624"/>
      <c r="CU14" s="624"/>
      <c r="CV14" s="624"/>
      <c r="CW14" s="624"/>
      <c r="CX14" s="624"/>
      <c r="CY14" s="625"/>
      <c r="CZ14" s="626">
        <v>3.6</v>
      </c>
      <c r="DA14" s="626"/>
      <c r="DB14" s="626"/>
      <c r="DC14" s="626"/>
      <c r="DD14" s="632">
        <v>495710</v>
      </c>
      <c r="DE14" s="624"/>
      <c r="DF14" s="624"/>
      <c r="DG14" s="624"/>
      <c r="DH14" s="624"/>
      <c r="DI14" s="624"/>
      <c r="DJ14" s="624"/>
      <c r="DK14" s="624"/>
      <c r="DL14" s="624"/>
      <c r="DM14" s="624"/>
      <c r="DN14" s="624"/>
      <c r="DO14" s="624"/>
      <c r="DP14" s="625"/>
      <c r="DQ14" s="632">
        <v>1394309</v>
      </c>
      <c r="DR14" s="624"/>
      <c r="DS14" s="624"/>
      <c r="DT14" s="624"/>
      <c r="DU14" s="624"/>
      <c r="DV14" s="624"/>
      <c r="DW14" s="624"/>
      <c r="DX14" s="624"/>
      <c r="DY14" s="624"/>
      <c r="DZ14" s="624"/>
      <c r="EA14" s="624"/>
      <c r="EB14" s="624"/>
      <c r="EC14" s="633"/>
    </row>
    <row r="15" spans="2:143" ht="11.25" customHeight="1">
      <c r="B15" s="620" t="s">
        <v>238</v>
      </c>
      <c r="C15" s="621"/>
      <c r="D15" s="621"/>
      <c r="E15" s="621"/>
      <c r="F15" s="621"/>
      <c r="G15" s="621"/>
      <c r="H15" s="621"/>
      <c r="I15" s="621"/>
      <c r="J15" s="621"/>
      <c r="K15" s="621"/>
      <c r="L15" s="621"/>
      <c r="M15" s="621"/>
      <c r="N15" s="621"/>
      <c r="O15" s="621"/>
      <c r="P15" s="621"/>
      <c r="Q15" s="622"/>
      <c r="R15" s="623">
        <v>78778</v>
      </c>
      <c r="S15" s="624"/>
      <c r="T15" s="624"/>
      <c r="U15" s="624"/>
      <c r="V15" s="624"/>
      <c r="W15" s="624"/>
      <c r="X15" s="624"/>
      <c r="Y15" s="625"/>
      <c r="Z15" s="626">
        <v>0.1</v>
      </c>
      <c r="AA15" s="626"/>
      <c r="AB15" s="626"/>
      <c r="AC15" s="626"/>
      <c r="AD15" s="627">
        <v>78778</v>
      </c>
      <c r="AE15" s="627"/>
      <c r="AF15" s="627"/>
      <c r="AG15" s="627"/>
      <c r="AH15" s="627"/>
      <c r="AI15" s="627"/>
      <c r="AJ15" s="627"/>
      <c r="AK15" s="627"/>
      <c r="AL15" s="628">
        <v>0.3</v>
      </c>
      <c r="AM15" s="629"/>
      <c r="AN15" s="629"/>
      <c r="AO15" s="630"/>
      <c r="AP15" s="620" t="s">
        <v>239</v>
      </c>
      <c r="AQ15" s="621"/>
      <c r="AR15" s="621"/>
      <c r="AS15" s="621"/>
      <c r="AT15" s="621"/>
      <c r="AU15" s="621"/>
      <c r="AV15" s="621"/>
      <c r="AW15" s="621"/>
      <c r="AX15" s="621"/>
      <c r="AY15" s="621"/>
      <c r="AZ15" s="621"/>
      <c r="BA15" s="621"/>
      <c r="BB15" s="621"/>
      <c r="BC15" s="621"/>
      <c r="BD15" s="621"/>
      <c r="BE15" s="621"/>
      <c r="BF15" s="622"/>
      <c r="BG15" s="623">
        <v>708926</v>
      </c>
      <c r="BH15" s="624"/>
      <c r="BI15" s="624"/>
      <c r="BJ15" s="624"/>
      <c r="BK15" s="624"/>
      <c r="BL15" s="624"/>
      <c r="BM15" s="624"/>
      <c r="BN15" s="625"/>
      <c r="BO15" s="626">
        <v>4.0999999999999996</v>
      </c>
      <c r="BP15" s="626"/>
      <c r="BQ15" s="626"/>
      <c r="BR15" s="626"/>
      <c r="BS15" s="632" t="s">
        <v>109</v>
      </c>
      <c r="BT15" s="624"/>
      <c r="BU15" s="624"/>
      <c r="BV15" s="624"/>
      <c r="BW15" s="624"/>
      <c r="BX15" s="624"/>
      <c r="BY15" s="624"/>
      <c r="BZ15" s="624"/>
      <c r="CA15" s="624"/>
      <c r="CB15" s="633"/>
      <c r="CD15" s="637" t="s">
        <v>240</v>
      </c>
      <c r="CE15" s="638"/>
      <c r="CF15" s="638"/>
      <c r="CG15" s="638"/>
      <c r="CH15" s="638"/>
      <c r="CI15" s="638"/>
      <c r="CJ15" s="638"/>
      <c r="CK15" s="638"/>
      <c r="CL15" s="638"/>
      <c r="CM15" s="638"/>
      <c r="CN15" s="638"/>
      <c r="CO15" s="638"/>
      <c r="CP15" s="638"/>
      <c r="CQ15" s="639"/>
      <c r="CR15" s="623">
        <v>7344317</v>
      </c>
      <c r="CS15" s="624"/>
      <c r="CT15" s="624"/>
      <c r="CU15" s="624"/>
      <c r="CV15" s="624"/>
      <c r="CW15" s="624"/>
      <c r="CX15" s="624"/>
      <c r="CY15" s="625"/>
      <c r="CZ15" s="626">
        <v>14.2</v>
      </c>
      <c r="DA15" s="626"/>
      <c r="DB15" s="626"/>
      <c r="DC15" s="626"/>
      <c r="DD15" s="632">
        <v>3648180</v>
      </c>
      <c r="DE15" s="624"/>
      <c r="DF15" s="624"/>
      <c r="DG15" s="624"/>
      <c r="DH15" s="624"/>
      <c r="DI15" s="624"/>
      <c r="DJ15" s="624"/>
      <c r="DK15" s="624"/>
      <c r="DL15" s="624"/>
      <c r="DM15" s="624"/>
      <c r="DN15" s="624"/>
      <c r="DO15" s="624"/>
      <c r="DP15" s="625"/>
      <c r="DQ15" s="632">
        <v>4060634</v>
      </c>
      <c r="DR15" s="624"/>
      <c r="DS15" s="624"/>
      <c r="DT15" s="624"/>
      <c r="DU15" s="624"/>
      <c r="DV15" s="624"/>
      <c r="DW15" s="624"/>
      <c r="DX15" s="624"/>
      <c r="DY15" s="624"/>
      <c r="DZ15" s="624"/>
      <c r="EA15" s="624"/>
      <c r="EB15" s="624"/>
      <c r="EC15" s="633"/>
    </row>
    <row r="16" spans="2:143" ht="11.25" customHeight="1">
      <c r="B16" s="620" t="s">
        <v>241</v>
      </c>
      <c r="C16" s="621"/>
      <c r="D16" s="621"/>
      <c r="E16" s="621"/>
      <c r="F16" s="621"/>
      <c r="G16" s="621"/>
      <c r="H16" s="621"/>
      <c r="I16" s="621"/>
      <c r="J16" s="621"/>
      <c r="K16" s="621"/>
      <c r="L16" s="621"/>
      <c r="M16" s="621"/>
      <c r="N16" s="621"/>
      <c r="O16" s="621"/>
      <c r="P16" s="621"/>
      <c r="Q16" s="622"/>
      <c r="R16" s="623">
        <v>11472335</v>
      </c>
      <c r="S16" s="624"/>
      <c r="T16" s="624"/>
      <c r="U16" s="624"/>
      <c r="V16" s="624"/>
      <c r="W16" s="624"/>
      <c r="X16" s="624"/>
      <c r="Y16" s="625"/>
      <c r="Z16" s="626">
        <v>21.7</v>
      </c>
      <c r="AA16" s="626"/>
      <c r="AB16" s="626"/>
      <c r="AC16" s="626"/>
      <c r="AD16" s="627">
        <v>10021694</v>
      </c>
      <c r="AE16" s="627"/>
      <c r="AF16" s="627"/>
      <c r="AG16" s="627"/>
      <c r="AH16" s="627"/>
      <c r="AI16" s="627"/>
      <c r="AJ16" s="627"/>
      <c r="AK16" s="627"/>
      <c r="AL16" s="628">
        <v>33.799999999999997</v>
      </c>
      <c r="AM16" s="629"/>
      <c r="AN16" s="629"/>
      <c r="AO16" s="630"/>
      <c r="AP16" s="620" t="s">
        <v>242</v>
      </c>
      <c r="AQ16" s="621"/>
      <c r="AR16" s="621"/>
      <c r="AS16" s="621"/>
      <c r="AT16" s="621"/>
      <c r="AU16" s="621"/>
      <c r="AV16" s="621"/>
      <c r="AW16" s="621"/>
      <c r="AX16" s="621"/>
      <c r="AY16" s="621"/>
      <c r="AZ16" s="621"/>
      <c r="BA16" s="621"/>
      <c r="BB16" s="621"/>
      <c r="BC16" s="621"/>
      <c r="BD16" s="621"/>
      <c r="BE16" s="621"/>
      <c r="BF16" s="622"/>
      <c r="BG16" s="623">
        <v>10</v>
      </c>
      <c r="BH16" s="624"/>
      <c r="BI16" s="624"/>
      <c r="BJ16" s="624"/>
      <c r="BK16" s="624"/>
      <c r="BL16" s="624"/>
      <c r="BM16" s="624"/>
      <c r="BN16" s="625"/>
      <c r="BO16" s="626">
        <v>0</v>
      </c>
      <c r="BP16" s="626"/>
      <c r="BQ16" s="626"/>
      <c r="BR16" s="626"/>
      <c r="BS16" s="632" t="s">
        <v>109</v>
      </c>
      <c r="BT16" s="624"/>
      <c r="BU16" s="624"/>
      <c r="BV16" s="624"/>
      <c r="BW16" s="624"/>
      <c r="BX16" s="624"/>
      <c r="BY16" s="624"/>
      <c r="BZ16" s="624"/>
      <c r="CA16" s="624"/>
      <c r="CB16" s="633"/>
      <c r="CD16" s="637" t="s">
        <v>243</v>
      </c>
      <c r="CE16" s="638"/>
      <c r="CF16" s="638"/>
      <c r="CG16" s="638"/>
      <c r="CH16" s="638"/>
      <c r="CI16" s="638"/>
      <c r="CJ16" s="638"/>
      <c r="CK16" s="638"/>
      <c r="CL16" s="638"/>
      <c r="CM16" s="638"/>
      <c r="CN16" s="638"/>
      <c r="CO16" s="638"/>
      <c r="CP16" s="638"/>
      <c r="CQ16" s="639"/>
      <c r="CR16" s="623">
        <v>25559</v>
      </c>
      <c r="CS16" s="624"/>
      <c r="CT16" s="624"/>
      <c r="CU16" s="624"/>
      <c r="CV16" s="624"/>
      <c r="CW16" s="624"/>
      <c r="CX16" s="624"/>
      <c r="CY16" s="625"/>
      <c r="CZ16" s="626">
        <v>0</v>
      </c>
      <c r="DA16" s="626"/>
      <c r="DB16" s="626"/>
      <c r="DC16" s="626"/>
      <c r="DD16" s="632" t="s">
        <v>109</v>
      </c>
      <c r="DE16" s="624"/>
      <c r="DF16" s="624"/>
      <c r="DG16" s="624"/>
      <c r="DH16" s="624"/>
      <c r="DI16" s="624"/>
      <c r="DJ16" s="624"/>
      <c r="DK16" s="624"/>
      <c r="DL16" s="624"/>
      <c r="DM16" s="624"/>
      <c r="DN16" s="624"/>
      <c r="DO16" s="624"/>
      <c r="DP16" s="625"/>
      <c r="DQ16" s="632">
        <v>1259</v>
      </c>
      <c r="DR16" s="624"/>
      <c r="DS16" s="624"/>
      <c r="DT16" s="624"/>
      <c r="DU16" s="624"/>
      <c r="DV16" s="624"/>
      <c r="DW16" s="624"/>
      <c r="DX16" s="624"/>
      <c r="DY16" s="624"/>
      <c r="DZ16" s="624"/>
      <c r="EA16" s="624"/>
      <c r="EB16" s="624"/>
      <c r="EC16" s="633"/>
    </row>
    <row r="17" spans="2:133" ht="11.25" customHeight="1">
      <c r="B17" s="620" t="s">
        <v>244</v>
      </c>
      <c r="C17" s="621"/>
      <c r="D17" s="621"/>
      <c r="E17" s="621"/>
      <c r="F17" s="621"/>
      <c r="G17" s="621"/>
      <c r="H17" s="621"/>
      <c r="I17" s="621"/>
      <c r="J17" s="621"/>
      <c r="K17" s="621"/>
      <c r="L17" s="621"/>
      <c r="M17" s="621"/>
      <c r="N17" s="621"/>
      <c r="O17" s="621"/>
      <c r="P17" s="621"/>
      <c r="Q17" s="622"/>
      <c r="R17" s="623">
        <v>10021694</v>
      </c>
      <c r="S17" s="624"/>
      <c r="T17" s="624"/>
      <c r="U17" s="624"/>
      <c r="V17" s="624"/>
      <c r="W17" s="624"/>
      <c r="X17" s="624"/>
      <c r="Y17" s="625"/>
      <c r="Z17" s="626">
        <v>19</v>
      </c>
      <c r="AA17" s="626"/>
      <c r="AB17" s="626"/>
      <c r="AC17" s="626"/>
      <c r="AD17" s="627">
        <v>10021694</v>
      </c>
      <c r="AE17" s="627"/>
      <c r="AF17" s="627"/>
      <c r="AG17" s="627"/>
      <c r="AH17" s="627"/>
      <c r="AI17" s="627"/>
      <c r="AJ17" s="627"/>
      <c r="AK17" s="627"/>
      <c r="AL17" s="628">
        <v>33.799999999999997</v>
      </c>
      <c r="AM17" s="629"/>
      <c r="AN17" s="629"/>
      <c r="AO17" s="630"/>
      <c r="AP17" s="620" t="s">
        <v>245</v>
      </c>
      <c r="AQ17" s="621"/>
      <c r="AR17" s="621"/>
      <c r="AS17" s="621"/>
      <c r="AT17" s="621"/>
      <c r="AU17" s="621"/>
      <c r="AV17" s="621"/>
      <c r="AW17" s="621"/>
      <c r="AX17" s="621"/>
      <c r="AY17" s="621"/>
      <c r="AZ17" s="621"/>
      <c r="BA17" s="621"/>
      <c r="BB17" s="621"/>
      <c r="BC17" s="621"/>
      <c r="BD17" s="621"/>
      <c r="BE17" s="621"/>
      <c r="BF17" s="622"/>
      <c r="BG17" s="623" t="s">
        <v>109</v>
      </c>
      <c r="BH17" s="624"/>
      <c r="BI17" s="624"/>
      <c r="BJ17" s="624"/>
      <c r="BK17" s="624"/>
      <c r="BL17" s="624"/>
      <c r="BM17" s="624"/>
      <c r="BN17" s="625"/>
      <c r="BO17" s="626" t="s">
        <v>109</v>
      </c>
      <c r="BP17" s="626"/>
      <c r="BQ17" s="626"/>
      <c r="BR17" s="626"/>
      <c r="BS17" s="632" t="s">
        <v>109</v>
      </c>
      <c r="BT17" s="624"/>
      <c r="BU17" s="624"/>
      <c r="BV17" s="624"/>
      <c r="BW17" s="624"/>
      <c r="BX17" s="624"/>
      <c r="BY17" s="624"/>
      <c r="BZ17" s="624"/>
      <c r="CA17" s="624"/>
      <c r="CB17" s="633"/>
      <c r="CD17" s="637" t="s">
        <v>246</v>
      </c>
      <c r="CE17" s="638"/>
      <c r="CF17" s="638"/>
      <c r="CG17" s="638"/>
      <c r="CH17" s="638"/>
      <c r="CI17" s="638"/>
      <c r="CJ17" s="638"/>
      <c r="CK17" s="638"/>
      <c r="CL17" s="638"/>
      <c r="CM17" s="638"/>
      <c r="CN17" s="638"/>
      <c r="CO17" s="638"/>
      <c r="CP17" s="638"/>
      <c r="CQ17" s="639"/>
      <c r="CR17" s="623">
        <v>7220784</v>
      </c>
      <c r="CS17" s="624"/>
      <c r="CT17" s="624"/>
      <c r="CU17" s="624"/>
      <c r="CV17" s="624"/>
      <c r="CW17" s="624"/>
      <c r="CX17" s="624"/>
      <c r="CY17" s="625"/>
      <c r="CZ17" s="626">
        <v>14</v>
      </c>
      <c r="DA17" s="626"/>
      <c r="DB17" s="626"/>
      <c r="DC17" s="626"/>
      <c r="DD17" s="632" t="s">
        <v>109</v>
      </c>
      <c r="DE17" s="624"/>
      <c r="DF17" s="624"/>
      <c r="DG17" s="624"/>
      <c r="DH17" s="624"/>
      <c r="DI17" s="624"/>
      <c r="DJ17" s="624"/>
      <c r="DK17" s="624"/>
      <c r="DL17" s="624"/>
      <c r="DM17" s="624"/>
      <c r="DN17" s="624"/>
      <c r="DO17" s="624"/>
      <c r="DP17" s="625"/>
      <c r="DQ17" s="632">
        <v>7005172</v>
      </c>
      <c r="DR17" s="624"/>
      <c r="DS17" s="624"/>
      <c r="DT17" s="624"/>
      <c r="DU17" s="624"/>
      <c r="DV17" s="624"/>
      <c r="DW17" s="624"/>
      <c r="DX17" s="624"/>
      <c r="DY17" s="624"/>
      <c r="DZ17" s="624"/>
      <c r="EA17" s="624"/>
      <c r="EB17" s="624"/>
      <c r="EC17" s="633"/>
    </row>
    <row r="18" spans="2:133" ht="11.25" customHeight="1">
      <c r="B18" s="620" t="s">
        <v>247</v>
      </c>
      <c r="C18" s="621"/>
      <c r="D18" s="621"/>
      <c r="E18" s="621"/>
      <c r="F18" s="621"/>
      <c r="G18" s="621"/>
      <c r="H18" s="621"/>
      <c r="I18" s="621"/>
      <c r="J18" s="621"/>
      <c r="K18" s="621"/>
      <c r="L18" s="621"/>
      <c r="M18" s="621"/>
      <c r="N18" s="621"/>
      <c r="O18" s="621"/>
      <c r="P18" s="621"/>
      <c r="Q18" s="622"/>
      <c r="R18" s="623">
        <v>1450641</v>
      </c>
      <c r="S18" s="624"/>
      <c r="T18" s="624"/>
      <c r="U18" s="624"/>
      <c r="V18" s="624"/>
      <c r="W18" s="624"/>
      <c r="X18" s="624"/>
      <c r="Y18" s="625"/>
      <c r="Z18" s="626">
        <v>2.7</v>
      </c>
      <c r="AA18" s="626"/>
      <c r="AB18" s="626"/>
      <c r="AC18" s="626"/>
      <c r="AD18" s="627" t="s">
        <v>109</v>
      </c>
      <c r="AE18" s="627"/>
      <c r="AF18" s="627"/>
      <c r="AG18" s="627"/>
      <c r="AH18" s="627"/>
      <c r="AI18" s="627"/>
      <c r="AJ18" s="627"/>
      <c r="AK18" s="627"/>
      <c r="AL18" s="628" t="s">
        <v>109</v>
      </c>
      <c r="AM18" s="629"/>
      <c r="AN18" s="629"/>
      <c r="AO18" s="630"/>
      <c r="AP18" s="620" t="s">
        <v>248</v>
      </c>
      <c r="AQ18" s="621"/>
      <c r="AR18" s="621"/>
      <c r="AS18" s="621"/>
      <c r="AT18" s="621"/>
      <c r="AU18" s="621"/>
      <c r="AV18" s="621"/>
      <c r="AW18" s="621"/>
      <c r="AX18" s="621"/>
      <c r="AY18" s="621"/>
      <c r="AZ18" s="621"/>
      <c r="BA18" s="621"/>
      <c r="BB18" s="621"/>
      <c r="BC18" s="621"/>
      <c r="BD18" s="621"/>
      <c r="BE18" s="621"/>
      <c r="BF18" s="622"/>
      <c r="BG18" s="623" t="s">
        <v>109</v>
      </c>
      <c r="BH18" s="624"/>
      <c r="BI18" s="624"/>
      <c r="BJ18" s="624"/>
      <c r="BK18" s="624"/>
      <c r="BL18" s="624"/>
      <c r="BM18" s="624"/>
      <c r="BN18" s="625"/>
      <c r="BO18" s="626" t="s">
        <v>109</v>
      </c>
      <c r="BP18" s="626"/>
      <c r="BQ18" s="626"/>
      <c r="BR18" s="626"/>
      <c r="BS18" s="632" t="s">
        <v>109</v>
      </c>
      <c r="BT18" s="624"/>
      <c r="BU18" s="624"/>
      <c r="BV18" s="624"/>
      <c r="BW18" s="624"/>
      <c r="BX18" s="624"/>
      <c r="BY18" s="624"/>
      <c r="BZ18" s="624"/>
      <c r="CA18" s="624"/>
      <c r="CB18" s="633"/>
      <c r="CD18" s="637" t="s">
        <v>249</v>
      </c>
      <c r="CE18" s="638"/>
      <c r="CF18" s="638"/>
      <c r="CG18" s="638"/>
      <c r="CH18" s="638"/>
      <c r="CI18" s="638"/>
      <c r="CJ18" s="638"/>
      <c r="CK18" s="638"/>
      <c r="CL18" s="638"/>
      <c r="CM18" s="638"/>
      <c r="CN18" s="638"/>
      <c r="CO18" s="638"/>
      <c r="CP18" s="638"/>
      <c r="CQ18" s="639"/>
      <c r="CR18" s="623" t="s">
        <v>109</v>
      </c>
      <c r="CS18" s="624"/>
      <c r="CT18" s="624"/>
      <c r="CU18" s="624"/>
      <c r="CV18" s="624"/>
      <c r="CW18" s="624"/>
      <c r="CX18" s="624"/>
      <c r="CY18" s="625"/>
      <c r="CZ18" s="626" t="s">
        <v>109</v>
      </c>
      <c r="DA18" s="626"/>
      <c r="DB18" s="626"/>
      <c r="DC18" s="626"/>
      <c r="DD18" s="632" t="s">
        <v>109</v>
      </c>
      <c r="DE18" s="624"/>
      <c r="DF18" s="624"/>
      <c r="DG18" s="624"/>
      <c r="DH18" s="624"/>
      <c r="DI18" s="624"/>
      <c r="DJ18" s="624"/>
      <c r="DK18" s="624"/>
      <c r="DL18" s="624"/>
      <c r="DM18" s="624"/>
      <c r="DN18" s="624"/>
      <c r="DO18" s="624"/>
      <c r="DP18" s="625"/>
      <c r="DQ18" s="632" t="s">
        <v>109</v>
      </c>
      <c r="DR18" s="624"/>
      <c r="DS18" s="624"/>
      <c r="DT18" s="624"/>
      <c r="DU18" s="624"/>
      <c r="DV18" s="624"/>
      <c r="DW18" s="624"/>
      <c r="DX18" s="624"/>
      <c r="DY18" s="624"/>
      <c r="DZ18" s="624"/>
      <c r="EA18" s="624"/>
      <c r="EB18" s="624"/>
      <c r="EC18" s="633"/>
    </row>
    <row r="19" spans="2:133" ht="11.25" customHeight="1">
      <c r="B19" s="620" t="s">
        <v>250</v>
      </c>
      <c r="C19" s="621"/>
      <c r="D19" s="621"/>
      <c r="E19" s="621"/>
      <c r="F19" s="621"/>
      <c r="G19" s="621"/>
      <c r="H19" s="621"/>
      <c r="I19" s="621"/>
      <c r="J19" s="621"/>
      <c r="K19" s="621"/>
      <c r="L19" s="621"/>
      <c r="M19" s="621"/>
      <c r="N19" s="621"/>
      <c r="O19" s="621"/>
      <c r="P19" s="621"/>
      <c r="Q19" s="622"/>
      <c r="R19" s="623" t="s">
        <v>109</v>
      </c>
      <c r="S19" s="624"/>
      <c r="T19" s="624"/>
      <c r="U19" s="624"/>
      <c r="V19" s="624"/>
      <c r="W19" s="624"/>
      <c r="X19" s="624"/>
      <c r="Y19" s="625"/>
      <c r="Z19" s="626" t="s">
        <v>109</v>
      </c>
      <c r="AA19" s="626"/>
      <c r="AB19" s="626"/>
      <c r="AC19" s="626"/>
      <c r="AD19" s="627" t="s">
        <v>109</v>
      </c>
      <c r="AE19" s="627"/>
      <c r="AF19" s="627"/>
      <c r="AG19" s="627"/>
      <c r="AH19" s="627"/>
      <c r="AI19" s="627"/>
      <c r="AJ19" s="627"/>
      <c r="AK19" s="627"/>
      <c r="AL19" s="628" t="s">
        <v>109</v>
      </c>
      <c r="AM19" s="629"/>
      <c r="AN19" s="629"/>
      <c r="AO19" s="630"/>
      <c r="AP19" s="620" t="s">
        <v>251</v>
      </c>
      <c r="AQ19" s="621"/>
      <c r="AR19" s="621"/>
      <c r="AS19" s="621"/>
      <c r="AT19" s="621"/>
      <c r="AU19" s="621"/>
      <c r="AV19" s="621"/>
      <c r="AW19" s="621"/>
      <c r="AX19" s="621"/>
      <c r="AY19" s="621"/>
      <c r="AZ19" s="621"/>
      <c r="BA19" s="621"/>
      <c r="BB19" s="621"/>
      <c r="BC19" s="621"/>
      <c r="BD19" s="621"/>
      <c r="BE19" s="621"/>
      <c r="BF19" s="622"/>
      <c r="BG19" s="623">
        <v>711195</v>
      </c>
      <c r="BH19" s="624"/>
      <c r="BI19" s="624"/>
      <c r="BJ19" s="624"/>
      <c r="BK19" s="624"/>
      <c r="BL19" s="624"/>
      <c r="BM19" s="624"/>
      <c r="BN19" s="625"/>
      <c r="BO19" s="626">
        <v>4.0999999999999996</v>
      </c>
      <c r="BP19" s="626"/>
      <c r="BQ19" s="626"/>
      <c r="BR19" s="626"/>
      <c r="BS19" s="632" t="s">
        <v>109</v>
      </c>
      <c r="BT19" s="624"/>
      <c r="BU19" s="624"/>
      <c r="BV19" s="624"/>
      <c r="BW19" s="624"/>
      <c r="BX19" s="624"/>
      <c r="BY19" s="624"/>
      <c r="BZ19" s="624"/>
      <c r="CA19" s="624"/>
      <c r="CB19" s="633"/>
      <c r="CD19" s="637" t="s">
        <v>252</v>
      </c>
      <c r="CE19" s="638"/>
      <c r="CF19" s="638"/>
      <c r="CG19" s="638"/>
      <c r="CH19" s="638"/>
      <c r="CI19" s="638"/>
      <c r="CJ19" s="638"/>
      <c r="CK19" s="638"/>
      <c r="CL19" s="638"/>
      <c r="CM19" s="638"/>
      <c r="CN19" s="638"/>
      <c r="CO19" s="638"/>
      <c r="CP19" s="638"/>
      <c r="CQ19" s="639"/>
      <c r="CR19" s="623" t="s">
        <v>109</v>
      </c>
      <c r="CS19" s="624"/>
      <c r="CT19" s="624"/>
      <c r="CU19" s="624"/>
      <c r="CV19" s="624"/>
      <c r="CW19" s="624"/>
      <c r="CX19" s="624"/>
      <c r="CY19" s="625"/>
      <c r="CZ19" s="626" t="s">
        <v>109</v>
      </c>
      <c r="DA19" s="626"/>
      <c r="DB19" s="626"/>
      <c r="DC19" s="626"/>
      <c r="DD19" s="632" t="s">
        <v>109</v>
      </c>
      <c r="DE19" s="624"/>
      <c r="DF19" s="624"/>
      <c r="DG19" s="624"/>
      <c r="DH19" s="624"/>
      <c r="DI19" s="624"/>
      <c r="DJ19" s="624"/>
      <c r="DK19" s="624"/>
      <c r="DL19" s="624"/>
      <c r="DM19" s="624"/>
      <c r="DN19" s="624"/>
      <c r="DO19" s="624"/>
      <c r="DP19" s="625"/>
      <c r="DQ19" s="632" t="s">
        <v>109</v>
      </c>
      <c r="DR19" s="624"/>
      <c r="DS19" s="624"/>
      <c r="DT19" s="624"/>
      <c r="DU19" s="624"/>
      <c r="DV19" s="624"/>
      <c r="DW19" s="624"/>
      <c r="DX19" s="624"/>
      <c r="DY19" s="624"/>
      <c r="DZ19" s="624"/>
      <c r="EA19" s="624"/>
      <c r="EB19" s="624"/>
      <c r="EC19" s="633"/>
    </row>
    <row r="20" spans="2:133" ht="11.25" customHeight="1">
      <c r="B20" s="620" t="s">
        <v>253</v>
      </c>
      <c r="C20" s="621"/>
      <c r="D20" s="621"/>
      <c r="E20" s="621"/>
      <c r="F20" s="621"/>
      <c r="G20" s="621"/>
      <c r="H20" s="621"/>
      <c r="I20" s="621"/>
      <c r="J20" s="621"/>
      <c r="K20" s="621"/>
      <c r="L20" s="621"/>
      <c r="M20" s="621"/>
      <c r="N20" s="621"/>
      <c r="O20" s="621"/>
      <c r="P20" s="621"/>
      <c r="Q20" s="622"/>
      <c r="R20" s="623">
        <v>31766491</v>
      </c>
      <c r="S20" s="624"/>
      <c r="T20" s="624"/>
      <c r="U20" s="624"/>
      <c r="V20" s="624"/>
      <c r="W20" s="624"/>
      <c r="X20" s="624"/>
      <c r="Y20" s="625"/>
      <c r="Z20" s="626">
        <v>60.1</v>
      </c>
      <c r="AA20" s="626"/>
      <c r="AB20" s="626"/>
      <c r="AC20" s="626"/>
      <c r="AD20" s="627">
        <v>29610708</v>
      </c>
      <c r="AE20" s="627"/>
      <c r="AF20" s="627"/>
      <c r="AG20" s="627"/>
      <c r="AH20" s="627"/>
      <c r="AI20" s="627"/>
      <c r="AJ20" s="627"/>
      <c r="AK20" s="627"/>
      <c r="AL20" s="628">
        <v>99.9</v>
      </c>
      <c r="AM20" s="629"/>
      <c r="AN20" s="629"/>
      <c r="AO20" s="630"/>
      <c r="AP20" s="620" t="s">
        <v>254</v>
      </c>
      <c r="AQ20" s="621"/>
      <c r="AR20" s="621"/>
      <c r="AS20" s="621"/>
      <c r="AT20" s="621"/>
      <c r="AU20" s="621"/>
      <c r="AV20" s="621"/>
      <c r="AW20" s="621"/>
      <c r="AX20" s="621"/>
      <c r="AY20" s="621"/>
      <c r="AZ20" s="621"/>
      <c r="BA20" s="621"/>
      <c r="BB20" s="621"/>
      <c r="BC20" s="621"/>
      <c r="BD20" s="621"/>
      <c r="BE20" s="621"/>
      <c r="BF20" s="622"/>
      <c r="BG20" s="623">
        <v>711195</v>
      </c>
      <c r="BH20" s="624"/>
      <c r="BI20" s="624"/>
      <c r="BJ20" s="624"/>
      <c r="BK20" s="624"/>
      <c r="BL20" s="624"/>
      <c r="BM20" s="624"/>
      <c r="BN20" s="625"/>
      <c r="BO20" s="626">
        <v>4.0999999999999996</v>
      </c>
      <c r="BP20" s="626"/>
      <c r="BQ20" s="626"/>
      <c r="BR20" s="626"/>
      <c r="BS20" s="632" t="s">
        <v>109</v>
      </c>
      <c r="BT20" s="624"/>
      <c r="BU20" s="624"/>
      <c r="BV20" s="624"/>
      <c r="BW20" s="624"/>
      <c r="BX20" s="624"/>
      <c r="BY20" s="624"/>
      <c r="BZ20" s="624"/>
      <c r="CA20" s="624"/>
      <c r="CB20" s="633"/>
      <c r="CD20" s="637" t="s">
        <v>255</v>
      </c>
      <c r="CE20" s="638"/>
      <c r="CF20" s="638"/>
      <c r="CG20" s="638"/>
      <c r="CH20" s="638"/>
      <c r="CI20" s="638"/>
      <c r="CJ20" s="638"/>
      <c r="CK20" s="638"/>
      <c r="CL20" s="638"/>
      <c r="CM20" s="638"/>
      <c r="CN20" s="638"/>
      <c r="CO20" s="638"/>
      <c r="CP20" s="638"/>
      <c r="CQ20" s="639"/>
      <c r="CR20" s="623">
        <v>51649947</v>
      </c>
      <c r="CS20" s="624"/>
      <c r="CT20" s="624"/>
      <c r="CU20" s="624"/>
      <c r="CV20" s="624"/>
      <c r="CW20" s="624"/>
      <c r="CX20" s="624"/>
      <c r="CY20" s="625"/>
      <c r="CZ20" s="626">
        <v>100</v>
      </c>
      <c r="DA20" s="626"/>
      <c r="DB20" s="626"/>
      <c r="DC20" s="626"/>
      <c r="DD20" s="632">
        <v>9835783</v>
      </c>
      <c r="DE20" s="624"/>
      <c r="DF20" s="624"/>
      <c r="DG20" s="624"/>
      <c r="DH20" s="624"/>
      <c r="DI20" s="624"/>
      <c r="DJ20" s="624"/>
      <c r="DK20" s="624"/>
      <c r="DL20" s="624"/>
      <c r="DM20" s="624"/>
      <c r="DN20" s="624"/>
      <c r="DO20" s="624"/>
      <c r="DP20" s="625"/>
      <c r="DQ20" s="632">
        <v>34715842</v>
      </c>
      <c r="DR20" s="624"/>
      <c r="DS20" s="624"/>
      <c r="DT20" s="624"/>
      <c r="DU20" s="624"/>
      <c r="DV20" s="624"/>
      <c r="DW20" s="624"/>
      <c r="DX20" s="624"/>
      <c r="DY20" s="624"/>
      <c r="DZ20" s="624"/>
      <c r="EA20" s="624"/>
      <c r="EB20" s="624"/>
      <c r="EC20" s="633"/>
    </row>
    <row r="21" spans="2:133" ht="11.25" customHeight="1">
      <c r="B21" s="620" t="s">
        <v>256</v>
      </c>
      <c r="C21" s="621"/>
      <c r="D21" s="621"/>
      <c r="E21" s="621"/>
      <c r="F21" s="621"/>
      <c r="G21" s="621"/>
      <c r="H21" s="621"/>
      <c r="I21" s="621"/>
      <c r="J21" s="621"/>
      <c r="K21" s="621"/>
      <c r="L21" s="621"/>
      <c r="M21" s="621"/>
      <c r="N21" s="621"/>
      <c r="O21" s="621"/>
      <c r="P21" s="621"/>
      <c r="Q21" s="622"/>
      <c r="R21" s="623">
        <v>14795</v>
      </c>
      <c r="S21" s="624"/>
      <c r="T21" s="624"/>
      <c r="U21" s="624"/>
      <c r="V21" s="624"/>
      <c r="W21" s="624"/>
      <c r="X21" s="624"/>
      <c r="Y21" s="625"/>
      <c r="Z21" s="626">
        <v>0</v>
      </c>
      <c r="AA21" s="626"/>
      <c r="AB21" s="626"/>
      <c r="AC21" s="626"/>
      <c r="AD21" s="627">
        <v>14795</v>
      </c>
      <c r="AE21" s="627"/>
      <c r="AF21" s="627"/>
      <c r="AG21" s="627"/>
      <c r="AH21" s="627"/>
      <c r="AI21" s="627"/>
      <c r="AJ21" s="627"/>
      <c r="AK21" s="627"/>
      <c r="AL21" s="628">
        <v>0</v>
      </c>
      <c r="AM21" s="629"/>
      <c r="AN21" s="629"/>
      <c r="AO21" s="630"/>
      <c r="AP21" s="640" t="s">
        <v>257</v>
      </c>
      <c r="AQ21" s="641"/>
      <c r="AR21" s="641"/>
      <c r="AS21" s="641"/>
      <c r="AT21" s="641"/>
      <c r="AU21" s="641"/>
      <c r="AV21" s="641"/>
      <c r="AW21" s="641"/>
      <c r="AX21" s="641"/>
      <c r="AY21" s="641"/>
      <c r="AZ21" s="641"/>
      <c r="BA21" s="641"/>
      <c r="BB21" s="641"/>
      <c r="BC21" s="641"/>
      <c r="BD21" s="641"/>
      <c r="BE21" s="641"/>
      <c r="BF21" s="642"/>
      <c r="BG21" s="623">
        <v>6053</v>
      </c>
      <c r="BH21" s="624"/>
      <c r="BI21" s="624"/>
      <c r="BJ21" s="624"/>
      <c r="BK21" s="624"/>
      <c r="BL21" s="624"/>
      <c r="BM21" s="624"/>
      <c r="BN21" s="625"/>
      <c r="BO21" s="626">
        <v>0</v>
      </c>
      <c r="BP21" s="626"/>
      <c r="BQ21" s="626"/>
      <c r="BR21" s="626"/>
      <c r="BS21" s="632" t="s">
        <v>109</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258</v>
      </c>
      <c r="C22" s="621"/>
      <c r="D22" s="621"/>
      <c r="E22" s="621"/>
      <c r="F22" s="621"/>
      <c r="G22" s="621"/>
      <c r="H22" s="621"/>
      <c r="I22" s="621"/>
      <c r="J22" s="621"/>
      <c r="K22" s="621"/>
      <c r="L22" s="621"/>
      <c r="M22" s="621"/>
      <c r="N22" s="621"/>
      <c r="O22" s="621"/>
      <c r="P22" s="621"/>
      <c r="Q22" s="622"/>
      <c r="R22" s="623">
        <v>628274</v>
      </c>
      <c r="S22" s="624"/>
      <c r="T22" s="624"/>
      <c r="U22" s="624"/>
      <c r="V22" s="624"/>
      <c r="W22" s="624"/>
      <c r="X22" s="624"/>
      <c r="Y22" s="625"/>
      <c r="Z22" s="626">
        <v>1.2</v>
      </c>
      <c r="AA22" s="626"/>
      <c r="AB22" s="626"/>
      <c r="AC22" s="626"/>
      <c r="AD22" s="627" t="s">
        <v>109</v>
      </c>
      <c r="AE22" s="627"/>
      <c r="AF22" s="627"/>
      <c r="AG22" s="627"/>
      <c r="AH22" s="627"/>
      <c r="AI22" s="627"/>
      <c r="AJ22" s="627"/>
      <c r="AK22" s="627"/>
      <c r="AL22" s="628" t="s">
        <v>109</v>
      </c>
      <c r="AM22" s="629"/>
      <c r="AN22" s="629"/>
      <c r="AO22" s="630"/>
      <c r="AP22" s="640" t="s">
        <v>259</v>
      </c>
      <c r="AQ22" s="641"/>
      <c r="AR22" s="641"/>
      <c r="AS22" s="641"/>
      <c r="AT22" s="641"/>
      <c r="AU22" s="641"/>
      <c r="AV22" s="641"/>
      <c r="AW22" s="641"/>
      <c r="AX22" s="641"/>
      <c r="AY22" s="641"/>
      <c r="AZ22" s="641"/>
      <c r="BA22" s="641"/>
      <c r="BB22" s="641"/>
      <c r="BC22" s="641"/>
      <c r="BD22" s="641"/>
      <c r="BE22" s="641"/>
      <c r="BF22" s="642"/>
      <c r="BG22" s="623" t="s">
        <v>109</v>
      </c>
      <c r="BH22" s="624"/>
      <c r="BI22" s="624"/>
      <c r="BJ22" s="624"/>
      <c r="BK22" s="624"/>
      <c r="BL22" s="624"/>
      <c r="BM22" s="624"/>
      <c r="BN22" s="625"/>
      <c r="BO22" s="626" t="s">
        <v>109</v>
      </c>
      <c r="BP22" s="626"/>
      <c r="BQ22" s="626"/>
      <c r="BR22" s="626"/>
      <c r="BS22" s="632" t="s">
        <v>109</v>
      </c>
      <c r="BT22" s="624"/>
      <c r="BU22" s="624"/>
      <c r="BV22" s="624"/>
      <c r="BW22" s="624"/>
      <c r="BX22" s="624"/>
      <c r="BY22" s="624"/>
      <c r="BZ22" s="624"/>
      <c r="CA22" s="624"/>
      <c r="CB22" s="633"/>
      <c r="CD22" s="605" t="s">
        <v>260</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261</v>
      </c>
      <c r="C23" s="621"/>
      <c r="D23" s="621"/>
      <c r="E23" s="621"/>
      <c r="F23" s="621"/>
      <c r="G23" s="621"/>
      <c r="H23" s="621"/>
      <c r="I23" s="621"/>
      <c r="J23" s="621"/>
      <c r="K23" s="621"/>
      <c r="L23" s="621"/>
      <c r="M23" s="621"/>
      <c r="N23" s="621"/>
      <c r="O23" s="621"/>
      <c r="P23" s="621"/>
      <c r="Q23" s="622"/>
      <c r="R23" s="623">
        <v>634657</v>
      </c>
      <c r="S23" s="624"/>
      <c r="T23" s="624"/>
      <c r="U23" s="624"/>
      <c r="V23" s="624"/>
      <c r="W23" s="624"/>
      <c r="X23" s="624"/>
      <c r="Y23" s="625"/>
      <c r="Z23" s="626">
        <v>1.2</v>
      </c>
      <c r="AA23" s="626"/>
      <c r="AB23" s="626"/>
      <c r="AC23" s="626"/>
      <c r="AD23" s="627" t="s">
        <v>109</v>
      </c>
      <c r="AE23" s="627"/>
      <c r="AF23" s="627"/>
      <c r="AG23" s="627"/>
      <c r="AH23" s="627"/>
      <c r="AI23" s="627"/>
      <c r="AJ23" s="627"/>
      <c r="AK23" s="627"/>
      <c r="AL23" s="628" t="s">
        <v>109</v>
      </c>
      <c r="AM23" s="629"/>
      <c r="AN23" s="629"/>
      <c r="AO23" s="630"/>
      <c r="AP23" s="640" t="s">
        <v>262</v>
      </c>
      <c r="AQ23" s="641"/>
      <c r="AR23" s="641"/>
      <c r="AS23" s="641"/>
      <c r="AT23" s="641"/>
      <c r="AU23" s="641"/>
      <c r="AV23" s="641"/>
      <c r="AW23" s="641"/>
      <c r="AX23" s="641"/>
      <c r="AY23" s="641"/>
      <c r="AZ23" s="641"/>
      <c r="BA23" s="641"/>
      <c r="BB23" s="641"/>
      <c r="BC23" s="641"/>
      <c r="BD23" s="641"/>
      <c r="BE23" s="641"/>
      <c r="BF23" s="642"/>
      <c r="BG23" s="623">
        <v>705142</v>
      </c>
      <c r="BH23" s="624"/>
      <c r="BI23" s="624"/>
      <c r="BJ23" s="624"/>
      <c r="BK23" s="624"/>
      <c r="BL23" s="624"/>
      <c r="BM23" s="624"/>
      <c r="BN23" s="625"/>
      <c r="BO23" s="626">
        <v>4.0999999999999996</v>
      </c>
      <c r="BP23" s="626"/>
      <c r="BQ23" s="626"/>
      <c r="BR23" s="626"/>
      <c r="BS23" s="632" t="s">
        <v>109</v>
      </c>
      <c r="BT23" s="624"/>
      <c r="BU23" s="624"/>
      <c r="BV23" s="624"/>
      <c r="BW23" s="624"/>
      <c r="BX23" s="624"/>
      <c r="BY23" s="624"/>
      <c r="BZ23" s="624"/>
      <c r="CA23" s="624"/>
      <c r="CB23" s="633"/>
      <c r="CD23" s="605" t="s">
        <v>201</v>
      </c>
      <c r="CE23" s="606"/>
      <c r="CF23" s="606"/>
      <c r="CG23" s="606"/>
      <c r="CH23" s="606"/>
      <c r="CI23" s="606"/>
      <c r="CJ23" s="606"/>
      <c r="CK23" s="606"/>
      <c r="CL23" s="606"/>
      <c r="CM23" s="606"/>
      <c r="CN23" s="606"/>
      <c r="CO23" s="606"/>
      <c r="CP23" s="606"/>
      <c r="CQ23" s="607"/>
      <c r="CR23" s="605" t="s">
        <v>263</v>
      </c>
      <c r="CS23" s="606"/>
      <c r="CT23" s="606"/>
      <c r="CU23" s="606"/>
      <c r="CV23" s="606"/>
      <c r="CW23" s="606"/>
      <c r="CX23" s="606"/>
      <c r="CY23" s="607"/>
      <c r="CZ23" s="605" t="s">
        <v>264</v>
      </c>
      <c r="DA23" s="606"/>
      <c r="DB23" s="606"/>
      <c r="DC23" s="607"/>
      <c r="DD23" s="605" t="s">
        <v>265</v>
      </c>
      <c r="DE23" s="606"/>
      <c r="DF23" s="606"/>
      <c r="DG23" s="606"/>
      <c r="DH23" s="606"/>
      <c r="DI23" s="606"/>
      <c r="DJ23" s="606"/>
      <c r="DK23" s="607"/>
      <c r="DL23" s="646" t="s">
        <v>266</v>
      </c>
      <c r="DM23" s="647"/>
      <c r="DN23" s="647"/>
      <c r="DO23" s="647"/>
      <c r="DP23" s="647"/>
      <c r="DQ23" s="647"/>
      <c r="DR23" s="647"/>
      <c r="DS23" s="647"/>
      <c r="DT23" s="647"/>
      <c r="DU23" s="647"/>
      <c r="DV23" s="648"/>
      <c r="DW23" s="605" t="s">
        <v>267</v>
      </c>
      <c r="DX23" s="606"/>
      <c r="DY23" s="606"/>
      <c r="DZ23" s="606"/>
      <c r="EA23" s="606"/>
      <c r="EB23" s="606"/>
      <c r="EC23" s="607"/>
    </row>
    <row r="24" spans="2:133" ht="11.25" customHeight="1">
      <c r="B24" s="620" t="s">
        <v>268</v>
      </c>
      <c r="C24" s="621"/>
      <c r="D24" s="621"/>
      <c r="E24" s="621"/>
      <c r="F24" s="621"/>
      <c r="G24" s="621"/>
      <c r="H24" s="621"/>
      <c r="I24" s="621"/>
      <c r="J24" s="621"/>
      <c r="K24" s="621"/>
      <c r="L24" s="621"/>
      <c r="M24" s="621"/>
      <c r="N24" s="621"/>
      <c r="O24" s="621"/>
      <c r="P24" s="621"/>
      <c r="Q24" s="622"/>
      <c r="R24" s="623">
        <v>63045</v>
      </c>
      <c r="S24" s="624"/>
      <c r="T24" s="624"/>
      <c r="U24" s="624"/>
      <c r="V24" s="624"/>
      <c r="W24" s="624"/>
      <c r="X24" s="624"/>
      <c r="Y24" s="625"/>
      <c r="Z24" s="626">
        <v>0.1</v>
      </c>
      <c r="AA24" s="626"/>
      <c r="AB24" s="626"/>
      <c r="AC24" s="626"/>
      <c r="AD24" s="627" t="s">
        <v>109</v>
      </c>
      <c r="AE24" s="627"/>
      <c r="AF24" s="627"/>
      <c r="AG24" s="627"/>
      <c r="AH24" s="627"/>
      <c r="AI24" s="627"/>
      <c r="AJ24" s="627"/>
      <c r="AK24" s="627"/>
      <c r="AL24" s="628" t="s">
        <v>109</v>
      </c>
      <c r="AM24" s="629"/>
      <c r="AN24" s="629"/>
      <c r="AO24" s="630"/>
      <c r="AP24" s="640" t="s">
        <v>269</v>
      </c>
      <c r="AQ24" s="641"/>
      <c r="AR24" s="641"/>
      <c r="AS24" s="641"/>
      <c r="AT24" s="641"/>
      <c r="AU24" s="641"/>
      <c r="AV24" s="641"/>
      <c r="AW24" s="641"/>
      <c r="AX24" s="641"/>
      <c r="AY24" s="641"/>
      <c r="AZ24" s="641"/>
      <c r="BA24" s="641"/>
      <c r="BB24" s="641"/>
      <c r="BC24" s="641"/>
      <c r="BD24" s="641"/>
      <c r="BE24" s="641"/>
      <c r="BF24" s="642"/>
      <c r="BG24" s="623" t="s">
        <v>109</v>
      </c>
      <c r="BH24" s="624"/>
      <c r="BI24" s="624"/>
      <c r="BJ24" s="624"/>
      <c r="BK24" s="624"/>
      <c r="BL24" s="624"/>
      <c r="BM24" s="624"/>
      <c r="BN24" s="625"/>
      <c r="BO24" s="626" t="s">
        <v>109</v>
      </c>
      <c r="BP24" s="626"/>
      <c r="BQ24" s="626"/>
      <c r="BR24" s="626"/>
      <c r="BS24" s="632" t="s">
        <v>109</v>
      </c>
      <c r="BT24" s="624"/>
      <c r="BU24" s="624"/>
      <c r="BV24" s="624"/>
      <c r="BW24" s="624"/>
      <c r="BX24" s="624"/>
      <c r="BY24" s="624"/>
      <c r="BZ24" s="624"/>
      <c r="CA24" s="624"/>
      <c r="CB24" s="633"/>
      <c r="CD24" s="634" t="s">
        <v>270</v>
      </c>
      <c r="CE24" s="635"/>
      <c r="CF24" s="635"/>
      <c r="CG24" s="635"/>
      <c r="CH24" s="635"/>
      <c r="CI24" s="635"/>
      <c r="CJ24" s="635"/>
      <c r="CK24" s="635"/>
      <c r="CL24" s="635"/>
      <c r="CM24" s="635"/>
      <c r="CN24" s="635"/>
      <c r="CO24" s="635"/>
      <c r="CP24" s="635"/>
      <c r="CQ24" s="636"/>
      <c r="CR24" s="612">
        <v>23378410</v>
      </c>
      <c r="CS24" s="613"/>
      <c r="CT24" s="613"/>
      <c r="CU24" s="613"/>
      <c r="CV24" s="613"/>
      <c r="CW24" s="613"/>
      <c r="CX24" s="613"/>
      <c r="CY24" s="614"/>
      <c r="CZ24" s="650">
        <v>45.3</v>
      </c>
      <c r="DA24" s="651"/>
      <c r="DB24" s="651"/>
      <c r="DC24" s="652"/>
      <c r="DD24" s="649">
        <v>16599692</v>
      </c>
      <c r="DE24" s="613"/>
      <c r="DF24" s="613"/>
      <c r="DG24" s="613"/>
      <c r="DH24" s="613"/>
      <c r="DI24" s="613"/>
      <c r="DJ24" s="613"/>
      <c r="DK24" s="614"/>
      <c r="DL24" s="649">
        <v>16511240</v>
      </c>
      <c r="DM24" s="613"/>
      <c r="DN24" s="613"/>
      <c r="DO24" s="613"/>
      <c r="DP24" s="613"/>
      <c r="DQ24" s="613"/>
      <c r="DR24" s="613"/>
      <c r="DS24" s="613"/>
      <c r="DT24" s="613"/>
      <c r="DU24" s="613"/>
      <c r="DV24" s="614"/>
      <c r="DW24" s="617">
        <v>52.3</v>
      </c>
      <c r="DX24" s="618"/>
      <c r="DY24" s="618"/>
      <c r="DZ24" s="618"/>
      <c r="EA24" s="618"/>
      <c r="EB24" s="618"/>
      <c r="EC24" s="619"/>
    </row>
    <row r="25" spans="2:133" ht="11.25" customHeight="1">
      <c r="B25" s="620" t="s">
        <v>271</v>
      </c>
      <c r="C25" s="621"/>
      <c r="D25" s="621"/>
      <c r="E25" s="621"/>
      <c r="F25" s="621"/>
      <c r="G25" s="621"/>
      <c r="H25" s="621"/>
      <c r="I25" s="621"/>
      <c r="J25" s="621"/>
      <c r="K25" s="621"/>
      <c r="L25" s="621"/>
      <c r="M25" s="621"/>
      <c r="N25" s="621"/>
      <c r="O25" s="621"/>
      <c r="P25" s="621"/>
      <c r="Q25" s="622"/>
      <c r="R25" s="623">
        <v>6204359</v>
      </c>
      <c r="S25" s="624"/>
      <c r="T25" s="624"/>
      <c r="U25" s="624"/>
      <c r="V25" s="624"/>
      <c r="W25" s="624"/>
      <c r="X25" s="624"/>
      <c r="Y25" s="625"/>
      <c r="Z25" s="626">
        <v>11.7</v>
      </c>
      <c r="AA25" s="626"/>
      <c r="AB25" s="626"/>
      <c r="AC25" s="626"/>
      <c r="AD25" s="627" t="s">
        <v>109</v>
      </c>
      <c r="AE25" s="627"/>
      <c r="AF25" s="627"/>
      <c r="AG25" s="627"/>
      <c r="AH25" s="627"/>
      <c r="AI25" s="627"/>
      <c r="AJ25" s="627"/>
      <c r="AK25" s="627"/>
      <c r="AL25" s="628" t="s">
        <v>109</v>
      </c>
      <c r="AM25" s="629"/>
      <c r="AN25" s="629"/>
      <c r="AO25" s="630"/>
      <c r="AP25" s="640" t="s">
        <v>272</v>
      </c>
      <c r="AQ25" s="641"/>
      <c r="AR25" s="641"/>
      <c r="AS25" s="641"/>
      <c r="AT25" s="641"/>
      <c r="AU25" s="641"/>
      <c r="AV25" s="641"/>
      <c r="AW25" s="641"/>
      <c r="AX25" s="641"/>
      <c r="AY25" s="641"/>
      <c r="AZ25" s="641"/>
      <c r="BA25" s="641"/>
      <c r="BB25" s="641"/>
      <c r="BC25" s="641"/>
      <c r="BD25" s="641"/>
      <c r="BE25" s="641"/>
      <c r="BF25" s="642"/>
      <c r="BG25" s="623" t="s">
        <v>109</v>
      </c>
      <c r="BH25" s="624"/>
      <c r="BI25" s="624"/>
      <c r="BJ25" s="624"/>
      <c r="BK25" s="624"/>
      <c r="BL25" s="624"/>
      <c r="BM25" s="624"/>
      <c r="BN25" s="625"/>
      <c r="BO25" s="626" t="s">
        <v>109</v>
      </c>
      <c r="BP25" s="626"/>
      <c r="BQ25" s="626"/>
      <c r="BR25" s="626"/>
      <c r="BS25" s="632" t="s">
        <v>109</v>
      </c>
      <c r="BT25" s="624"/>
      <c r="BU25" s="624"/>
      <c r="BV25" s="624"/>
      <c r="BW25" s="624"/>
      <c r="BX25" s="624"/>
      <c r="BY25" s="624"/>
      <c r="BZ25" s="624"/>
      <c r="CA25" s="624"/>
      <c r="CB25" s="633"/>
      <c r="CD25" s="637" t="s">
        <v>273</v>
      </c>
      <c r="CE25" s="638"/>
      <c r="CF25" s="638"/>
      <c r="CG25" s="638"/>
      <c r="CH25" s="638"/>
      <c r="CI25" s="638"/>
      <c r="CJ25" s="638"/>
      <c r="CK25" s="638"/>
      <c r="CL25" s="638"/>
      <c r="CM25" s="638"/>
      <c r="CN25" s="638"/>
      <c r="CO25" s="638"/>
      <c r="CP25" s="638"/>
      <c r="CQ25" s="639"/>
      <c r="CR25" s="623">
        <v>6731090</v>
      </c>
      <c r="CS25" s="655"/>
      <c r="CT25" s="655"/>
      <c r="CU25" s="655"/>
      <c r="CV25" s="655"/>
      <c r="CW25" s="655"/>
      <c r="CX25" s="655"/>
      <c r="CY25" s="656"/>
      <c r="CZ25" s="657">
        <v>13</v>
      </c>
      <c r="DA25" s="658"/>
      <c r="DB25" s="658"/>
      <c r="DC25" s="659"/>
      <c r="DD25" s="632">
        <v>6183183</v>
      </c>
      <c r="DE25" s="655"/>
      <c r="DF25" s="655"/>
      <c r="DG25" s="655"/>
      <c r="DH25" s="655"/>
      <c r="DI25" s="655"/>
      <c r="DJ25" s="655"/>
      <c r="DK25" s="656"/>
      <c r="DL25" s="632">
        <v>6182976</v>
      </c>
      <c r="DM25" s="655"/>
      <c r="DN25" s="655"/>
      <c r="DO25" s="655"/>
      <c r="DP25" s="655"/>
      <c r="DQ25" s="655"/>
      <c r="DR25" s="655"/>
      <c r="DS25" s="655"/>
      <c r="DT25" s="655"/>
      <c r="DU25" s="655"/>
      <c r="DV25" s="656"/>
      <c r="DW25" s="628">
        <v>19.600000000000001</v>
      </c>
      <c r="DX25" s="653"/>
      <c r="DY25" s="653"/>
      <c r="DZ25" s="653"/>
      <c r="EA25" s="653"/>
      <c r="EB25" s="653"/>
      <c r="EC25" s="654"/>
    </row>
    <row r="26" spans="2:133" ht="11.25" customHeight="1">
      <c r="B26" s="660" t="s">
        <v>274</v>
      </c>
      <c r="C26" s="661"/>
      <c r="D26" s="661"/>
      <c r="E26" s="661"/>
      <c r="F26" s="661"/>
      <c r="G26" s="661"/>
      <c r="H26" s="661"/>
      <c r="I26" s="661"/>
      <c r="J26" s="661"/>
      <c r="K26" s="661"/>
      <c r="L26" s="661"/>
      <c r="M26" s="661"/>
      <c r="N26" s="661"/>
      <c r="O26" s="661"/>
      <c r="P26" s="661"/>
      <c r="Q26" s="662"/>
      <c r="R26" s="623" t="s">
        <v>109</v>
      </c>
      <c r="S26" s="624"/>
      <c r="T26" s="624"/>
      <c r="U26" s="624"/>
      <c r="V26" s="624"/>
      <c r="W26" s="624"/>
      <c r="X26" s="624"/>
      <c r="Y26" s="625"/>
      <c r="Z26" s="626" t="s">
        <v>109</v>
      </c>
      <c r="AA26" s="626"/>
      <c r="AB26" s="626"/>
      <c r="AC26" s="626"/>
      <c r="AD26" s="627" t="s">
        <v>109</v>
      </c>
      <c r="AE26" s="627"/>
      <c r="AF26" s="627"/>
      <c r="AG26" s="627"/>
      <c r="AH26" s="627"/>
      <c r="AI26" s="627"/>
      <c r="AJ26" s="627"/>
      <c r="AK26" s="627"/>
      <c r="AL26" s="628" t="s">
        <v>109</v>
      </c>
      <c r="AM26" s="629"/>
      <c r="AN26" s="629"/>
      <c r="AO26" s="630"/>
      <c r="AP26" s="640" t="s">
        <v>275</v>
      </c>
      <c r="AQ26" s="663"/>
      <c r="AR26" s="663"/>
      <c r="AS26" s="663"/>
      <c r="AT26" s="663"/>
      <c r="AU26" s="663"/>
      <c r="AV26" s="663"/>
      <c r="AW26" s="663"/>
      <c r="AX26" s="663"/>
      <c r="AY26" s="663"/>
      <c r="AZ26" s="663"/>
      <c r="BA26" s="663"/>
      <c r="BB26" s="663"/>
      <c r="BC26" s="663"/>
      <c r="BD26" s="663"/>
      <c r="BE26" s="663"/>
      <c r="BF26" s="642"/>
      <c r="BG26" s="623" t="s">
        <v>109</v>
      </c>
      <c r="BH26" s="624"/>
      <c r="BI26" s="624"/>
      <c r="BJ26" s="624"/>
      <c r="BK26" s="624"/>
      <c r="BL26" s="624"/>
      <c r="BM26" s="624"/>
      <c r="BN26" s="625"/>
      <c r="BO26" s="626" t="s">
        <v>109</v>
      </c>
      <c r="BP26" s="626"/>
      <c r="BQ26" s="626"/>
      <c r="BR26" s="626"/>
      <c r="BS26" s="632" t="s">
        <v>109</v>
      </c>
      <c r="BT26" s="624"/>
      <c r="BU26" s="624"/>
      <c r="BV26" s="624"/>
      <c r="BW26" s="624"/>
      <c r="BX26" s="624"/>
      <c r="BY26" s="624"/>
      <c r="BZ26" s="624"/>
      <c r="CA26" s="624"/>
      <c r="CB26" s="633"/>
      <c r="CD26" s="637" t="s">
        <v>276</v>
      </c>
      <c r="CE26" s="638"/>
      <c r="CF26" s="638"/>
      <c r="CG26" s="638"/>
      <c r="CH26" s="638"/>
      <c r="CI26" s="638"/>
      <c r="CJ26" s="638"/>
      <c r="CK26" s="638"/>
      <c r="CL26" s="638"/>
      <c r="CM26" s="638"/>
      <c r="CN26" s="638"/>
      <c r="CO26" s="638"/>
      <c r="CP26" s="638"/>
      <c r="CQ26" s="639"/>
      <c r="CR26" s="623">
        <v>4276219</v>
      </c>
      <c r="CS26" s="624"/>
      <c r="CT26" s="624"/>
      <c r="CU26" s="624"/>
      <c r="CV26" s="624"/>
      <c r="CW26" s="624"/>
      <c r="CX26" s="624"/>
      <c r="CY26" s="625"/>
      <c r="CZ26" s="657">
        <v>8.3000000000000007</v>
      </c>
      <c r="DA26" s="658"/>
      <c r="DB26" s="658"/>
      <c r="DC26" s="659"/>
      <c r="DD26" s="632">
        <v>3778032</v>
      </c>
      <c r="DE26" s="624"/>
      <c r="DF26" s="624"/>
      <c r="DG26" s="624"/>
      <c r="DH26" s="624"/>
      <c r="DI26" s="624"/>
      <c r="DJ26" s="624"/>
      <c r="DK26" s="625"/>
      <c r="DL26" s="632" t="s">
        <v>213</v>
      </c>
      <c r="DM26" s="624"/>
      <c r="DN26" s="624"/>
      <c r="DO26" s="624"/>
      <c r="DP26" s="624"/>
      <c r="DQ26" s="624"/>
      <c r="DR26" s="624"/>
      <c r="DS26" s="624"/>
      <c r="DT26" s="624"/>
      <c r="DU26" s="624"/>
      <c r="DV26" s="625"/>
      <c r="DW26" s="628" t="s">
        <v>213</v>
      </c>
      <c r="DX26" s="653"/>
      <c r="DY26" s="653"/>
      <c r="DZ26" s="653"/>
      <c r="EA26" s="653"/>
      <c r="EB26" s="653"/>
      <c r="EC26" s="654"/>
    </row>
    <row r="27" spans="2:133" ht="11.25" customHeight="1">
      <c r="B27" s="620" t="s">
        <v>277</v>
      </c>
      <c r="C27" s="621"/>
      <c r="D27" s="621"/>
      <c r="E27" s="621"/>
      <c r="F27" s="621"/>
      <c r="G27" s="621"/>
      <c r="H27" s="621"/>
      <c r="I27" s="621"/>
      <c r="J27" s="621"/>
      <c r="K27" s="621"/>
      <c r="L27" s="621"/>
      <c r="M27" s="621"/>
      <c r="N27" s="621"/>
      <c r="O27" s="621"/>
      <c r="P27" s="621"/>
      <c r="Q27" s="622"/>
      <c r="R27" s="623">
        <v>3507712</v>
      </c>
      <c r="S27" s="624"/>
      <c r="T27" s="624"/>
      <c r="U27" s="624"/>
      <c r="V27" s="624"/>
      <c r="W27" s="624"/>
      <c r="X27" s="624"/>
      <c r="Y27" s="625"/>
      <c r="Z27" s="626">
        <v>6.6</v>
      </c>
      <c r="AA27" s="626"/>
      <c r="AB27" s="626"/>
      <c r="AC27" s="626"/>
      <c r="AD27" s="627" t="s">
        <v>109</v>
      </c>
      <c r="AE27" s="627"/>
      <c r="AF27" s="627"/>
      <c r="AG27" s="627"/>
      <c r="AH27" s="627"/>
      <c r="AI27" s="627"/>
      <c r="AJ27" s="627"/>
      <c r="AK27" s="627"/>
      <c r="AL27" s="628" t="s">
        <v>109</v>
      </c>
      <c r="AM27" s="629"/>
      <c r="AN27" s="629"/>
      <c r="AO27" s="630"/>
      <c r="AP27" s="620" t="s">
        <v>278</v>
      </c>
      <c r="AQ27" s="621"/>
      <c r="AR27" s="621"/>
      <c r="AS27" s="621"/>
      <c r="AT27" s="621"/>
      <c r="AU27" s="621"/>
      <c r="AV27" s="621"/>
      <c r="AW27" s="621"/>
      <c r="AX27" s="621"/>
      <c r="AY27" s="621"/>
      <c r="AZ27" s="621"/>
      <c r="BA27" s="621"/>
      <c r="BB27" s="621"/>
      <c r="BC27" s="621"/>
      <c r="BD27" s="621"/>
      <c r="BE27" s="621"/>
      <c r="BF27" s="622"/>
      <c r="BG27" s="623">
        <v>17316113</v>
      </c>
      <c r="BH27" s="624"/>
      <c r="BI27" s="624"/>
      <c r="BJ27" s="624"/>
      <c r="BK27" s="624"/>
      <c r="BL27" s="624"/>
      <c r="BM27" s="624"/>
      <c r="BN27" s="625"/>
      <c r="BO27" s="626">
        <v>100</v>
      </c>
      <c r="BP27" s="626"/>
      <c r="BQ27" s="626"/>
      <c r="BR27" s="626"/>
      <c r="BS27" s="632">
        <v>409903</v>
      </c>
      <c r="BT27" s="624"/>
      <c r="BU27" s="624"/>
      <c r="BV27" s="624"/>
      <c r="BW27" s="624"/>
      <c r="BX27" s="624"/>
      <c r="BY27" s="624"/>
      <c r="BZ27" s="624"/>
      <c r="CA27" s="624"/>
      <c r="CB27" s="633"/>
      <c r="CD27" s="637" t="s">
        <v>279</v>
      </c>
      <c r="CE27" s="638"/>
      <c r="CF27" s="638"/>
      <c r="CG27" s="638"/>
      <c r="CH27" s="638"/>
      <c r="CI27" s="638"/>
      <c r="CJ27" s="638"/>
      <c r="CK27" s="638"/>
      <c r="CL27" s="638"/>
      <c r="CM27" s="638"/>
      <c r="CN27" s="638"/>
      <c r="CO27" s="638"/>
      <c r="CP27" s="638"/>
      <c r="CQ27" s="639"/>
      <c r="CR27" s="623">
        <v>9426536</v>
      </c>
      <c r="CS27" s="655"/>
      <c r="CT27" s="655"/>
      <c r="CU27" s="655"/>
      <c r="CV27" s="655"/>
      <c r="CW27" s="655"/>
      <c r="CX27" s="655"/>
      <c r="CY27" s="656"/>
      <c r="CZ27" s="657">
        <v>18.3</v>
      </c>
      <c r="DA27" s="658"/>
      <c r="DB27" s="658"/>
      <c r="DC27" s="659"/>
      <c r="DD27" s="632">
        <v>3411337</v>
      </c>
      <c r="DE27" s="655"/>
      <c r="DF27" s="655"/>
      <c r="DG27" s="655"/>
      <c r="DH27" s="655"/>
      <c r="DI27" s="655"/>
      <c r="DJ27" s="655"/>
      <c r="DK27" s="656"/>
      <c r="DL27" s="632">
        <v>3323092</v>
      </c>
      <c r="DM27" s="655"/>
      <c r="DN27" s="655"/>
      <c r="DO27" s="655"/>
      <c r="DP27" s="655"/>
      <c r="DQ27" s="655"/>
      <c r="DR27" s="655"/>
      <c r="DS27" s="655"/>
      <c r="DT27" s="655"/>
      <c r="DU27" s="655"/>
      <c r="DV27" s="656"/>
      <c r="DW27" s="628">
        <v>10.5</v>
      </c>
      <c r="DX27" s="653"/>
      <c r="DY27" s="653"/>
      <c r="DZ27" s="653"/>
      <c r="EA27" s="653"/>
      <c r="EB27" s="653"/>
      <c r="EC27" s="654"/>
    </row>
    <row r="28" spans="2:133" ht="11.25" customHeight="1">
      <c r="B28" s="620" t="s">
        <v>280</v>
      </c>
      <c r="C28" s="621"/>
      <c r="D28" s="621"/>
      <c r="E28" s="621"/>
      <c r="F28" s="621"/>
      <c r="G28" s="621"/>
      <c r="H28" s="621"/>
      <c r="I28" s="621"/>
      <c r="J28" s="621"/>
      <c r="K28" s="621"/>
      <c r="L28" s="621"/>
      <c r="M28" s="621"/>
      <c r="N28" s="621"/>
      <c r="O28" s="621"/>
      <c r="P28" s="621"/>
      <c r="Q28" s="622"/>
      <c r="R28" s="623">
        <v>242310</v>
      </c>
      <c r="S28" s="624"/>
      <c r="T28" s="624"/>
      <c r="U28" s="624"/>
      <c r="V28" s="624"/>
      <c r="W28" s="624"/>
      <c r="X28" s="624"/>
      <c r="Y28" s="625"/>
      <c r="Z28" s="626">
        <v>0.5</v>
      </c>
      <c r="AA28" s="626"/>
      <c r="AB28" s="626"/>
      <c r="AC28" s="626"/>
      <c r="AD28" s="627" t="s">
        <v>109</v>
      </c>
      <c r="AE28" s="627"/>
      <c r="AF28" s="627"/>
      <c r="AG28" s="627"/>
      <c r="AH28" s="627"/>
      <c r="AI28" s="627"/>
      <c r="AJ28" s="627"/>
      <c r="AK28" s="627"/>
      <c r="AL28" s="628" t="s">
        <v>109</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281</v>
      </c>
      <c r="CE28" s="638"/>
      <c r="CF28" s="638"/>
      <c r="CG28" s="638"/>
      <c r="CH28" s="638"/>
      <c r="CI28" s="638"/>
      <c r="CJ28" s="638"/>
      <c r="CK28" s="638"/>
      <c r="CL28" s="638"/>
      <c r="CM28" s="638"/>
      <c r="CN28" s="638"/>
      <c r="CO28" s="638"/>
      <c r="CP28" s="638"/>
      <c r="CQ28" s="639"/>
      <c r="CR28" s="623">
        <v>7220784</v>
      </c>
      <c r="CS28" s="624"/>
      <c r="CT28" s="624"/>
      <c r="CU28" s="624"/>
      <c r="CV28" s="624"/>
      <c r="CW28" s="624"/>
      <c r="CX28" s="624"/>
      <c r="CY28" s="625"/>
      <c r="CZ28" s="657">
        <v>14</v>
      </c>
      <c r="DA28" s="658"/>
      <c r="DB28" s="658"/>
      <c r="DC28" s="659"/>
      <c r="DD28" s="632">
        <v>7005172</v>
      </c>
      <c r="DE28" s="624"/>
      <c r="DF28" s="624"/>
      <c r="DG28" s="624"/>
      <c r="DH28" s="624"/>
      <c r="DI28" s="624"/>
      <c r="DJ28" s="624"/>
      <c r="DK28" s="625"/>
      <c r="DL28" s="632">
        <v>7005172</v>
      </c>
      <c r="DM28" s="624"/>
      <c r="DN28" s="624"/>
      <c r="DO28" s="624"/>
      <c r="DP28" s="624"/>
      <c r="DQ28" s="624"/>
      <c r="DR28" s="624"/>
      <c r="DS28" s="624"/>
      <c r="DT28" s="624"/>
      <c r="DU28" s="624"/>
      <c r="DV28" s="625"/>
      <c r="DW28" s="628">
        <v>22.2</v>
      </c>
      <c r="DX28" s="653"/>
      <c r="DY28" s="653"/>
      <c r="DZ28" s="653"/>
      <c r="EA28" s="653"/>
      <c r="EB28" s="653"/>
      <c r="EC28" s="654"/>
    </row>
    <row r="29" spans="2:133" ht="11.25" customHeight="1">
      <c r="B29" s="620" t="s">
        <v>282</v>
      </c>
      <c r="C29" s="621"/>
      <c r="D29" s="621"/>
      <c r="E29" s="621"/>
      <c r="F29" s="621"/>
      <c r="G29" s="621"/>
      <c r="H29" s="621"/>
      <c r="I29" s="621"/>
      <c r="J29" s="621"/>
      <c r="K29" s="621"/>
      <c r="L29" s="621"/>
      <c r="M29" s="621"/>
      <c r="N29" s="621"/>
      <c r="O29" s="621"/>
      <c r="P29" s="621"/>
      <c r="Q29" s="622"/>
      <c r="R29" s="623">
        <v>21082</v>
      </c>
      <c r="S29" s="624"/>
      <c r="T29" s="624"/>
      <c r="U29" s="624"/>
      <c r="V29" s="624"/>
      <c r="W29" s="624"/>
      <c r="X29" s="624"/>
      <c r="Y29" s="625"/>
      <c r="Z29" s="626">
        <v>0</v>
      </c>
      <c r="AA29" s="626"/>
      <c r="AB29" s="626"/>
      <c r="AC29" s="626"/>
      <c r="AD29" s="627" t="s">
        <v>109</v>
      </c>
      <c r="AE29" s="627"/>
      <c r="AF29" s="627"/>
      <c r="AG29" s="627"/>
      <c r="AH29" s="627"/>
      <c r="AI29" s="627"/>
      <c r="AJ29" s="627"/>
      <c r="AK29" s="627"/>
      <c r="AL29" s="628" t="s">
        <v>109</v>
      </c>
      <c r="AM29" s="629"/>
      <c r="AN29" s="629"/>
      <c r="AO29" s="630"/>
      <c r="AP29" s="602" t="s">
        <v>201</v>
      </c>
      <c r="AQ29" s="603"/>
      <c r="AR29" s="603"/>
      <c r="AS29" s="603"/>
      <c r="AT29" s="603"/>
      <c r="AU29" s="603"/>
      <c r="AV29" s="603"/>
      <c r="AW29" s="603"/>
      <c r="AX29" s="603"/>
      <c r="AY29" s="603"/>
      <c r="AZ29" s="603"/>
      <c r="BA29" s="603"/>
      <c r="BB29" s="603"/>
      <c r="BC29" s="603"/>
      <c r="BD29" s="603"/>
      <c r="BE29" s="603"/>
      <c r="BF29" s="604"/>
      <c r="BG29" s="602" t="s">
        <v>283</v>
      </c>
      <c r="BH29" s="664"/>
      <c r="BI29" s="664"/>
      <c r="BJ29" s="664"/>
      <c r="BK29" s="664"/>
      <c r="BL29" s="664"/>
      <c r="BM29" s="664"/>
      <c r="BN29" s="664"/>
      <c r="BO29" s="664"/>
      <c r="BP29" s="664"/>
      <c r="BQ29" s="665"/>
      <c r="BR29" s="602" t="s">
        <v>284</v>
      </c>
      <c r="BS29" s="664"/>
      <c r="BT29" s="664"/>
      <c r="BU29" s="664"/>
      <c r="BV29" s="664"/>
      <c r="BW29" s="664"/>
      <c r="BX29" s="664"/>
      <c r="BY29" s="664"/>
      <c r="BZ29" s="664"/>
      <c r="CA29" s="664"/>
      <c r="CB29" s="665"/>
      <c r="CD29" s="684" t="s">
        <v>285</v>
      </c>
      <c r="CE29" s="685"/>
      <c r="CF29" s="637" t="s">
        <v>286</v>
      </c>
      <c r="CG29" s="638"/>
      <c r="CH29" s="638"/>
      <c r="CI29" s="638"/>
      <c r="CJ29" s="638"/>
      <c r="CK29" s="638"/>
      <c r="CL29" s="638"/>
      <c r="CM29" s="638"/>
      <c r="CN29" s="638"/>
      <c r="CO29" s="638"/>
      <c r="CP29" s="638"/>
      <c r="CQ29" s="639"/>
      <c r="CR29" s="623">
        <v>7220784</v>
      </c>
      <c r="CS29" s="655"/>
      <c r="CT29" s="655"/>
      <c r="CU29" s="655"/>
      <c r="CV29" s="655"/>
      <c r="CW29" s="655"/>
      <c r="CX29" s="655"/>
      <c r="CY29" s="656"/>
      <c r="CZ29" s="657">
        <v>14</v>
      </c>
      <c r="DA29" s="658"/>
      <c r="DB29" s="658"/>
      <c r="DC29" s="659"/>
      <c r="DD29" s="632">
        <v>7005172</v>
      </c>
      <c r="DE29" s="655"/>
      <c r="DF29" s="655"/>
      <c r="DG29" s="655"/>
      <c r="DH29" s="655"/>
      <c r="DI29" s="655"/>
      <c r="DJ29" s="655"/>
      <c r="DK29" s="656"/>
      <c r="DL29" s="632">
        <v>7005172</v>
      </c>
      <c r="DM29" s="655"/>
      <c r="DN29" s="655"/>
      <c r="DO29" s="655"/>
      <c r="DP29" s="655"/>
      <c r="DQ29" s="655"/>
      <c r="DR29" s="655"/>
      <c r="DS29" s="655"/>
      <c r="DT29" s="655"/>
      <c r="DU29" s="655"/>
      <c r="DV29" s="656"/>
      <c r="DW29" s="628">
        <v>22.2</v>
      </c>
      <c r="DX29" s="653"/>
      <c r="DY29" s="653"/>
      <c r="DZ29" s="653"/>
      <c r="EA29" s="653"/>
      <c r="EB29" s="653"/>
      <c r="EC29" s="654"/>
    </row>
    <row r="30" spans="2:133" ht="11.25" customHeight="1">
      <c r="B30" s="620" t="s">
        <v>287</v>
      </c>
      <c r="C30" s="621"/>
      <c r="D30" s="621"/>
      <c r="E30" s="621"/>
      <c r="F30" s="621"/>
      <c r="G30" s="621"/>
      <c r="H30" s="621"/>
      <c r="I30" s="621"/>
      <c r="J30" s="621"/>
      <c r="K30" s="621"/>
      <c r="L30" s="621"/>
      <c r="M30" s="621"/>
      <c r="N30" s="621"/>
      <c r="O30" s="621"/>
      <c r="P30" s="621"/>
      <c r="Q30" s="622"/>
      <c r="R30" s="623">
        <v>19056</v>
      </c>
      <c r="S30" s="624"/>
      <c r="T30" s="624"/>
      <c r="U30" s="624"/>
      <c r="V30" s="624"/>
      <c r="W30" s="624"/>
      <c r="X30" s="624"/>
      <c r="Y30" s="625"/>
      <c r="Z30" s="626">
        <v>0</v>
      </c>
      <c r="AA30" s="626"/>
      <c r="AB30" s="626"/>
      <c r="AC30" s="626"/>
      <c r="AD30" s="627" t="s">
        <v>109</v>
      </c>
      <c r="AE30" s="627"/>
      <c r="AF30" s="627"/>
      <c r="AG30" s="627"/>
      <c r="AH30" s="627"/>
      <c r="AI30" s="627"/>
      <c r="AJ30" s="627"/>
      <c r="AK30" s="627"/>
      <c r="AL30" s="628" t="s">
        <v>109</v>
      </c>
      <c r="AM30" s="629"/>
      <c r="AN30" s="629"/>
      <c r="AO30" s="630"/>
      <c r="AP30" s="669" t="s">
        <v>288</v>
      </c>
      <c r="AQ30" s="670"/>
      <c r="AR30" s="670"/>
      <c r="AS30" s="670"/>
      <c r="AT30" s="675" t="s">
        <v>289</v>
      </c>
      <c r="AU30" s="182"/>
      <c r="AV30" s="182"/>
      <c r="AW30" s="182"/>
      <c r="AX30" s="609" t="s">
        <v>167</v>
      </c>
      <c r="AY30" s="610"/>
      <c r="AZ30" s="610"/>
      <c r="BA30" s="610"/>
      <c r="BB30" s="610"/>
      <c r="BC30" s="610"/>
      <c r="BD30" s="610"/>
      <c r="BE30" s="610"/>
      <c r="BF30" s="611"/>
      <c r="BG30" s="681">
        <v>99.3</v>
      </c>
      <c r="BH30" s="682"/>
      <c r="BI30" s="682"/>
      <c r="BJ30" s="682"/>
      <c r="BK30" s="682"/>
      <c r="BL30" s="682"/>
      <c r="BM30" s="618">
        <v>95.4</v>
      </c>
      <c r="BN30" s="682"/>
      <c r="BO30" s="682"/>
      <c r="BP30" s="682"/>
      <c r="BQ30" s="683"/>
      <c r="BR30" s="681">
        <v>99.1</v>
      </c>
      <c r="BS30" s="682"/>
      <c r="BT30" s="682"/>
      <c r="BU30" s="682"/>
      <c r="BV30" s="682"/>
      <c r="BW30" s="682"/>
      <c r="BX30" s="618">
        <v>94.9</v>
      </c>
      <c r="BY30" s="682"/>
      <c r="BZ30" s="682"/>
      <c r="CA30" s="682"/>
      <c r="CB30" s="683"/>
      <c r="CD30" s="686"/>
      <c r="CE30" s="687"/>
      <c r="CF30" s="637" t="s">
        <v>290</v>
      </c>
      <c r="CG30" s="638"/>
      <c r="CH30" s="638"/>
      <c r="CI30" s="638"/>
      <c r="CJ30" s="638"/>
      <c r="CK30" s="638"/>
      <c r="CL30" s="638"/>
      <c r="CM30" s="638"/>
      <c r="CN30" s="638"/>
      <c r="CO30" s="638"/>
      <c r="CP30" s="638"/>
      <c r="CQ30" s="639"/>
      <c r="CR30" s="623">
        <v>6272220</v>
      </c>
      <c r="CS30" s="624"/>
      <c r="CT30" s="624"/>
      <c r="CU30" s="624"/>
      <c r="CV30" s="624"/>
      <c r="CW30" s="624"/>
      <c r="CX30" s="624"/>
      <c r="CY30" s="625"/>
      <c r="CZ30" s="657">
        <v>12.1</v>
      </c>
      <c r="DA30" s="658"/>
      <c r="DB30" s="658"/>
      <c r="DC30" s="659"/>
      <c r="DD30" s="632">
        <v>6090335</v>
      </c>
      <c r="DE30" s="624"/>
      <c r="DF30" s="624"/>
      <c r="DG30" s="624"/>
      <c r="DH30" s="624"/>
      <c r="DI30" s="624"/>
      <c r="DJ30" s="624"/>
      <c r="DK30" s="625"/>
      <c r="DL30" s="632">
        <v>6090335</v>
      </c>
      <c r="DM30" s="624"/>
      <c r="DN30" s="624"/>
      <c r="DO30" s="624"/>
      <c r="DP30" s="624"/>
      <c r="DQ30" s="624"/>
      <c r="DR30" s="624"/>
      <c r="DS30" s="624"/>
      <c r="DT30" s="624"/>
      <c r="DU30" s="624"/>
      <c r="DV30" s="625"/>
      <c r="DW30" s="628">
        <v>19.3</v>
      </c>
      <c r="DX30" s="653"/>
      <c r="DY30" s="653"/>
      <c r="DZ30" s="653"/>
      <c r="EA30" s="653"/>
      <c r="EB30" s="653"/>
      <c r="EC30" s="654"/>
    </row>
    <row r="31" spans="2:133" ht="11.25" customHeight="1">
      <c r="B31" s="620" t="s">
        <v>291</v>
      </c>
      <c r="C31" s="621"/>
      <c r="D31" s="621"/>
      <c r="E31" s="621"/>
      <c r="F31" s="621"/>
      <c r="G31" s="621"/>
      <c r="H31" s="621"/>
      <c r="I31" s="621"/>
      <c r="J31" s="621"/>
      <c r="K31" s="621"/>
      <c r="L31" s="621"/>
      <c r="M31" s="621"/>
      <c r="N31" s="621"/>
      <c r="O31" s="621"/>
      <c r="P31" s="621"/>
      <c r="Q31" s="622"/>
      <c r="R31" s="623">
        <v>1689885</v>
      </c>
      <c r="S31" s="624"/>
      <c r="T31" s="624"/>
      <c r="U31" s="624"/>
      <c r="V31" s="624"/>
      <c r="W31" s="624"/>
      <c r="X31" s="624"/>
      <c r="Y31" s="625"/>
      <c r="Z31" s="626">
        <v>3.2</v>
      </c>
      <c r="AA31" s="626"/>
      <c r="AB31" s="626"/>
      <c r="AC31" s="626"/>
      <c r="AD31" s="627" t="s">
        <v>109</v>
      </c>
      <c r="AE31" s="627"/>
      <c r="AF31" s="627"/>
      <c r="AG31" s="627"/>
      <c r="AH31" s="627"/>
      <c r="AI31" s="627"/>
      <c r="AJ31" s="627"/>
      <c r="AK31" s="627"/>
      <c r="AL31" s="628" t="s">
        <v>109</v>
      </c>
      <c r="AM31" s="629"/>
      <c r="AN31" s="629"/>
      <c r="AO31" s="630"/>
      <c r="AP31" s="671"/>
      <c r="AQ31" s="672"/>
      <c r="AR31" s="672"/>
      <c r="AS31" s="672"/>
      <c r="AT31" s="676"/>
      <c r="AU31" s="181" t="s">
        <v>292</v>
      </c>
      <c r="AV31" s="181"/>
      <c r="AW31" s="181"/>
      <c r="AX31" s="620" t="s">
        <v>293</v>
      </c>
      <c r="AY31" s="621"/>
      <c r="AZ31" s="621"/>
      <c r="BA31" s="621"/>
      <c r="BB31" s="621"/>
      <c r="BC31" s="621"/>
      <c r="BD31" s="621"/>
      <c r="BE31" s="621"/>
      <c r="BF31" s="622"/>
      <c r="BG31" s="678">
        <v>99.3</v>
      </c>
      <c r="BH31" s="655"/>
      <c r="BI31" s="655"/>
      <c r="BJ31" s="655"/>
      <c r="BK31" s="655"/>
      <c r="BL31" s="655"/>
      <c r="BM31" s="629">
        <v>97.6</v>
      </c>
      <c r="BN31" s="679"/>
      <c r="BO31" s="679"/>
      <c r="BP31" s="679"/>
      <c r="BQ31" s="680"/>
      <c r="BR31" s="678">
        <v>99.2</v>
      </c>
      <c r="BS31" s="655"/>
      <c r="BT31" s="655"/>
      <c r="BU31" s="655"/>
      <c r="BV31" s="655"/>
      <c r="BW31" s="655"/>
      <c r="BX31" s="629">
        <v>97</v>
      </c>
      <c r="BY31" s="679"/>
      <c r="BZ31" s="679"/>
      <c r="CA31" s="679"/>
      <c r="CB31" s="680"/>
      <c r="CD31" s="686"/>
      <c r="CE31" s="687"/>
      <c r="CF31" s="637" t="s">
        <v>294</v>
      </c>
      <c r="CG31" s="638"/>
      <c r="CH31" s="638"/>
      <c r="CI31" s="638"/>
      <c r="CJ31" s="638"/>
      <c r="CK31" s="638"/>
      <c r="CL31" s="638"/>
      <c r="CM31" s="638"/>
      <c r="CN31" s="638"/>
      <c r="CO31" s="638"/>
      <c r="CP31" s="638"/>
      <c r="CQ31" s="639"/>
      <c r="CR31" s="623">
        <v>948564</v>
      </c>
      <c r="CS31" s="655"/>
      <c r="CT31" s="655"/>
      <c r="CU31" s="655"/>
      <c r="CV31" s="655"/>
      <c r="CW31" s="655"/>
      <c r="CX31" s="655"/>
      <c r="CY31" s="656"/>
      <c r="CZ31" s="657">
        <v>1.8</v>
      </c>
      <c r="DA31" s="658"/>
      <c r="DB31" s="658"/>
      <c r="DC31" s="659"/>
      <c r="DD31" s="632">
        <v>914837</v>
      </c>
      <c r="DE31" s="655"/>
      <c r="DF31" s="655"/>
      <c r="DG31" s="655"/>
      <c r="DH31" s="655"/>
      <c r="DI31" s="655"/>
      <c r="DJ31" s="655"/>
      <c r="DK31" s="656"/>
      <c r="DL31" s="632">
        <v>914837</v>
      </c>
      <c r="DM31" s="655"/>
      <c r="DN31" s="655"/>
      <c r="DO31" s="655"/>
      <c r="DP31" s="655"/>
      <c r="DQ31" s="655"/>
      <c r="DR31" s="655"/>
      <c r="DS31" s="655"/>
      <c r="DT31" s="655"/>
      <c r="DU31" s="655"/>
      <c r="DV31" s="656"/>
      <c r="DW31" s="628">
        <v>2.9</v>
      </c>
      <c r="DX31" s="653"/>
      <c r="DY31" s="653"/>
      <c r="DZ31" s="653"/>
      <c r="EA31" s="653"/>
      <c r="EB31" s="653"/>
      <c r="EC31" s="654"/>
    </row>
    <row r="32" spans="2:133" ht="11.25" customHeight="1">
      <c r="B32" s="620" t="s">
        <v>295</v>
      </c>
      <c r="C32" s="621"/>
      <c r="D32" s="621"/>
      <c r="E32" s="621"/>
      <c r="F32" s="621"/>
      <c r="G32" s="621"/>
      <c r="H32" s="621"/>
      <c r="I32" s="621"/>
      <c r="J32" s="621"/>
      <c r="K32" s="621"/>
      <c r="L32" s="621"/>
      <c r="M32" s="621"/>
      <c r="N32" s="621"/>
      <c r="O32" s="621"/>
      <c r="P32" s="621"/>
      <c r="Q32" s="622"/>
      <c r="R32" s="623">
        <v>777466</v>
      </c>
      <c r="S32" s="624"/>
      <c r="T32" s="624"/>
      <c r="U32" s="624"/>
      <c r="V32" s="624"/>
      <c r="W32" s="624"/>
      <c r="X32" s="624"/>
      <c r="Y32" s="625"/>
      <c r="Z32" s="626">
        <v>1.5</v>
      </c>
      <c r="AA32" s="626"/>
      <c r="AB32" s="626"/>
      <c r="AC32" s="626"/>
      <c r="AD32" s="627">
        <v>3877</v>
      </c>
      <c r="AE32" s="627"/>
      <c r="AF32" s="627"/>
      <c r="AG32" s="627"/>
      <c r="AH32" s="627"/>
      <c r="AI32" s="627"/>
      <c r="AJ32" s="627"/>
      <c r="AK32" s="627"/>
      <c r="AL32" s="628">
        <v>0</v>
      </c>
      <c r="AM32" s="629"/>
      <c r="AN32" s="629"/>
      <c r="AO32" s="630"/>
      <c r="AP32" s="673"/>
      <c r="AQ32" s="674"/>
      <c r="AR32" s="674"/>
      <c r="AS32" s="674"/>
      <c r="AT32" s="677"/>
      <c r="AU32" s="183"/>
      <c r="AV32" s="183"/>
      <c r="AW32" s="183"/>
      <c r="AX32" s="666" t="s">
        <v>296</v>
      </c>
      <c r="AY32" s="667"/>
      <c r="AZ32" s="667"/>
      <c r="BA32" s="667"/>
      <c r="BB32" s="667"/>
      <c r="BC32" s="667"/>
      <c r="BD32" s="667"/>
      <c r="BE32" s="667"/>
      <c r="BF32" s="668"/>
      <c r="BG32" s="690">
        <v>99.2</v>
      </c>
      <c r="BH32" s="691"/>
      <c r="BI32" s="691"/>
      <c r="BJ32" s="691"/>
      <c r="BK32" s="691"/>
      <c r="BL32" s="691"/>
      <c r="BM32" s="692">
        <v>92.9</v>
      </c>
      <c r="BN32" s="691"/>
      <c r="BO32" s="691"/>
      <c r="BP32" s="691"/>
      <c r="BQ32" s="693"/>
      <c r="BR32" s="690">
        <v>99</v>
      </c>
      <c r="BS32" s="691"/>
      <c r="BT32" s="691"/>
      <c r="BU32" s="691"/>
      <c r="BV32" s="691"/>
      <c r="BW32" s="691"/>
      <c r="BX32" s="692">
        <v>92.5</v>
      </c>
      <c r="BY32" s="691"/>
      <c r="BZ32" s="691"/>
      <c r="CA32" s="691"/>
      <c r="CB32" s="693"/>
      <c r="CD32" s="688"/>
      <c r="CE32" s="689"/>
      <c r="CF32" s="637" t="s">
        <v>297</v>
      </c>
      <c r="CG32" s="638"/>
      <c r="CH32" s="638"/>
      <c r="CI32" s="638"/>
      <c r="CJ32" s="638"/>
      <c r="CK32" s="638"/>
      <c r="CL32" s="638"/>
      <c r="CM32" s="638"/>
      <c r="CN32" s="638"/>
      <c r="CO32" s="638"/>
      <c r="CP32" s="638"/>
      <c r="CQ32" s="639"/>
      <c r="CR32" s="623" t="s">
        <v>109</v>
      </c>
      <c r="CS32" s="624"/>
      <c r="CT32" s="624"/>
      <c r="CU32" s="624"/>
      <c r="CV32" s="624"/>
      <c r="CW32" s="624"/>
      <c r="CX32" s="624"/>
      <c r="CY32" s="625"/>
      <c r="CZ32" s="657" t="s">
        <v>109</v>
      </c>
      <c r="DA32" s="658"/>
      <c r="DB32" s="658"/>
      <c r="DC32" s="659"/>
      <c r="DD32" s="632" t="s">
        <v>109</v>
      </c>
      <c r="DE32" s="624"/>
      <c r="DF32" s="624"/>
      <c r="DG32" s="624"/>
      <c r="DH32" s="624"/>
      <c r="DI32" s="624"/>
      <c r="DJ32" s="624"/>
      <c r="DK32" s="625"/>
      <c r="DL32" s="632" t="s">
        <v>109</v>
      </c>
      <c r="DM32" s="624"/>
      <c r="DN32" s="624"/>
      <c r="DO32" s="624"/>
      <c r="DP32" s="624"/>
      <c r="DQ32" s="624"/>
      <c r="DR32" s="624"/>
      <c r="DS32" s="624"/>
      <c r="DT32" s="624"/>
      <c r="DU32" s="624"/>
      <c r="DV32" s="625"/>
      <c r="DW32" s="628" t="s">
        <v>109</v>
      </c>
      <c r="DX32" s="653"/>
      <c r="DY32" s="653"/>
      <c r="DZ32" s="653"/>
      <c r="EA32" s="653"/>
      <c r="EB32" s="653"/>
      <c r="EC32" s="654"/>
    </row>
    <row r="33" spans="2:133" ht="11.25" customHeight="1">
      <c r="B33" s="620" t="s">
        <v>298</v>
      </c>
      <c r="C33" s="621"/>
      <c r="D33" s="621"/>
      <c r="E33" s="621"/>
      <c r="F33" s="621"/>
      <c r="G33" s="621"/>
      <c r="H33" s="621"/>
      <c r="I33" s="621"/>
      <c r="J33" s="621"/>
      <c r="K33" s="621"/>
      <c r="L33" s="621"/>
      <c r="M33" s="621"/>
      <c r="N33" s="621"/>
      <c r="O33" s="621"/>
      <c r="P33" s="621"/>
      <c r="Q33" s="622"/>
      <c r="R33" s="623">
        <v>7266141</v>
      </c>
      <c r="S33" s="624"/>
      <c r="T33" s="624"/>
      <c r="U33" s="624"/>
      <c r="V33" s="624"/>
      <c r="W33" s="624"/>
      <c r="X33" s="624"/>
      <c r="Y33" s="625"/>
      <c r="Z33" s="626">
        <v>13.8</v>
      </c>
      <c r="AA33" s="626"/>
      <c r="AB33" s="626"/>
      <c r="AC33" s="626"/>
      <c r="AD33" s="627" t="s">
        <v>109</v>
      </c>
      <c r="AE33" s="627"/>
      <c r="AF33" s="627"/>
      <c r="AG33" s="627"/>
      <c r="AH33" s="627"/>
      <c r="AI33" s="627"/>
      <c r="AJ33" s="627"/>
      <c r="AK33" s="627"/>
      <c r="AL33" s="628" t="s">
        <v>109</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299</v>
      </c>
      <c r="CE33" s="638"/>
      <c r="CF33" s="638"/>
      <c r="CG33" s="638"/>
      <c r="CH33" s="638"/>
      <c r="CI33" s="638"/>
      <c r="CJ33" s="638"/>
      <c r="CK33" s="638"/>
      <c r="CL33" s="638"/>
      <c r="CM33" s="638"/>
      <c r="CN33" s="638"/>
      <c r="CO33" s="638"/>
      <c r="CP33" s="638"/>
      <c r="CQ33" s="639"/>
      <c r="CR33" s="623">
        <v>18410195</v>
      </c>
      <c r="CS33" s="655"/>
      <c r="CT33" s="655"/>
      <c r="CU33" s="655"/>
      <c r="CV33" s="655"/>
      <c r="CW33" s="655"/>
      <c r="CX33" s="655"/>
      <c r="CY33" s="656"/>
      <c r="CZ33" s="657">
        <v>35.6</v>
      </c>
      <c r="DA33" s="658"/>
      <c r="DB33" s="658"/>
      <c r="DC33" s="659"/>
      <c r="DD33" s="632">
        <v>15999579</v>
      </c>
      <c r="DE33" s="655"/>
      <c r="DF33" s="655"/>
      <c r="DG33" s="655"/>
      <c r="DH33" s="655"/>
      <c r="DI33" s="655"/>
      <c r="DJ33" s="655"/>
      <c r="DK33" s="656"/>
      <c r="DL33" s="632">
        <v>12806737</v>
      </c>
      <c r="DM33" s="655"/>
      <c r="DN33" s="655"/>
      <c r="DO33" s="655"/>
      <c r="DP33" s="655"/>
      <c r="DQ33" s="655"/>
      <c r="DR33" s="655"/>
      <c r="DS33" s="655"/>
      <c r="DT33" s="655"/>
      <c r="DU33" s="655"/>
      <c r="DV33" s="656"/>
      <c r="DW33" s="628">
        <v>40.6</v>
      </c>
      <c r="DX33" s="653"/>
      <c r="DY33" s="653"/>
      <c r="DZ33" s="653"/>
      <c r="EA33" s="653"/>
      <c r="EB33" s="653"/>
      <c r="EC33" s="654"/>
    </row>
    <row r="34" spans="2:133" ht="11.25" customHeight="1">
      <c r="B34" s="620" t="s">
        <v>300</v>
      </c>
      <c r="C34" s="621"/>
      <c r="D34" s="621"/>
      <c r="E34" s="621"/>
      <c r="F34" s="621"/>
      <c r="G34" s="621"/>
      <c r="H34" s="621"/>
      <c r="I34" s="621"/>
      <c r="J34" s="621"/>
      <c r="K34" s="621"/>
      <c r="L34" s="621"/>
      <c r="M34" s="621"/>
      <c r="N34" s="621"/>
      <c r="O34" s="621"/>
      <c r="P34" s="621"/>
      <c r="Q34" s="622"/>
      <c r="R34" s="623" t="s">
        <v>109</v>
      </c>
      <c r="S34" s="624"/>
      <c r="T34" s="624"/>
      <c r="U34" s="624"/>
      <c r="V34" s="624"/>
      <c r="W34" s="624"/>
      <c r="X34" s="624"/>
      <c r="Y34" s="625"/>
      <c r="Z34" s="626" t="s">
        <v>109</v>
      </c>
      <c r="AA34" s="626"/>
      <c r="AB34" s="626"/>
      <c r="AC34" s="626"/>
      <c r="AD34" s="627" t="s">
        <v>109</v>
      </c>
      <c r="AE34" s="627"/>
      <c r="AF34" s="627"/>
      <c r="AG34" s="627"/>
      <c r="AH34" s="627"/>
      <c r="AI34" s="627"/>
      <c r="AJ34" s="627"/>
      <c r="AK34" s="627"/>
      <c r="AL34" s="628" t="s">
        <v>109</v>
      </c>
      <c r="AM34" s="629"/>
      <c r="AN34" s="629"/>
      <c r="AO34" s="630"/>
      <c r="AP34" s="186"/>
      <c r="AQ34" s="602" t="s">
        <v>301</v>
      </c>
      <c r="AR34" s="603"/>
      <c r="AS34" s="603"/>
      <c r="AT34" s="603"/>
      <c r="AU34" s="603"/>
      <c r="AV34" s="603"/>
      <c r="AW34" s="603"/>
      <c r="AX34" s="603"/>
      <c r="AY34" s="603"/>
      <c r="AZ34" s="603"/>
      <c r="BA34" s="603"/>
      <c r="BB34" s="603"/>
      <c r="BC34" s="603"/>
      <c r="BD34" s="603"/>
      <c r="BE34" s="603"/>
      <c r="BF34" s="604"/>
      <c r="BG34" s="602" t="s">
        <v>302</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303</v>
      </c>
      <c r="CE34" s="638"/>
      <c r="CF34" s="638"/>
      <c r="CG34" s="638"/>
      <c r="CH34" s="638"/>
      <c r="CI34" s="638"/>
      <c r="CJ34" s="638"/>
      <c r="CK34" s="638"/>
      <c r="CL34" s="638"/>
      <c r="CM34" s="638"/>
      <c r="CN34" s="638"/>
      <c r="CO34" s="638"/>
      <c r="CP34" s="638"/>
      <c r="CQ34" s="639"/>
      <c r="CR34" s="623">
        <v>6210059</v>
      </c>
      <c r="CS34" s="624"/>
      <c r="CT34" s="624"/>
      <c r="CU34" s="624"/>
      <c r="CV34" s="624"/>
      <c r="CW34" s="624"/>
      <c r="CX34" s="624"/>
      <c r="CY34" s="625"/>
      <c r="CZ34" s="657">
        <v>12</v>
      </c>
      <c r="DA34" s="658"/>
      <c r="DB34" s="658"/>
      <c r="DC34" s="659"/>
      <c r="DD34" s="632">
        <v>5121430</v>
      </c>
      <c r="DE34" s="624"/>
      <c r="DF34" s="624"/>
      <c r="DG34" s="624"/>
      <c r="DH34" s="624"/>
      <c r="DI34" s="624"/>
      <c r="DJ34" s="624"/>
      <c r="DK34" s="625"/>
      <c r="DL34" s="632">
        <v>4596413</v>
      </c>
      <c r="DM34" s="624"/>
      <c r="DN34" s="624"/>
      <c r="DO34" s="624"/>
      <c r="DP34" s="624"/>
      <c r="DQ34" s="624"/>
      <c r="DR34" s="624"/>
      <c r="DS34" s="624"/>
      <c r="DT34" s="624"/>
      <c r="DU34" s="624"/>
      <c r="DV34" s="625"/>
      <c r="DW34" s="628">
        <v>14.6</v>
      </c>
      <c r="DX34" s="653"/>
      <c r="DY34" s="653"/>
      <c r="DZ34" s="653"/>
      <c r="EA34" s="653"/>
      <c r="EB34" s="653"/>
      <c r="EC34" s="654"/>
    </row>
    <row r="35" spans="2:133" ht="11.25" customHeight="1">
      <c r="B35" s="620" t="s">
        <v>304</v>
      </c>
      <c r="C35" s="621"/>
      <c r="D35" s="621"/>
      <c r="E35" s="621"/>
      <c r="F35" s="621"/>
      <c r="G35" s="621"/>
      <c r="H35" s="621"/>
      <c r="I35" s="621"/>
      <c r="J35" s="621"/>
      <c r="K35" s="621"/>
      <c r="L35" s="621"/>
      <c r="M35" s="621"/>
      <c r="N35" s="621"/>
      <c r="O35" s="621"/>
      <c r="P35" s="621"/>
      <c r="Q35" s="622"/>
      <c r="R35" s="623">
        <v>1921341</v>
      </c>
      <c r="S35" s="624"/>
      <c r="T35" s="624"/>
      <c r="U35" s="624"/>
      <c r="V35" s="624"/>
      <c r="W35" s="624"/>
      <c r="X35" s="624"/>
      <c r="Y35" s="625"/>
      <c r="Z35" s="626">
        <v>3.6</v>
      </c>
      <c r="AA35" s="626"/>
      <c r="AB35" s="626"/>
      <c r="AC35" s="626"/>
      <c r="AD35" s="627" t="s">
        <v>109</v>
      </c>
      <c r="AE35" s="627"/>
      <c r="AF35" s="627"/>
      <c r="AG35" s="627"/>
      <c r="AH35" s="627"/>
      <c r="AI35" s="627"/>
      <c r="AJ35" s="627"/>
      <c r="AK35" s="627"/>
      <c r="AL35" s="628" t="s">
        <v>109</v>
      </c>
      <c r="AM35" s="629"/>
      <c r="AN35" s="629"/>
      <c r="AO35" s="630"/>
      <c r="AP35" s="186"/>
      <c r="AQ35" s="634" t="s">
        <v>305</v>
      </c>
      <c r="AR35" s="635"/>
      <c r="AS35" s="635"/>
      <c r="AT35" s="635"/>
      <c r="AU35" s="635"/>
      <c r="AV35" s="635"/>
      <c r="AW35" s="635"/>
      <c r="AX35" s="635"/>
      <c r="AY35" s="636"/>
      <c r="AZ35" s="612">
        <v>6633011</v>
      </c>
      <c r="BA35" s="613"/>
      <c r="BB35" s="613"/>
      <c r="BC35" s="613"/>
      <c r="BD35" s="613"/>
      <c r="BE35" s="613"/>
      <c r="BF35" s="694"/>
      <c r="BG35" s="634" t="s">
        <v>306</v>
      </c>
      <c r="BH35" s="635"/>
      <c r="BI35" s="635"/>
      <c r="BJ35" s="635"/>
      <c r="BK35" s="635"/>
      <c r="BL35" s="635"/>
      <c r="BM35" s="635"/>
      <c r="BN35" s="635"/>
      <c r="BO35" s="635"/>
      <c r="BP35" s="635"/>
      <c r="BQ35" s="635"/>
      <c r="BR35" s="635"/>
      <c r="BS35" s="635"/>
      <c r="BT35" s="635"/>
      <c r="BU35" s="636"/>
      <c r="BV35" s="612">
        <v>172682</v>
      </c>
      <c r="BW35" s="613"/>
      <c r="BX35" s="613"/>
      <c r="BY35" s="613"/>
      <c r="BZ35" s="613"/>
      <c r="CA35" s="613"/>
      <c r="CB35" s="694"/>
      <c r="CD35" s="637" t="s">
        <v>307</v>
      </c>
      <c r="CE35" s="638"/>
      <c r="CF35" s="638"/>
      <c r="CG35" s="638"/>
      <c r="CH35" s="638"/>
      <c r="CI35" s="638"/>
      <c r="CJ35" s="638"/>
      <c r="CK35" s="638"/>
      <c r="CL35" s="638"/>
      <c r="CM35" s="638"/>
      <c r="CN35" s="638"/>
      <c r="CO35" s="638"/>
      <c r="CP35" s="638"/>
      <c r="CQ35" s="639"/>
      <c r="CR35" s="623">
        <v>227252</v>
      </c>
      <c r="CS35" s="655"/>
      <c r="CT35" s="655"/>
      <c r="CU35" s="655"/>
      <c r="CV35" s="655"/>
      <c r="CW35" s="655"/>
      <c r="CX35" s="655"/>
      <c r="CY35" s="656"/>
      <c r="CZ35" s="657">
        <v>0.4</v>
      </c>
      <c r="DA35" s="658"/>
      <c r="DB35" s="658"/>
      <c r="DC35" s="659"/>
      <c r="DD35" s="632">
        <v>221343</v>
      </c>
      <c r="DE35" s="655"/>
      <c r="DF35" s="655"/>
      <c r="DG35" s="655"/>
      <c r="DH35" s="655"/>
      <c r="DI35" s="655"/>
      <c r="DJ35" s="655"/>
      <c r="DK35" s="656"/>
      <c r="DL35" s="632">
        <v>221343</v>
      </c>
      <c r="DM35" s="655"/>
      <c r="DN35" s="655"/>
      <c r="DO35" s="655"/>
      <c r="DP35" s="655"/>
      <c r="DQ35" s="655"/>
      <c r="DR35" s="655"/>
      <c r="DS35" s="655"/>
      <c r="DT35" s="655"/>
      <c r="DU35" s="655"/>
      <c r="DV35" s="656"/>
      <c r="DW35" s="628">
        <v>0.7</v>
      </c>
      <c r="DX35" s="653"/>
      <c r="DY35" s="653"/>
      <c r="DZ35" s="653"/>
      <c r="EA35" s="653"/>
      <c r="EB35" s="653"/>
      <c r="EC35" s="654"/>
    </row>
    <row r="36" spans="2:133" ht="11.25" customHeight="1">
      <c r="B36" s="666" t="s">
        <v>308</v>
      </c>
      <c r="C36" s="667"/>
      <c r="D36" s="667"/>
      <c r="E36" s="667"/>
      <c r="F36" s="667"/>
      <c r="G36" s="667"/>
      <c r="H36" s="667"/>
      <c r="I36" s="667"/>
      <c r="J36" s="667"/>
      <c r="K36" s="667"/>
      <c r="L36" s="667"/>
      <c r="M36" s="667"/>
      <c r="N36" s="667"/>
      <c r="O36" s="667"/>
      <c r="P36" s="667"/>
      <c r="Q36" s="668"/>
      <c r="R36" s="695">
        <v>52835273</v>
      </c>
      <c r="S36" s="696"/>
      <c r="T36" s="696"/>
      <c r="U36" s="696"/>
      <c r="V36" s="696"/>
      <c r="W36" s="696"/>
      <c r="X36" s="696"/>
      <c r="Y36" s="697"/>
      <c r="Z36" s="698">
        <v>100</v>
      </c>
      <c r="AA36" s="698"/>
      <c r="AB36" s="698"/>
      <c r="AC36" s="698"/>
      <c r="AD36" s="699">
        <v>29629380</v>
      </c>
      <c r="AE36" s="699"/>
      <c r="AF36" s="699"/>
      <c r="AG36" s="699"/>
      <c r="AH36" s="699"/>
      <c r="AI36" s="699"/>
      <c r="AJ36" s="699"/>
      <c r="AK36" s="699"/>
      <c r="AL36" s="700">
        <v>100</v>
      </c>
      <c r="AM36" s="692"/>
      <c r="AN36" s="692"/>
      <c r="AO36" s="701"/>
      <c r="AQ36" s="702" t="s">
        <v>309</v>
      </c>
      <c r="AR36" s="703"/>
      <c r="AS36" s="703"/>
      <c r="AT36" s="703"/>
      <c r="AU36" s="703"/>
      <c r="AV36" s="703"/>
      <c r="AW36" s="703"/>
      <c r="AX36" s="703"/>
      <c r="AY36" s="704"/>
      <c r="AZ36" s="623">
        <v>2006673</v>
      </c>
      <c r="BA36" s="624"/>
      <c r="BB36" s="624"/>
      <c r="BC36" s="624"/>
      <c r="BD36" s="655"/>
      <c r="BE36" s="655"/>
      <c r="BF36" s="680"/>
      <c r="BG36" s="637" t="s">
        <v>310</v>
      </c>
      <c r="BH36" s="638"/>
      <c r="BI36" s="638"/>
      <c r="BJ36" s="638"/>
      <c r="BK36" s="638"/>
      <c r="BL36" s="638"/>
      <c r="BM36" s="638"/>
      <c r="BN36" s="638"/>
      <c r="BO36" s="638"/>
      <c r="BP36" s="638"/>
      <c r="BQ36" s="638"/>
      <c r="BR36" s="638"/>
      <c r="BS36" s="638"/>
      <c r="BT36" s="638"/>
      <c r="BU36" s="639"/>
      <c r="BV36" s="623">
        <v>-25339</v>
      </c>
      <c r="BW36" s="624"/>
      <c r="BX36" s="624"/>
      <c r="BY36" s="624"/>
      <c r="BZ36" s="624"/>
      <c r="CA36" s="624"/>
      <c r="CB36" s="633"/>
      <c r="CD36" s="637" t="s">
        <v>311</v>
      </c>
      <c r="CE36" s="638"/>
      <c r="CF36" s="638"/>
      <c r="CG36" s="638"/>
      <c r="CH36" s="638"/>
      <c r="CI36" s="638"/>
      <c r="CJ36" s="638"/>
      <c r="CK36" s="638"/>
      <c r="CL36" s="638"/>
      <c r="CM36" s="638"/>
      <c r="CN36" s="638"/>
      <c r="CO36" s="638"/>
      <c r="CP36" s="638"/>
      <c r="CQ36" s="639"/>
      <c r="CR36" s="623">
        <v>7482994</v>
      </c>
      <c r="CS36" s="624"/>
      <c r="CT36" s="624"/>
      <c r="CU36" s="624"/>
      <c r="CV36" s="624"/>
      <c r="CW36" s="624"/>
      <c r="CX36" s="624"/>
      <c r="CY36" s="625"/>
      <c r="CZ36" s="657">
        <v>14.5</v>
      </c>
      <c r="DA36" s="658"/>
      <c r="DB36" s="658"/>
      <c r="DC36" s="659"/>
      <c r="DD36" s="632">
        <v>6927955</v>
      </c>
      <c r="DE36" s="624"/>
      <c r="DF36" s="624"/>
      <c r="DG36" s="624"/>
      <c r="DH36" s="624"/>
      <c r="DI36" s="624"/>
      <c r="DJ36" s="624"/>
      <c r="DK36" s="625"/>
      <c r="DL36" s="632">
        <v>5359354</v>
      </c>
      <c r="DM36" s="624"/>
      <c r="DN36" s="624"/>
      <c r="DO36" s="624"/>
      <c r="DP36" s="624"/>
      <c r="DQ36" s="624"/>
      <c r="DR36" s="624"/>
      <c r="DS36" s="624"/>
      <c r="DT36" s="624"/>
      <c r="DU36" s="624"/>
      <c r="DV36" s="625"/>
      <c r="DW36" s="628">
        <v>17</v>
      </c>
      <c r="DX36" s="653"/>
      <c r="DY36" s="653"/>
      <c r="DZ36" s="653"/>
      <c r="EA36" s="653"/>
      <c r="EB36" s="653"/>
      <c r="EC36" s="654"/>
    </row>
    <row r="37" spans="2:133" ht="11.25" customHeight="1">
      <c r="AQ37" s="702" t="s">
        <v>312</v>
      </c>
      <c r="AR37" s="703"/>
      <c r="AS37" s="703"/>
      <c r="AT37" s="703"/>
      <c r="AU37" s="703"/>
      <c r="AV37" s="703"/>
      <c r="AW37" s="703"/>
      <c r="AX37" s="703"/>
      <c r="AY37" s="704"/>
      <c r="AZ37" s="623">
        <v>1005649</v>
      </c>
      <c r="BA37" s="624"/>
      <c r="BB37" s="624"/>
      <c r="BC37" s="624"/>
      <c r="BD37" s="655"/>
      <c r="BE37" s="655"/>
      <c r="BF37" s="680"/>
      <c r="BG37" s="637" t="s">
        <v>313</v>
      </c>
      <c r="BH37" s="638"/>
      <c r="BI37" s="638"/>
      <c r="BJ37" s="638"/>
      <c r="BK37" s="638"/>
      <c r="BL37" s="638"/>
      <c r="BM37" s="638"/>
      <c r="BN37" s="638"/>
      <c r="BO37" s="638"/>
      <c r="BP37" s="638"/>
      <c r="BQ37" s="638"/>
      <c r="BR37" s="638"/>
      <c r="BS37" s="638"/>
      <c r="BT37" s="638"/>
      <c r="BU37" s="639"/>
      <c r="BV37" s="623">
        <v>14222</v>
      </c>
      <c r="BW37" s="624"/>
      <c r="BX37" s="624"/>
      <c r="BY37" s="624"/>
      <c r="BZ37" s="624"/>
      <c r="CA37" s="624"/>
      <c r="CB37" s="633"/>
      <c r="CD37" s="637" t="s">
        <v>314</v>
      </c>
      <c r="CE37" s="638"/>
      <c r="CF37" s="638"/>
      <c r="CG37" s="638"/>
      <c r="CH37" s="638"/>
      <c r="CI37" s="638"/>
      <c r="CJ37" s="638"/>
      <c r="CK37" s="638"/>
      <c r="CL37" s="638"/>
      <c r="CM37" s="638"/>
      <c r="CN37" s="638"/>
      <c r="CO37" s="638"/>
      <c r="CP37" s="638"/>
      <c r="CQ37" s="639"/>
      <c r="CR37" s="623">
        <v>1936930</v>
      </c>
      <c r="CS37" s="655"/>
      <c r="CT37" s="655"/>
      <c r="CU37" s="655"/>
      <c r="CV37" s="655"/>
      <c r="CW37" s="655"/>
      <c r="CX37" s="655"/>
      <c r="CY37" s="656"/>
      <c r="CZ37" s="657">
        <v>3.8</v>
      </c>
      <c r="DA37" s="658"/>
      <c r="DB37" s="658"/>
      <c r="DC37" s="659"/>
      <c r="DD37" s="632">
        <v>1936930</v>
      </c>
      <c r="DE37" s="655"/>
      <c r="DF37" s="655"/>
      <c r="DG37" s="655"/>
      <c r="DH37" s="655"/>
      <c r="DI37" s="655"/>
      <c r="DJ37" s="655"/>
      <c r="DK37" s="656"/>
      <c r="DL37" s="632">
        <v>1173442</v>
      </c>
      <c r="DM37" s="655"/>
      <c r="DN37" s="655"/>
      <c r="DO37" s="655"/>
      <c r="DP37" s="655"/>
      <c r="DQ37" s="655"/>
      <c r="DR37" s="655"/>
      <c r="DS37" s="655"/>
      <c r="DT37" s="655"/>
      <c r="DU37" s="655"/>
      <c r="DV37" s="656"/>
      <c r="DW37" s="628">
        <v>3.7</v>
      </c>
      <c r="DX37" s="653"/>
      <c r="DY37" s="653"/>
      <c r="DZ37" s="653"/>
      <c r="EA37" s="653"/>
      <c r="EB37" s="653"/>
      <c r="EC37" s="654"/>
    </row>
    <row r="38" spans="2:133" ht="11.25" customHeight="1">
      <c r="AQ38" s="702" t="s">
        <v>315</v>
      </c>
      <c r="AR38" s="703"/>
      <c r="AS38" s="703"/>
      <c r="AT38" s="703"/>
      <c r="AU38" s="703"/>
      <c r="AV38" s="703"/>
      <c r="AW38" s="703"/>
      <c r="AX38" s="703"/>
      <c r="AY38" s="704"/>
      <c r="AZ38" s="623">
        <v>230000</v>
      </c>
      <c r="BA38" s="624"/>
      <c r="BB38" s="624"/>
      <c r="BC38" s="624"/>
      <c r="BD38" s="655"/>
      <c r="BE38" s="655"/>
      <c r="BF38" s="680"/>
      <c r="BG38" s="637" t="s">
        <v>316</v>
      </c>
      <c r="BH38" s="638"/>
      <c r="BI38" s="638"/>
      <c r="BJ38" s="638"/>
      <c r="BK38" s="638"/>
      <c r="BL38" s="638"/>
      <c r="BM38" s="638"/>
      <c r="BN38" s="638"/>
      <c r="BO38" s="638"/>
      <c r="BP38" s="638"/>
      <c r="BQ38" s="638"/>
      <c r="BR38" s="638"/>
      <c r="BS38" s="638"/>
      <c r="BT38" s="638"/>
      <c r="BU38" s="639"/>
      <c r="BV38" s="623">
        <v>24058</v>
      </c>
      <c r="BW38" s="624"/>
      <c r="BX38" s="624"/>
      <c r="BY38" s="624"/>
      <c r="BZ38" s="624"/>
      <c r="CA38" s="624"/>
      <c r="CB38" s="633"/>
      <c r="CD38" s="637" t="s">
        <v>317</v>
      </c>
      <c r="CE38" s="638"/>
      <c r="CF38" s="638"/>
      <c r="CG38" s="638"/>
      <c r="CH38" s="638"/>
      <c r="CI38" s="638"/>
      <c r="CJ38" s="638"/>
      <c r="CK38" s="638"/>
      <c r="CL38" s="638"/>
      <c r="CM38" s="638"/>
      <c r="CN38" s="638"/>
      <c r="CO38" s="638"/>
      <c r="CP38" s="638"/>
      <c r="CQ38" s="639"/>
      <c r="CR38" s="623">
        <v>3598439</v>
      </c>
      <c r="CS38" s="624"/>
      <c r="CT38" s="624"/>
      <c r="CU38" s="624"/>
      <c r="CV38" s="624"/>
      <c r="CW38" s="624"/>
      <c r="CX38" s="624"/>
      <c r="CY38" s="625"/>
      <c r="CZ38" s="657">
        <v>7</v>
      </c>
      <c r="DA38" s="658"/>
      <c r="DB38" s="658"/>
      <c r="DC38" s="659"/>
      <c r="DD38" s="632">
        <v>2967510</v>
      </c>
      <c r="DE38" s="624"/>
      <c r="DF38" s="624"/>
      <c r="DG38" s="624"/>
      <c r="DH38" s="624"/>
      <c r="DI38" s="624"/>
      <c r="DJ38" s="624"/>
      <c r="DK38" s="625"/>
      <c r="DL38" s="632">
        <v>2629627</v>
      </c>
      <c r="DM38" s="624"/>
      <c r="DN38" s="624"/>
      <c r="DO38" s="624"/>
      <c r="DP38" s="624"/>
      <c r="DQ38" s="624"/>
      <c r="DR38" s="624"/>
      <c r="DS38" s="624"/>
      <c r="DT38" s="624"/>
      <c r="DU38" s="624"/>
      <c r="DV38" s="625"/>
      <c r="DW38" s="628">
        <v>8.3000000000000007</v>
      </c>
      <c r="DX38" s="653"/>
      <c r="DY38" s="653"/>
      <c r="DZ38" s="653"/>
      <c r="EA38" s="653"/>
      <c r="EB38" s="653"/>
      <c r="EC38" s="654"/>
    </row>
    <row r="39" spans="2:133" ht="11.25" customHeight="1">
      <c r="AQ39" s="702" t="s">
        <v>318</v>
      </c>
      <c r="AR39" s="703"/>
      <c r="AS39" s="703"/>
      <c r="AT39" s="703"/>
      <c r="AU39" s="703"/>
      <c r="AV39" s="703"/>
      <c r="AW39" s="703"/>
      <c r="AX39" s="703"/>
      <c r="AY39" s="704"/>
      <c r="AZ39" s="623">
        <v>33307</v>
      </c>
      <c r="BA39" s="624"/>
      <c r="BB39" s="624"/>
      <c r="BC39" s="624"/>
      <c r="BD39" s="655"/>
      <c r="BE39" s="655"/>
      <c r="BF39" s="680"/>
      <c r="BG39" s="708" t="s">
        <v>319</v>
      </c>
      <c r="BH39" s="709"/>
      <c r="BI39" s="709"/>
      <c r="BJ39" s="709"/>
      <c r="BK39" s="709"/>
      <c r="BL39" s="187"/>
      <c r="BM39" s="638" t="s">
        <v>320</v>
      </c>
      <c r="BN39" s="638"/>
      <c r="BO39" s="638"/>
      <c r="BP39" s="638"/>
      <c r="BQ39" s="638"/>
      <c r="BR39" s="638"/>
      <c r="BS39" s="638"/>
      <c r="BT39" s="638"/>
      <c r="BU39" s="639"/>
      <c r="BV39" s="623">
        <v>107</v>
      </c>
      <c r="BW39" s="624"/>
      <c r="BX39" s="624"/>
      <c r="BY39" s="624"/>
      <c r="BZ39" s="624"/>
      <c r="CA39" s="624"/>
      <c r="CB39" s="633"/>
      <c r="CD39" s="637" t="s">
        <v>321</v>
      </c>
      <c r="CE39" s="638"/>
      <c r="CF39" s="638"/>
      <c r="CG39" s="638"/>
      <c r="CH39" s="638"/>
      <c r="CI39" s="638"/>
      <c r="CJ39" s="638"/>
      <c r="CK39" s="638"/>
      <c r="CL39" s="638"/>
      <c r="CM39" s="638"/>
      <c r="CN39" s="638"/>
      <c r="CO39" s="638"/>
      <c r="CP39" s="638"/>
      <c r="CQ39" s="639"/>
      <c r="CR39" s="623">
        <v>836640</v>
      </c>
      <c r="CS39" s="655"/>
      <c r="CT39" s="655"/>
      <c r="CU39" s="655"/>
      <c r="CV39" s="655"/>
      <c r="CW39" s="655"/>
      <c r="CX39" s="655"/>
      <c r="CY39" s="656"/>
      <c r="CZ39" s="657">
        <v>1.6</v>
      </c>
      <c r="DA39" s="658"/>
      <c r="DB39" s="658"/>
      <c r="DC39" s="659"/>
      <c r="DD39" s="632">
        <v>751341</v>
      </c>
      <c r="DE39" s="655"/>
      <c r="DF39" s="655"/>
      <c r="DG39" s="655"/>
      <c r="DH39" s="655"/>
      <c r="DI39" s="655"/>
      <c r="DJ39" s="655"/>
      <c r="DK39" s="656"/>
      <c r="DL39" s="632" t="s">
        <v>109</v>
      </c>
      <c r="DM39" s="655"/>
      <c r="DN39" s="655"/>
      <c r="DO39" s="655"/>
      <c r="DP39" s="655"/>
      <c r="DQ39" s="655"/>
      <c r="DR39" s="655"/>
      <c r="DS39" s="655"/>
      <c r="DT39" s="655"/>
      <c r="DU39" s="655"/>
      <c r="DV39" s="656"/>
      <c r="DW39" s="628" t="s">
        <v>109</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322</v>
      </c>
      <c r="AR40" s="703"/>
      <c r="AS40" s="703"/>
      <c r="AT40" s="703"/>
      <c r="AU40" s="703"/>
      <c r="AV40" s="703"/>
      <c r="AW40" s="703"/>
      <c r="AX40" s="703"/>
      <c r="AY40" s="704"/>
      <c r="AZ40" s="623">
        <v>891387</v>
      </c>
      <c r="BA40" s="624"/>
      <c r="BB40" s="624"/>
      <c r="BC40" s="624"/>
      <c r="BD40" s="655"/>
      <c r="BE40" s="655"/>
      <c r="BF40" s="680"/>
      <c r="BG40" s="708"/>
      <c r="BH40" s="709"/>
      <c r="BI40" s="709"/>
      <c r="BJ40" s="709"/>
      <c r="BK40" s="709"/>
      <c r="BL40" s="187"/>
      <c r="BM40" s="638" t="s">
        <v>323</v>
      </c>
      <c r="BN40" s="638"/>
      <c r="BO40" s="638"/>
      <c r="BP40" s="638"/>
      <c r="BQ40" s="638"/>
      <c r="BR40" s="638"/>
      <c r="BS40" s="638"/>
      <c r="BT40" s="638"/>
      <c r="BU40" s="639"/>
      <c r="BV40" s="623">
        <v>98</v>
      </c>
      <c r="BW40" s="624"/>
      <c r="BX40" s="624"/>
      <c r="BY40" s="624"/>
      <c r="BZ40" s="624"/>
      <c r="CA40" s="624"/>
      <c r="CB40" s="633"/>
      <c r="CD40" s="637" t="s">
        <v>324</v>
      </c>
      <c r="CE40" s="638"/>
      <c r="CF40" s="638"/>
      <c r="CG40" s="638"/>
      <c r="CH40" s="638"/>
      <c r="CI40" s="638"/>
      <c r="CJ40" s="638"/>
      <c r="CK40" s="638"/>
      <c r="CL40" s="638"/>
      <c r="CM40" s="638"/>
      <c r="CN40" s="638"/>
      <c r="CO40" s="638"/>
      <c r="CP40" s="638"/>
      <c r="CQ40" s="639"/>
      <c r="CR40" s="623">
        <v>54811</v>
      </c>
      <c r="CS40" s="624"/>
      <c r="CT40" s="624"/>
      <c r="CU40" s="624"/>
      <c r="CV40" s="624"/>
      <c r="CW40" s="624"/>
      <c r="CX40" s="624"/>
      <c r="CY40" s="625"/>
      <c r="CZ40" s="657">
        <v>0.1</v>
      </c>
      <c r="DA40" s="658"/>
      <c r="DB40" s="658"/>
      <c r="DC40" s="659"/>
      <c r="DD40" s="632">
        <v>10000</v>
      </c>
      <c r="DE40" s="624"/>
      <c r="DF40" s="624"/>
      <c r="DG40" s="624"/>
      <c r="DH40" s="624"/>
      <c r="DI40" s="624"/>
      <c r="DJ40" s="624"/>
      <c r="DK40" s="625"/>
      <c r="DL40" s="632" t="s">
        <v>109</v>
      </c>
      <c r="DM40" s="624"/>
      <c r="DN40" s="624"/>
      <c r="DO40" s="624"/>
      <c r="DP40" s="624"/>
      <c r="DQ40" s="624"/>
      <c r="DR40" s="624"/>
      <c r="DS40" s="624"/>
      <c r="DT40" s="624"/>
      <c r="DU40" s="624"/>
      <c r="DV40" s="625"/>
      <c r="DW40" s="628" t="s">
        <v>109</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325</v>
      </c>
      <c r="AR41" s="644"/>
      <c r="AS41" s="644"/>
      <c r="AT41" s="644"/>
      <c r="AU41" s="644"/>
      <c r="AV41" s="644"/>
      <c r="AW41" s="644"/>
      <c r="AX41" s="644"/>
      <c r="AY41" s="645"/>
      <c r="AZ41" s="695">
        <v>2465995</v>
      </c>
      <c r="BA41" s="696"/>
      <c r="BB41" s="696"/>
      <c r="BC41" s="696"/>
      <c r="BD41" s="691"/>
      <c r="BE41" s="691"/>
      <c r="BF41" s="693"/>
      <c r="BG41" s="710"/>
      <c r="BH41" s="711"/>
      <c r="BI41" s="711"/>
      <c r="BJ41" s="711"/>
      <c r="BK41" s="711"/>
      <c r="BL41" s="189"/>
      <c r="BM41" s="644" t="s">
        <v>326</v>
      </c>
      <c r="BN41" s="644"/>
      <c r="BO41" s="644"/>
      <c r="BP41" s="644"/>
      <c r="BQ41" s="644"/>
      <c r="BR41" s="644"/>
      <c r="BS41" s="644"/>
      <c r="BT41" s="644"/>
      <c r="BU41" s="645"/>
      <c r="BV41" s="695">
        <v>341</v>
      </c>
      <c r="BW41" s="696"/>
      <c r="BX41" s="696"/>
      <c r="BY41" s="696"/>
      <c r="BZ41" s="696"/>
      <c r="CA41" s="696"/>
      <c r="CB41" s="705"/>
      <c r="CD41" s="637" t="s">
        <v>327</v>
      </c>
      <c r="CE41" s="638"/>
      <c r="CF41" s="638"/>
      <c r="CG41" s="638"/>
      <c r="CH41" s="638"/>
      <c r="CI41" s="638"/>
      <c r="CJ41" s="638"/>
      <c r="CK41" s="638"/>
      <c r="CL41" s="638"/>
      <c r="CM41" s="638"/>
      <c r="CN41" s="638"/>
      <c r="CO41" s="638"/>
      <c r="CP41" s="638"/>
      <c r="CQ41" s="639"/>
      <c r="CR41" s="623" t="s">
        <v>213</v>
      </c>
      <c r="CS41" s="655"/>
      <c r="CT41" s="655"/>
      <c r="CU41" s="655"/>
      <c r="CV41" s="655"/>
      <c r="CW41" s="655"/>
      <c r="CX41" s="655"/>
      <c r="CY41" s="656"/>
      <c r="CZ41" s="657" t="s">
        <v>213</v>
      </c>
      <c r="DA41" s="658"/>
      <c r="DB41" s="658"/>
      <c r="DC41" s="659"/>
      <c r="DD41" s="632" t="s">
        <v>213</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329</v>
      </c>
      <c r="CE42" s="621"/>
      <c r="CF42" s="621"/>
      <c r="CG42" s="621"/>
      <c r="CH42" s="621"/>
      <c r="CI42" s="621"/>
      <c r="CJ42" s="621"/>
      <c r="CK42" s="621"/>
      <c r="CL42" s="621"/>
      <c r="CM42" s="621"/>
      <c r="CN42" s="621"/>
      <c r="CO42" s="621"/>
      <c r="CP42" s="621"/>
      <c r="CQ42" s="622"/>
      <c r="CR42" s="623">
        <v>9861342</v>
      </c>
      <c r="CS42" s="624"/>
      <c r="CT42" s="624"/>
      <c r="CU42" s="624"/>
      <c r="CV42" s="624"/>
      <c r="CW42" s="624"/>
      <c r="CX42" s="624"/>
      <c r="CY42" s="625"/>
      <c r="CZ42" s="657">
        <v>19.100000000000001</v>
      </c>
      <c r="DA42" s="706"/>
      <c r="DB42" s="706"/>
      <c r="DC42" s="707"/>
      <c r="DD42" s="632">
        <v>2116571</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331</v>
      </c>
      <c r="CE43" s="621"/>
      <c r="CF43" s="621"/>
      <c r="CG43" s="621"/>
      <c r="CH43" s="621"/>
      <c r="CI43" s="621"/>
      <c r="CJ43" s="621"/>
      <c r="CK43" s="621"/>
      <c r="CL43" s="621"/>
      <c r="CM43" s="621"/>
      <c r="CN43" s="621"/>
      <c r="CO43" s="621"/>
      <c r="CP43" s="621"/>
      <c r="CQ43" s="622"/>
      <c r="CR43" s="623">
        <v>158978</v>
      </c>
      <c r="CS43" s="655"/>
      <c r="CT43" s="655"/>
      <c r="CU43" s="655"/>
      <c r="CV43" s="655"/>
      <c r="CW43" s="655"/>
      <c r="CX43" s="655"/>
      <c r="CY43" s="656"/>
      <c r="CZ43" s="657">
        <v>0.3</v>
      </c>
      <c r="DA43" s="658"/>
      <c r="DB43" s="658"/>
      <c r="DC43" s="659"/>
      <c r="DD43" s="632">
        <v>158978</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332</v>
      </c>
      <c r="CD44" s="729" t="s">
        <v>285</v>
      </c>
      <c r="CE44" s="730"/>
      <c r="CF44" s="620" t="s">
        <v>333</v>
      </c>
      <c r="CG44" s="621"/>
      <c r="CH44" s="621"/>
      <c r="CI44" s="621"/>
      <c r="CJ44" s="621"/>
      <c r="CK44" s="621"/>
      <c r="CL44" s="621"/>
      <c r="CM44" s="621"/>
      <c r="CN44" s="621"/>
      <c r="CO44" s="621"/>
      <c r="CP44" s="621"/>
      <c r="CQ44" s="622"/>
      <c r="CR44" s="623">
        <v>9835783</v>
      </c>
      <c r="CS44" s="624"/>
      <c r="CT44" s="624"/>
      <c r="CU44" s="624"/>
      <c r="CV44" s="624"/>
      <c r="CW44" s="624"/>
      <c r="CX44" s="624"/>
      <c r="CY44" s="625"/>
      <c r="CZ44" s="657">
        <v>19</v>
      </c>
      <c r="DA44" s="706"/>
      <c r="DB44" s="706"/>
      <c r="DC44" s="707"/>
      <c r="DD44" s="632">
        <v>2115312</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334</v>
      </c>
      <c r="CG45" s="621"/>
      <c r="CH45" s="621"/>
      <c r="CI45" s="621"/>
      <c r="CJ45" s="621"/>
      <c r="CK45" s="621"/>
      <c r="CL45" s="621"/>
      <c r="CM45" s="621"/>
      <c r="CN45" s="621"/>
      <c r="CO45" s="621"/>
      <c r="CP45" s="621"/>
      <c r="CQ45" s="622"/>
      <c r="CR45" s="623">
        <v>4217626</v>
      </c>
      <c r="CS45" s="655"/>
      <c r="CT45" s="655"/>
      <c r="CU45" s="655"/>
      <c r="CV45" s="655"/>
      <c r="CW45" s="655"/>
      <c r="CX45" s="655"/>
      <c r="CY45" s="656"/>
      <c r="CZ45" s="657">
        <v>8.1999999999999993</v>
      </c>
      <c r="DA45" s="658"/>
      <c r="DB45" s="658"/>
      <c r="DC45" s="659"/>
      <c r="DD45" s="632">
        <v>234434</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335</v>
      </c>
      <c r="CG46" s="621"/>
      <c r="CH46" s="621"/>
      <c r="CI46" s="621"/>
      <c r="CJ46" s="621"/>
      <c r="CK46" s="621"/>
      <c r="CL46" s="621"/>
      <c r="CM46" s="621"/>
      <c r="CN46" s="621"/>
      <c r="CO46" s="621"/>
      <c r="CP46" s="621"/>
      <c r="CQ46" s="622"/>
      <c r="CR46" s="623">
        <v>5364752</v>
      </c>
      <c r="CS46" s="624"/>
      <c r="CT46" s="624"/>
      <c r="CU46" s="624"/>
      <c r="CV46" s="624"/>
      <c r="CW46" s="624"/>
      <c r="CX46" s="624"/>
      <c r="CY46" s="625"/>
      <c r="CZ46" s="657">
        <v>10.4</v>
      </c>
      <c r="DA46" s="706"/>
      <c r="DB46" s="706"/>
      <c r="DC46" s="707"/>
      <c r="DD46" s="632">
        <v>1801673</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336</v>
      </c>
      <c r="CG47" s="621"/>
      <c r="CH47" s="621"/>
      <c r="CI47" s="621"/>
      <c r="CJ47" s="621"/>
      <c r="CK47" s="621"/>
      <c r="CL47" s="621"/>
      <c r="CM47" s="621"/>
      <c r="CN47" s="621"/>
      <c r="CO47" s="621"/>
      <c r="CP47" s="621"/>
      <c r="CQ47" s="622"/>
      <c r="CR47" s="623">
        <v>25559</v>
      </c>
      <c r="CS47" s="655"/>
      <c r="CT47" s="655"/>
      <c r="CU47" s="655"/>
      <c r="CV47" s="655"/>
      <c r="CW47" s="655"/>
      <c r="CX47" s="655"/>
      <c r="CY47" s="656"/>
      <c r="CZ47" s="657">
        <v>0</v>
      </c>
      <c r="DA47" s="658"/>
      <c r="DB47" s="658"/>
      <c r="DC47" s="659"/>
      <c r="DD47" s="632">
        <v>1259</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337</v>
      </c>
      <c r="CG48" s="621"/>
      <c r="CH48" s="621"/>
      <c r="CI48" s="621"/>
      <c r="CJ48" s="621"/>
      <c r="CK48" s="621"/>
      <c r="CL48" s="621"/>
      <c r="CM48" s="621"/>
      <c r="CN48" s="621"/>
      <c r="CO48" s="621"/>
      <c r="CP48" s="621"/>
      <c r="CQ48" s="622"/>
      <c r="CR48" s="623" t="s">
        <v>118</v>
      </c>
      <c r="CS48" s="624"/>
      <c r="CT48" s="624"/>
      <c r="CU48" s="624"/>
      <c r="CV48" s="624"/>
      <c r="CW48" s="624"/>
      <c r="CX48" s="624"/>
      <c r="CY48" s="625"/>
      <c r="CZ48" s="657" t="s">
        <v>118</v>
      </c>
      <c r="DA48" s="706"/>
      <c r="DB48" s="706"/>
      <c r="DC48" s="707"/>
      <c r="DD48" s="632" t="s">
        <v>118</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338</v>
      </c>
      <c r="CE49" s="667"/>
      <c r="CF49" s="667"/>
      <c r="CG49" s="667"/>
      <c r="CH49" s="667"/>
      <c r="CI49" s="667"/>
      <c r="CJ49" s="667"/>
      <c r="CK49" s="667"/>
      <c r="CL49" s="667"/>
      <c r="CM49" s="667"/>
      <c r="CN49" s="667"/>
      <c r="CO49" s="667"/>
      <c r="CP49" s="667"/>
      <c r="CQ49" s="668"/>
      <c r="CR49" s="695">
        <v>51649947</v>
      </c>
      <c r="CS49" s="691"/>
      <c r="CT49" s="691"/>
      <c r="CU49" s="691"/>
      <c r="CV49" s="691"/>
      <c r="CW49" s="691"/>
      <c r="CX49" s="691"/>
      <c r="CY49" s="718"/>
      <c r="CZ49" s="719">
        <v>100</v>
      </c>
      <c r="DA49" s="720"/>
      <c r="DB49" s="720"/>
      <c r="DC49" s="721"/>
      <c r="DD49" s="722">
        <v>34715842</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60" zoomScaleNormal="6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340</v>
      </c>
      <c r="DK2" s="765"/>
      <c r="DL2" s="765"/>
      <c r="DM2" s="765"/>
      <c r="DN2" s="765"/>
      <c r="DO2" s="766"/>
      <c r="DP2" s="200"/>
      <c r="DQ2" s="764" t="s">
        <v>341</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342</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344</v>
      </c>
      <c r="B5" s="759"/>
      <c r="C5" s="759"/>
      <c r="D5" s="759"/>
      <c r="E5" s="759"/>
      <c r="F5" s="759"/>
      <c r="G5" s="759"/>
      <c r="H5" s="759"/>
      <c r="I5" s="759"/>
      <c r="J5" s="759"/>
      <c r="K5" s="759"/>
      <c r="L5" s="759"/>
      <c r="M5" s="759"/>
      <c r="N5" s="759"/>
      <c r="O5" s="759"/>
      <c r="P5" s="760"/>
      <c r="Q5" s="735" t="s">
        <v>345</v>
      </c>
      <c r="R5" s="736"/>
      <c r="S5" s="736"/>
      <c r="T5" s="736"/>
      <c r="U5" s="737"/>
      <c r="V5" s="735" t="s">
        <v>346</v>
      </c>
      <c r="W5" s="736"/>
      <c r="X5" s="736"/>
      <c r="Y5" s="736"/>
      <c r="Z5" s="737"/>
      <c r="AA5" s="735" t="s">
        <v>347</v>
      </c>
      <c r="AB5" s="736"/>
      <c r="AC5" s="736"/>
      <c r="AD5" s="736"/>
      <c r="AE5" s="736"/>
      <c r="AF5" s="768" t="s">
        <v>348</v>
      </c>
      <c r="AG5" s="736"/>
      <c r="AH5" s="736"/>
      <c r="AI5" s="736"/>
      <c r="AJ5" s="747"/>
      <c r="AK5" s="736" t="s">
        <v>349</v>
      </c>
      <c r="AL5" s="736"/>
      <c r="AM5" s="736"/>
      <c r="AN5" s="736"/>
      <c r="AO5" s="737"/>
      <c r="AP5" s="735" t="s">
        <v>350</v>
      </c>
      <c r="AQ5" s="736"/>
      <c r="AR5" s="736"/>
      <c r="AS5" s="736"/>
      <c r="AT5" s="737"/>
      <c r="AU5" s="735" t="s">
        <v>351</v>
      </c>
      <c r="AV5" s="736"/>
      <c r="AW5" s="736"/>
      <c r="AX5" s="736"/>
      <c r="AY5" s="747"/>
      <c r="AZ5" s="207"/>
      <c r="BA5" s="207"/>
      <c r="BB5" s="207"/>
      <c r="BC5" s="207"/>
      <c r="BD5" s="207"/>
      <c r="BE5" s="208"/>
      <c r="BF5" s="208"/>
      <c r="BG5" s="208"/>
      <c r="BH5" s="208"/>
      <c r="BI5" s="208"/>
      <c r="BJ5" s="208"/>
      <c r="BK5" s="208"/>
      <c r="BL5" s="208"/>
      <c r="BM5" s="208"/>
      <c r="BN5" s="208"/>
      <c r="BO5" s="208"/>
      <c r="BP5" s="208"/>
      <c r="BQ5" s="758" t="s">
        <v>352</v>
      </c>
      <c r="BR5" s="759"/>
      <c r="BS5" s="759"/>
      <c r="BT5" s="759"/>
      <c r="BU5" s="759"/>
      <c r="BV5" s="759"/>
      <c r="BW5" s="759"/>
      <c r="BX5" s="759"/>
      <c r="BY5" s="759"/>
      <c r="BZ5" s="759"/>
      <c r="CA5" s="759"/>
      <c r="CB5" s="759"/>
      <c r="CC5" s="759"/>
      <c r="CD5" s="759"/>
      <c r="CE5" s="759"/>
      <c r="CF5" s="759"/>
      <c r="CG5" s="760"/>
      <c r="CH5" s="735" t="s">
        <v>353</v>
      </c>
      <c r="CI5" s="736"/>
      <c r="CJ5" s="736"/>
      <c r="CK5" s="736"/>
      <c r="CL5" s="737"/>
      <c r="CM5" s="735" t="s">
        <v>354</v>
      </c>
      <c r="CN5" s="736"/>
      <c r="CO5" s="736"/>
      <c r="CP5" s="736"/>
      <c r="CQ5" s="737"/>
      <c r="CR5" s="735" t="s">
        <v>355</v>
      </c>
      <c r="CS5" s="736"/>
      <c r="CT5" s="736"/>
      <c r="CU5" s="736"/>
      <c r="CV5" s="737"/>
      <c r="CW5" s="735" t="s">
        <v>356</v>
      </c>
      <c r="CX5" s="736"/>
      <c r="CY5" s="736"/>
      <c r="CZ5" s="736"/>
      <c r="DA5" s="737"/>
      <c r="DB5" s="735" t="s">
        <v>357</v>
      </c>
      <c r="DC5" s="736"/>
      <c r="DD5" s="736"/>
      <c r="DE5" s="736"/>
      <c r="DF5" s="737"/>
      <c r="DG5" s="741" t="s">
        <v>358</v>
      </c>
      <c r="DH5" s="742"/>
      <c r="DI5" s="742"/>
      <c r="DJ5" s="742"/>
      <c r="DK5" s="743"/>
      <c r="DL5" s="741" t="s">
        <v>359</v>
      </c>
      <c r="DM5" s="742"/>
      <c r="DN5" s="742"/>
      <c r="DO5" s="742"/>
      <c r="DP5" s="743"/>
      <c r="DQ5" s="735" t="s">
        <v>360</v>
      </c>
      <c r="DR5" s="736"/>
      <c r="DS5" s="736"/>
      <c r="DT5" s="736"/>
      <c r="DU5" s="737"/>
      <c r="DV5" s="735" t="s">
        <v>351</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361</v>
      </c>
      <c r="C7" s="750"/>
      <c r="D7" s="750"/>
      <c r="E7" s="750"/>
      <c r="F7" s="750"/>
      <c r="G7" s="750"/>
      <c r="H7" s="750"/>
      <c r="I7" s="750"/>
      <c r="J7" s="750"/>
      <c r="K7" s="750"/>
      <c r="L7" s="750"/>
      <c r="M7" s="750"/>
      <c r="N7" s="750"/>
      <c r="O7" s="750"/>
      <c r="P7" s="751"/>
      <c r="Q7" s="752">
        <v>52697</v>
      </c>
      <c r="R7" s="753"/>
      <c r="S7" s="753"/>
      <c r="T7" s="753"/>
      <c r="U7" s="753"/>
      <c r="V7" s="753">
        <v>51512</v>
      </c>
      <c r="W7" s="753"/>
      <c r="X7" s="753"/>
      <c r="Y7" s="753"/>
      <c r="Z7" s="753"/>
      <c r="AA7" s="753">
        <v>1185</v>
      </c>
      <c r="AB7" s="753"/>
      <c r="AC7" s="753"/>
      <c r="AD7" s="753"/>
      <c r="AE7" s="754"/>
      <c r="AF7" s="755">
        <v>1131</v>
      </c>
      <c r="AG7" s="756"/>
      <c r="AH7" s="756"/>
      <c r="AI7" s="756"/>
      <c r="AJ7" s="757"/>
      <c r="AK7" s="792">
        <v>19</v>
      </c>
      <c r="AL7" s="793"/>
      <c r="AM7" s="793"/>
      <c r="AN7" s="793"/>
      <c r="AO7" s="793"/>
      <c r="AP7" s="793">
        <v>87465</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545</v>
      </c>
      <c r="BT7" s="797"/>
      <c r="BU7" s="797"/>
      <c r="BV7" s="797"/>
      <c r="BW7" s="797"/>
      <c r="BX7" s="797"/>
      <c r="BY7" s="797"/>
      <c r="BZ7" s="797"/>
      <c r="CA7" s="797"/>
      <c r="CB7" s="797"/>
      <c r="CC7" s="797"/>
      <c r="CD7" s="797"/>
      <c r="CE7" s="797"/>
      <c r="CF7" s="797"/>
      <c r="CG7" s="798"/>
      <c r="CH7" s="789">
        <v>-4</v>
      </c>
      <c r="CI7" s="790"/>
      <c r="CJ7" s="790"/>
      <c r="CK7" s="790"/>
      <c r="CL7" s="791"/>
      <c r="CM7" s="789">
        <v>1867</v>
      </c>
      <c r="CN7" s="790"/>
      <c r="CO7" s="790"/>
      <c r="CP7" s="790"/>
      <c r="CQ7" s="791"/>
      <c r="CR7" s="789">
        <v>10</v>
      </c>
      <c r="CS7" s="790"/>
      <c r="CT7" s="790"/>
      <c r="CU7" s="790"/>
      <c r="CV7" s="791"/>
      <c r="CW7" s="789">
        <v>8</v>
      </c>
      <c r="CX7" s="790"/>
      <c r="CY7" s="790"/>
      <c r="CZ7" s="790"/>
      <c r="DA7" s="791"/>
      <c r="DB7" s="789" t="s">
        <v>479</v>
      </c>
      <c r="DC7" s="790"/>
      <c r="DD7" s="790"/>
      <c r="DE7" s="790"/>
      <c r="DF7" s="791"/>
      <c r="DG7" s="789">
        <v>1736</v>
      </c>
      <c r="DH7" s="790"/>
      <c r="DI7" s="790"/>
      <c r="DJ7" s="790"/>
      <c r="DK7" s="791"/>
      <c r="DL7" s="789" t="s">
        <v>479</v>
      </c>
      <c r="DM7" s="790"/>
      <c r="DN7" s="790"/>
      <c r="DO7" s="790"/>
      <c r="DP7" s="791"/>
      <c r="DQ7" s="789">
        <v>664</v>
      </c>
      <c r="DR7" s="790"/>
      <c r="DS7" s="790"/>
      <c r="DT7" s="790"/>
      <c r="DU7" s="791"/>
      <c r="DV7" s="770"/>
      <c r="DW7" s="771"/>
      <c r="DX7" s="771"/>
      <c r="DY7" s="771"/>
      <c r="DZ7" s="772"/>
      <c r="EA7" s="205"/>
    </row>
    <row r="8" spans="1:131" s="206" customFormat="1" ht="26.25" customHeight="1">
      <c r="A8" s="212">
        <v>2</v>
      </c>
      <c r="B8" s="773" t="s">
        <v>362</v>
      </c>
      <c r="C8" s="774"/>
      <c r="D8" s="774"/>
      <c r="E8" s="774"/>
      <c r="F8" s="774"/>
      <c r="G8" s="774"/>
      <c r="H8" s="774"/>
      <c r="I8" s="774"/>
      <c r="J8" s="774"/>
      <c r="K8" s="774"/>
      <c r="L8" s="774"/>
      <c r="M8" s="774"/>
      <c r="N8" s="774"/>
      <c r="O8" s="774"/>
      <c r="P8" s="775"/>
      <c r="Q8" s="776">
        <v>36</v>
      </c>
      <c r="R8" s="777"/>
      <c r="S8" s="777"/>
      <c r="T8" s="777"/>
      <c r="U8" s="777"/>
      <c r="V8" s="777">
        <v>36</v>
      </c>
      <c r="W8" s="777"/>
      <c r="X8" s="777"/>
      <c r="Y8" s="777"/>
      <c r="Z8" s="777"/>
      <c r="AA8" s="777">
        <v>0</v>
      </c>
      <c r="AB8" s="777"/>
      <c r="AC8" s="777"/>
      <c r="AD8" s="777"/>
      <c r="AE8" s="778"/>
      <c r="AF8" s="779">
        <v>0</v>
      </c>
      <c r="AG8" s="780"/>
      <c r="AH8" s="780"/>
      <c r="AI8" s="780"/>
      <c r="AJ8" s="781"/>
      <c r="AK8" s="782" t="s">
        <v>479</v>
      </c>
      <c r="AL8" s="783"/>
      <c r="AM8" s="783"/>
      <c r="AN8" s="783"/>
      <c r="AO8" s="783"/>
      <c r="AP8" s="783">
        <v>193</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546</v>
      </c>
      <c r="BT8" s="787"/>
      <c r="BU8" s="787"/>
      <c r="BV8" s="787"/>
      <c r="BW8" s="787"/>
      <c r="BX8" s="787"/>
      <c r="BY8" s="787"/>
      <c r="BZ8" s="787"/>
      <c r="CA8" s="787"/>
      <c r="CB8" s="787"/>
      <c r="CC8" s="787"/>
      <c r="CD8" s="787"/>
      <c r="CE8" s="787"/>
      <c r="CF8" s="787"/>
      <c r="CG8" s="788"/>
      <c r="CH8" s="799">
        <v>10</v>
      </c>
      <c r="CI8" s="800"/>
      <c r="CJ8" s="800"/>
      <c r="CK8" s="800"/>
      <c r="CL8" s="801"/>
      <c r="CM8" s="799">
        <v>120</v>
      </c>
      <c r="CN8" s="800"/>
      <c r="CO8" s="800"/>
      <c r="CP8" s="800"/>
      <c r="CQ8" s="801"/>
      <c r="CR8" s="799">
        <v>30</v>
      </c>
      <c r="CS8" s="800"/>
      <c r="CT8" s="800"/>
      <c r="CU8" s="800"/>
      <c r="CV8" s="801"/>
      <c r="CW8" s="799">
        <v>0</v>
      </c>
      <c r="CX8" s="800"/>
      <c r="CY8" s="800"/>
      <c r="CZ8" s="800"/>
      <c r="DA8" s="801"/>
      <c r="DB8" s="799" t="s">
        <v>479</v>
      </c>
      <c r="DC8" s="800"/>
      <c r="DD8" s="800"/>
      <c r="DE8" s="800"/>
      <c r="DF8" s="801"/>
      <c r="DG8" s="799" t="s">
        <v>479</v>
      </c>
      <c r="DH8" s="800"/>
      <c r="DI8" s="800"/>
      <c r="DJ8" s="800"/>
      <c r="DK8" s="801"/>
      <c r="DL8" s="799" t="s">
        <v>479</v>
      </c>
      <c r="DM8" s="800"/>
      <c r="DN8" s="800"/>
      <c r="DO8" s="800"/>
      <c r="DP8" s="801"/>
      <c r="DQ8" s="799" t="s">
        <v>479</v>
      </c>
      <c r="DR8" s="800"/>
      <c r="DS8" s="800"/>
      <c r="DT8" s="800"/>
      <c r="DU8" s="801"/>
      <c r="DV8" s="802"/>
      <c r="DW8" s="803"/>
      <c r="DX8" s="803"/>
      <c r="DY8" s="803"/>
      <c r="DZ8" s="804"/>
      <c r="EA8" s="205"/>
    </row>
    <row r="9" spans="1:131" s="206" customFormat="1" ht="26.25" customHeight="1">
      <c r="A9" s="212">
        <v>3</v>
      </c>
      <c r="B9" s="773" t="s">
        <v>363</v>
      </c>
      <c r="C9" s="774"/>
      <c r="D9" s="774"/>
      <c r="E9" s="774"/>
      <c r="F9" s="774"/>
      <c r="G9" s="774"/>
      <c r="H9" s="774"/>
      <c r="I9" s="774"/>
      <c r="J9" s="774"/>
      <c r="K9" s="774"/>
      <c r="L9" s="774"/>
      <c r="M9" s="774"/>
      <c r="N9" s="774"/>
      <c r="O9" s="774"/>
      <c r="P9" s="775"/>
      <c r="Q9" s="776">
        <v>8</v>
      </c>
      <c r="R9" s="777"/>
      <c r="S9" s="777"/>
      <c r="T9" s="777"/>
      <c r="U9" s="777"/>
      <c r="V9" s="777">
        <v>8</v>
      </c>
      <c r="W9" s="777"/>
      <c r="X9" s="777"/>
      <c r="Y9" s="777"/>
      <c r="Z9" s="777"/>
      <c r="AA9" s="777">
        <v>0</v>
      </c>
      <c r="AB9" s="777"/>
      <c r="AC9" s="777"/>
      <c r="AD9" s="777"/>
      <c r="AE9" s="778"/>
      <c r="AF9" s="779" t="s">
        <v>109</v>
      </c>
      <c r="AG9" s="780"/>
      <c r="AH9" s="780"/>
      <c r="AI9" s="780"/>
      <c r="AJ9" s="781"/>
      <c r="AK9" s="782" t="s">
        <v>479</v>
      </c>
      <c r="AL9" s="783"/>
      <c r="AM9" s="783"/>
      <c r="AN9" s="783"/>
      <c r="AO9" s="783"/>
      <c r="AP9" s="783" t="s">
        <v>479</v>
      </c>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t="s">
        <v>547</v>
      </c>
      <c r="BT9" s="787"/>
      <c r="BU9" s="787"/>
      <c r="BV9" s="787"/>
      <c r="BW9" s="787"/>
      <c r="BX9" s="787"/>
      <c r="BY9" s="787"/>
      <c r="BZ9" s="787"/>
      <c r="CA9" s="787"/>
      <c r="CB9" s="787"/>
      <c r="CC9" s="787"/>
      <c r="CD9" s="787"/>
      <c r="CE9" s="787"/>
      <c r="CF9" s="787"/>
      <c r="CG9" s="788"/>
      <c r="CH9" s="799">
        <v>-139</v>
      </c>
      <c r="CI9" s="800"/>
      <c r="CJ9" s="800"/>
      <c r="CK9" s="800"/>
      <c r="CL9" s="801"/>
      <c r="CM9" s="799">
        <v>1081</v>
      </c>
      <c r="CN9" s="800"/>
      <c r="CO9" s="800"/>
      <c r="CP9" s="800"/>
      <c r="CQ9" s="801"/>
      <c r="CR9" s="799">
        <v>175</v>
      </c>
      <c r="CS9" s="800"/>
      <c r="CT9" s="800"/>
      <c r="CU9" s="800"/>
      <c r="CV9" s="801"/>
      <c r="CW9" s="799">
        <v>0</v>
      </c>
      <c r="CX9" s="800"/>
      <c r="CY9" s="800"/>
      <c r="CZ9" s="800"/>
      <c r="DA9" s="801"/>
      <c r="DB9" s="799" t="s">
        <v>479</v>
      </c>
      <c r="DC9" s="800"/>
      <c r="DD9" s="800"/>
      <c r="DE9" s="800"/>
      <c r="DF9" s="801"/>
      <c r="DG9" s="799" t="s">
        <v>479</v>
      </c>
      <c r="DH9" s="800"/>
      <c r="DI9" s="800"/>
      <c r="DJ9" s="800"/>
      <c r="DK9" s="801"/>
      <c r="DL9" s="799" t="s">
        <v>479</v>
      </c>
      <c r="DM9" s="800"/>
      <c r="DN9" s="800"/>
      <c r="DO9" s="800"/>
      <c r="DP9" s="801"/>
      <c r="DQ9" s="799" t="s">
        <v>479</v>
      </c>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t="s">
        <v>548</v>
      </c>
      <c r="BT10" s="787"/>
      <c r="BU10" s="787"/>
      <c r="BV10" s="787"/>
      <c r="BW10" s="787"/>
      <c r="BX10" s="787"/>
      <c r="BY10" s="787"/>
      <c r="BZ10" s="787"/>
      <c r="CA10" s="787"/>
      <c r="CB10" s="787"/>
      <c r="CC10" s="787"/>
      <c r="CD10" s="787"/>
      <c r="CE10" s="787"/>
      <c r="CF10" s="787"/>
      <c r="CG10" s="788"/>
      <c r="CH10" s="799">
        <v>-6</v>
      </c>
      <c r="CI10" s="800"/>
      <c r="CJ10" s="800"/>
      <c r="CK10" s="800"/>
      <c r="CL10" s="801"/>
      <c r="CM10" s="799">
        <v>707</v>
      </c>
      <c r="CN10" s="800"/>
      <c r="CO10" s="800"/>
      <c r="CP10" s="800"/>
      <c r="CQ10" s="801"/>
      <c r="CR10" s="799">
        <v>15</v>
      </c>
      <c r="CS10" s="800"/>
      <c r="CT10" s="800"/>
      <c r="CU10" s="800"/>
      <c r="CV10" s="801"/>
      <c r="CW10" s="799">
        <v>0</v>
      </c>
      <c r="CX10" s="800"/>
      <c r="CY10" s="800"/>
      <c r="CZ10" s="800"/>
      <c r="DA10" s="801"/>
      <c r="DB10" s="799" t="s">
        <v>479</v>
      </c>
      <c r="DC10" s="800"/>
      <c r="DD10" s="800"/>
      <c r="DE10" s="800"/>
      <c r="DF10" s="801"/>
      <c r="DG10" s="799" t="s">
        <v>479</v>
      </c>
      <c r="DH10" s="800"/>
      <c r="DI10" s="800"/>
      <c r="DJ10" s="800"/>
      <c r="DK10" s="801"/>
      <c r="DL10" s="799" t="s">
        <v>479</v>
      </c>
      <c r="DM10" s="800"/>
      <c r="DN10" s="800"/>
      <c r="DO10" s="800"/>
      <c r="DP10" s="801"/>
      <c r="DQ10" s="799" t="s">
        <v>479</v>
      </c>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t="s">
        <v>549</v>
      </c>
      <c r="BT11" s="787"/>
      <c r="BU11" s="787"/>
      <c r="BV11" s="787"/>
      <c r="BW11" s="787"/>
      <c r="BX11" s="787"/>
      <c r="BY11" s="787"/>
      <c r="BZ11" s="787"/>
      <c r="CA11" s="787"/>
      <c r="CB11" s="787"/>
      <c r="CC11" s="787"/>
      <c r="CD11" s="787"/>
      <c r="CE11" s="787"/>
      <c r="CF11" s="787"/>
      <c r="CG11" s="788"/>
      <c r="CH11" s="799">
        <v>11</v>
      </c>
      <c r="CI11" s="800"/>
      <c r="CJ11" s="800"/>
      <c r="CK11" s="800"/>
      <c r="CL11" s="801"/>
      <c r="CM11" s="799">
        <v>570</v>
      </c>
      <c r="CN11" s="800"/>
      <c r="CO11" s="800"/>
      <c r="CP11" s="800"/>
      <c r="CQ11" s="801"/>
      <c r="CR11" s="799">
        <v>47</v>
      </c>
      <c r="CS11" s="800"/>
      <c r="CT11" s="800"/>
      <c r="CU11" s="800"/>
      <c r="CV11" s="801"/>
      <c r="CW11" s="799">
        <v>3</v>
      </c>
      <c r="CX11" s="800"/>
      <c r="CY11" s="800"/>
      <c r="CZ11" s="800"/>
      <c r="DA11" s="801"/>
      <c r="DB11" s="799" t="s">
        <v>479</v>
      </c>
      <c r="DC11" s="800"/>
      <c r="DD11" s="800"/>
      <c r="DE11" s="800"/>
      <c r="DF11" s="801"/>
      <c r="DG11" s="799" t="s">
        <v>479</v>
      </c>
      <c r="DH11" s="800"/>
      <c r="DI11" s="800"/>
      <c r="DJ11" s="800"/>
      <c r="DK11" s="801"/>
      <c r="DL11" s="799" t="s">
        <v>479</v>
      </c>
      <c r="DM11" s="800"/>
      <c r="DN11" s="800"/>
      <c r="DO11" s="800"/>
      <c r="DP11" s="801"/>
      <c r="DQ11" s="799" t="s">
        <v>479</v>
      </c>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t="s">
        <v>550</v>
      </c>
      <c r="BT12" s="787"/>
      <c r="BU12" s="787"/>
      <c r="BV12" s="787"/>
      <c r="BW12" s="787"/>
      <c r="BX12" s="787"/>
      <c r="BY12" s="787"/>
      <c r="BZ12" s="787"/>
      <c r="CA12" s="787"/>
      <c r="CB12" s="787"/>
      <c r="CC12" s="787"/>
      <c r="CD12" s="787"/>
      <c r="CE12" s="787"/>
      <c r="CF12" s="787"/>
      <c r="CG12" s="788"/>
      <c r="CH12" s="799">
        <v>-5</v>
      </c>
      <c r="CI12" s="800"/>
      <c r="CJ12" s="800"/>
      <c r="CK12" s="800"/>
      <c r="CL12" s="801"/>
      <c r="CM12" s="799">
        <v>1236</v>
      </c>
      <c r="CN12" s="800"/>
      <c r="CO12" s="800"/>
      <c r="CP12" s="800"/>
      <c r="CQ12" s="801"/>
      <c r="CR12" s="799">
        <v>10</v>
      </c>
      <c r="CS12" s="800"/>
      <c r="CT12" s="800"/>
      <c r="CU12" s="800"/>
      <c r="CV12" s="801"/>
      <c r="CW12" s="799">
        <v>4</v>
      </c>
      <c r="CX12" s="800"/>
      <c r="CY12" s="800"/>
      <c r="CZ12" s="800"/>
      <c r="DA12" s="801"/>
      <c r="DB12" s="799" t="s">
        <v>479</v>
      </c>
      <c r="DC12" s="800"/>
      <c r="DD12" s="800"/>
      <c r="DE12" s="800"/>
      <c r="DF12" s="801"/>
      <c r="DG12" s="799" t="s">
        <v>479</v>
      </c>
      <c r="DH12" s="800"/>
      <c r="DI12" s="800"/>
      <c r="DJ12" s="800"/>
      <c r="DK12" s="801"/>
      <c r="DL12" s="799">
        <v>14</v>
      </c>
      <c r="DM12" s="800"/>
      <c r="DN12" s="800"/>
      <c r="DO12" s="800"/>
      <c r="DP12" s="801"/>
      <c r="DQ12" s="799">
        <v>14</v>
      </c>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t="s">
        <v>551</v>
      </c>
      <c r="BT13" s="787"/>
      <c r="BU13" s="787"/>
      <c r="BV13" s="787"/>
      <c r="BW13" s="787"/>
      <c r="BX13" s="787"/>
      <c r="BY13" s="787"/>
      <c r="BZ13" s="787"/>
      <c r="CA13" s="787"/>
      <c r="CB13" s="787"/>
      <c r="CC13" s="787"/>
      <c r="CD13" s="787"/>
      <c r="CE13" s="787"/>
      <c r="CF13" s="787"/>
      <c r="CG13" s="788"/>
      <c r="CH13" s="799">
        <v>37</v>
      </c>
      <c r="CI13" s="800"/>
      <c r="CJ13" s="800"/>
      <c r="CK13" s="800"/>
      <c r="CL13" s="801"/>
      <c r="CM13" s="799">
        <v>1359</v>
      </c>
      <c r="CN13" s="800"/>
      <c r="CO13" s="800"/>
      <c r="CP13" s="800"/>
      <c r="CQ13" s="801"/>
      <c r="CR13" s="799">
        <v>1</v>
      </c>
      <c r="CS13" s="800"/>
      <c r="CT13" s="800"/>
      <c r="CU13" s="800"/>
      <c r="CV13" s="801"/>
      <c r="CW13" s="799">
        <v>4</v>
      </c>
      <c r="CX13" s="800"/>
      <c r="CY13" s="800"/>
      <c r="CZ13" s="800"/>
      <c r="DA13" s="801"/>
      <c r="DB13" s="799" t="s">
        <v>479</v>
      </c>
      <c r="DC13" s="800"/>
      <c r="DD13" s="800"/>
      <c r="DE13" s="800"/>
      <c r="DF13" s="801"/>
      <c r="DG13" s="799" t="s">
        <v>479</v>
      </c>
      <c r="DH13" s="800"/>
      <c r="DI13" s="800"/>
      <c r="DJ13" s="800"/>
      <c r="DK13" s="801"/>
      <c r="DL13" s="799">
        <v>0</v>
      </c>
      <c r="DM13" s="800"/>
      <c r="DN13" s="800"/>
      <c r="DO13" s="800"/>
      <c r="DP13" s="801"/>
      <c r="DQ13" s="799">
        <v>0</v>
      </c>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364</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365</v>
      </c>
      <c r="B23" s="808" t="s">
        <v>366</v>
      </c>
      <c r="C23" s="809"/>
      <c r="D23" s="809"/>
      <c r="E23" s="809"/>
      <c r="F23" s="809"/>
      <c r="G23" s="809"/>
      <c r="H23" s="809"/>
      <c r="I23" s="809"/>
      <c r="J23" s="809"/>
      <c r="K23" s="809"/>
      <c r="L23" s="809"/>
      <c r="M23" s="809"/>
      <c r="N23" s="809"/>
      <c r="O23" s="809"/>
      <c r="P23" s="810"/>
      <c r="Q23" s="811">
        <v>52741</v>
      </c>
      <c r="R23" s="812"/>
      <c r="S23" s="812"/>
      <c r="T23" s="812"/>
      <c r="U23" s="812"/>
      <c r="V23" s="812">
        <v>51556</v>
      </c>
      <c r="W23" s="812"/>
      <c r="X23" s="812"/>
      <c r="Y23" s="812"/>
      <c r="Z23" s="812"/>
      <c r="AA23" s="812">
        <v>1185</v>
      </c>
      <c r="AB23" s="812"/>
      <c r="AC23" s="812"/>
      <c r="AD23" s="812"/>
      <c r="AE23" s="813"/>
      <c r="AF23" s="814">
        <v>1131</v>
      </c>
      <c r="AG23" s="812"/>
      <c r="AH23" s="812"/>
      <c r="AI23" s="812"/>
      <c r="AJ23" s="815"/>
      <c r="AK23" s="816"/>
      <c r="AL23" s="817"/>
      <c r="AM23" s="817"/>
      <c r="AN23" s="817"/>
      <c r="AO23" s="817"/>
      <c r="AP23" s="812">
        <v>87658</v>
      </c>
      <c r="AQ23" s="812"/>
      <c r="AR23" s="812"/>
      <c r="AS23" s="812"/>
      <c r="AT23" s="812"/>
      <c r="AU23" s="818"/>
      <c r="AV23" s="818"/>
      <c r="AW23" s="818"/>
      <c r="AX23" s="818"/>
      <c r="AY23" s="819"/>
      <c r="AZ23" s="827" t="s">
        <v>109</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367</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368</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344</v>
      </c>
      <c r="B26" s="759"/>
      <c r="C26" s="759"/>
      <c r="D26" s="759"/>
      <c r="E26" s="759"/>
      <c r="F26" s="759"/>
      <c r="G26" s="759"/>
      <c r="H26" s="759"/>
      <c r="I26" s="759"/>
      <c r="J26" s="759"/>
      <c r="K26" s="759"/>
      <c r="L26" s="759"/>
      <c r="M26" s="759"/>
      <c r="N26" s="759"/>
      <c r="O26" s="759"/>
      <c r="P26" s="760"/>
      <c r="Q26" s="735" t="s">
        <v>369</v>
      </c>
      <c r="R26" s="736"/>
      <c r="S26" s="736"/>
      <c r="T26" s="736"/>
      <c r="U26" s="737"/>
      <c r="V26" s="735" t="s">
        <v>370</v>
      </c>
      <c r="W26" s="736"/>
      <c r="X26" s="736"/>
      <c r="Y26" s="736"/>
      <c r="Z26" s="737"/>
      <c r="AA26" s="735" t="s">
        <v>371</v>
      </c>
      <c r="AB26" s="736"/>
      <c r="AC26" s="736"/>
      <c r="AD26" s="736"/>
      <c r="AE26" s="736"/>
      <c r="AF26" s="830" t="s">
        <v>372</v>
      </c>
      <c r="AG26" s="831"/>
      <c r="AH26" s="831"/>
      <c r="AI26" s="831"/>
      <c r="AJ26" s="832"/>
      <c r="AK26" s="736" t="s">
        <v>373</v>
      </c>
      <c r="AL26" s="736"/>
      <c r="AM26" s="736"/>
      <c r="AN26" s="736"/>
      <c r="AO26" s="737"/>
      <c r="AP26" s="735" t="s">
        <v>374</v>
      </c>
      <c r="AQ26" s="736"/>
      <c r="AR26" s="736"/>
      <c r="AS26" s="736"/>
      <c r="AT26" s="737"/>
      <c r="AU26" s="735" t="s">
        <v>375</v>
      </c>
      <c r="AV26" s="736"/>
      <c r="AW26" s="736"/>
      <c r="AX26" s="736"/>
      <c r="AY26" s="737"/>
      <c r="AZ26" s="735" t="s">
        <v>376</v>
      </c>
      <c r="BA26" s="736"/>
      <c r="BB26" s="736"/>
      <c r="BC26" s="736"/>
      <c r="BD26" s="737"/>
      <c r="BE26" s="735" t="s">
        <v>351</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377</v>
      </c>
      <c r="C28" s="750"/>
      <c r="D28" s="750"/>
      <c r="E28" s="750"/>
      <c r="F28" s="750"/>
      <c r="G28" s="750"/>
      <c r="H28" s="750"/>
      <c r="I28" s="750"/>
      <c r="J28" s="750"/>
      <c r="K28" s="750"/>
      <c r="L28" s="750"/>
      <c r="M28" s="750"/>
      <c r="N28" s="750"/>
      <c r="O28" s="750"/>
      <c r="P28" s="751"/>
      <c r="Q28" s="840">
        <v>13251</v>
      </c>
      <c r="R28" s="841"/>
      <c r="S28" s="841"/>
      <c r="T28" s="841"/>
      <c r="U28" s="841"/>
      <c r="V28" s="841">
        <v>13078</v>
      </c>
      <c r="W28" s="841"/>
      <c r="X28" s="841"/>
      <c r="Y28" s="841"/>
      <c r="Z28" s="841"/>
      <c r="AA28" s="841">
        <v>173</v>
      </c>
      <c r="AB28" s="841"/>
      <c r="AC28" s="841"/>
      <c r="AD28" s="841"/>
      <c r="AE28" s="842"/>
      <c r="AF28" s="843">
        <v>173</v>
      </c>
      <c r="AG28" s="841"/>
      <c r="AH28" s="841"/>
      <c r="AI28" s="841"/>
      <c r="AJ28" s="844"/>
      <c r="AK28" s="845">
        <v>891</v>
      </c>
      <c r="AL28" s="836"/>
      <c r="AM28" s="836"/>
      <c r="AN28" s="836"/>
      <c r="AO28" s="836"/>
      <c r="AP28" s="836" t="s">
        <v>479</v>
      </c>
      <c r="AQ28" s="836"/>
      <c r="AR28" s="836"/>
      <c r="AS28" s="836"/>
      <c r="AT28" s="836"/>
      <c r="AU28" s="836" t="s">
        <v>479</v>
      </c>
      <c r="AV28" s="836"/>
      <c r="AW28" s="836"/>
      <c r="AX28" s="836"/>
      <c r="AY28" s="836"/>
      <c r="AZ28" s="837"/>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378</v>
      </c>
      <c r="C29" s="774"/>
      <c r="D29" s="774"/>
      <c r="E29" s="774"/>
      <c r="F29" s="774"/>
      <c r="G29" s="774"/>
      <c r="H29" s="774"/>
      <c r="I29" s="774"/>
      <c r="J29" s="774"/>
      <c r="K29" s="774"/>
      <c r="L29" s="774"/>
      <c r="M29" s="774"/>
      <c r="N29" s="774"/>
      <c r="O29" s="774"/>
      <c r="P29" s="775"/>
      <c r="Q29" s="776">
        <v>8925</v>
      </c>
      <c r="R29" s="777"/>
      <c r="S29" s="777"/>
      <c r="T29" s="777"/>
      <c r="U29" s="777"/>
      <c r="V29" s="777">
        <v>8636</v>
      </c>
      <c r="W29" s="777"/>
      <c r="X29" s="777"/>
      <c r="Y29" s="777"/>
      <c r="Z29" s="777"/>
      <c r="AA29" s="777">
        <v>289</v>
      </c>
      <c r="AB29" s="777"/>
      <c r="AC29" s="777"/>
      <c r="AD29" s="777"/>
      <c r="AE29" s="778"/>
      <c r="AF29" s="779">
        <v>289</v>
      </c>
      <c r="AG29" s="780"/>
      <c r="AH29" s="780"/>
      <c r="AI29" s="780"/>
      <c r="AJ29" s="781"/>
      <c r="AK29" s="848">
        <v>1194</v>
      </c>
      <c r="AL29" s="849"/>
      <c r="AM29" s="849"/>
      <c r="AN29" s="849"/>
      <c r="AO29" s="849"/>
      <c r="AP29" s="849" t="s">
        <v>479</v>
      </c>
      <c r="AQ29" s="849"/>
      <c r="AR29" s="849"/>
      <c r="AS29" s="849"/>
      <c r="AT29" s="849"/>
      <c r="AU29" s="849" t="s">
        <v>479</v>
      </c>
      <c r="AV29" s="849"/>
      <c r="AW29" s="849"/>
      <c r="AX29" s="849"/>
      <c r="AY29" s="849"/>
      <c r="AZ29" s="850"/>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379</v>
      </c>
      <c r="C30" s="774"/>
      <c r="D30" s="774"/>
      <c r="E30" s="774"/>
      <c r="F30" s="774"/>
      <c r="G30" s="774"/>
      <c r="H30" s="774"/>
      <c r="I30" s="774"/>
      <c r="J30" s="774"/>
      <c r="K30" s="774"/>
      <c r="L30" s="774"/>
      <c r="M30" s="774"/>
      <c r="N30" s="774"/>
      <c r="O30" s="774"/>
      <c r="P30" s="775"/>
      <c r="Q30" s="776">
        <v>1052</v>
      </c>
      <c r="R30" s="777"/>
      <c r="S30" s="777"/>
      <c r="T30" s="777"/>
      <c r="U30" s="777"/>
      <c r="V30" s="777">
        <v>1050</v>
      </c>
      <c r="W30" s="777"/>
      <c r="X30" s="777"/>
      <c r="Y30" s="777"/>
      <c r="Z30" s="777"/>
      <c r="AA30" s="777">
        <v>2</v>
      </c>
      <c r="AB30" s="777"/>
      <c r="AC30" s="777"/>
      <c r="AD30" s="777"/>
      <c r="AE30" s="778"/>
      <c r="AF30" s="779">
        <v>2</v>
      </c>
      <c r="AG30" s="780"/>
      <c r="AH30" s="780"/>
      <c r="AI30" s="780"/>
      <c r="AJ30" s="781"/>
      <c r="AK30" s="848">
        <v>268</v>
      </c>
      <c r="AL30" s="849"/>
      <c r="AM30" s="849"/>
      <c r="AN30" s="849"/>
      <c r="AO30" s="849"/>
      <c r="AP30" s="849" t="s">
        <v>479</v>
      </c>
      <c r="AQ30" s="849"/>
      <c r="AR30" s="849"/>
      <c r="AS30" s="849"/>
      <c r="AT30" s="849"/>
      <c r="AU30" s="849" t="s">
        <v>479</v>
      </c>
      <c r="AV30" s="849"/>
      <c r="AW30" s="849"/>
      <c r="AX30" s="849"/>
      <c r="AY30" s="849"/>
      <c r="AZ30" s="850"/>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380</v>
      </c>
      <c r="C31" s="774"/>
      <c r="D31" s="774"/>
      <c r="E31" s="774"/>
      <c r="F31" s="774"/>
      <c r="G31" s="774"/>
      <c r="H31" s="774"/>
      <c r="I31" s="774"/>
      <c r="J31" s="774"/>
      <c r="K31" s="774"/>
      <c r="L31" s="774"/>
      <c r="M31" s="774"/>
      <c r="N31" s="774"/>
      <c r="O31" s="774"/>
      <c r="P31" s="775"/>
      <c r="Q31" s="776">
        <v>1336</v>
      </c>
      <c r="R31" s="777"/>
      <c r="S31" s="777"/>
      <c r="T31" s="777"/>
      <c r="U31" s="777"/>
      <c r="V31" s="777">
        <v>1199</v>
      </c>
      <c r="W31" s="777"/>
      <c r="X31" s="777"/>
      <c r="Y31" s="777"/>
      <c r="Z31" s="777"/>
      <c r="AA31" s="777">
        <v>137</v>
      </c>
      <c r="AB31" s="777"/>
      <c r="AC31" s="777"/>
      <c r="AD31" s="777"/>
      <c r="AE31" s="778"/>
      <c r="AF31" s="779">
        <v>1480</v>
      </c>
      <c r="AG31" s="780"/>
      <c r="AH31" s="780"/>
      <c r="AI31" s="780"/>
      <c r="AJ31" s="781"/>
      <c r="AK31" s="848">
        <v>34</v>
      </c>
      <c r="AL31" s="849"/>
      <c r="AM31" s="849"/>
      <c r="AN31" s="849"/>
      <c r="AO31" s="849"/>
      <c r="AP31" s="849">
        <v>4518</v>
      </c>
      <c r="AQ31" s="849"/>
      <c r="AR31" s="849"/>
      <c r="AS31" s="849"/>
      <c r="AT31" s="849"/>
      <c r="AU31" s="849">
        <v>199</v>
      </c>
      <c r="AV31" s="849"/>
      <c r="AW31" s="849"/>
      <c r="AX31" s="849"/>
      <c r="AY31" s="849"/>
      <c r="AZ31" s="850"/>
      <c r="BA31" s="850"/>
      <c r="BB31" s="850"/>
      <c r="BC31" s="850"/>
      <c r="BD31" s="850"/>
      <c r="BE31" s="846" t="s">
        <v>381</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382</v>
      </c>
      <c r="C32" s="774"/>
      <c r="D32" s="774"/>
      <c r="E32" s="774"/>
      <c r="F32" s="774"/>
      <c r="G32" s="774"/>
      <c r="H32" s="774"/>
      <c r="I32" s="774"/>
      <c r="J32" s="774"/>
      <c r="K32" s="774"/>
      <c r="L32" s="774"/>
      <c r="M32" s="774"/>
      <c r="N32" s="774"/>
      <c r="O32" s="774"/>
      <c r="P32" s="775"/>
      <c r="Q32" s="776">
        <v>38</v>
      </c>
      <c r="R32" s="777"/>
      <c r="S32" s="777"/>
      <c r="T32" s="777"/>
      <c r="U32" s="777"/>
      <c r="V32" s="777">
        <v>36</v>
      </c>
      <c r="W32" s="777"/>
      <c r="X32" s="777"/>
      <c r="Y32" s="777"/>
      <c r="Z32" s="777"/>
      <c r="AA32" s="777">
        <v>2</v>
      </c>
      <c r="AB32" s="777"/>
      <c r="AC32" s="777"/>
      <c r="AD32" s="777"/>
      <c r="AE32" s="778"/>
      <c r="AF32" s="779">
        <v>65</v>
      </c>
      <c r="AG32" s="780"/>
      <c r="AH32" s="780"/>
      <c r="AI32" s="780"/>
      <c r="AJ32" s="781"/>
      <c r="AK32" s="848" t="s">
        <v>479</v>
      </c>
      <c r="AL32" s="849"/>
      <c r="AM32" s="849"/>
      <c r="AN32" s="849"/>
      <c r="AO32" s="849"/>
      <c r="AP32" s="849">
        <v>252</v>
      </c>
      <c r="AQ32" s="849"/>
      <c r="AR32" s="849"/>
      <c r="AS32" s="849"/>
      <c r="AT32" s="849"/>
      <c r="AU32" s="849">
        <v>0</v>
      </c>
      <c r="AV32" s="849"/>
      <c r="AW32" s="849"/>
      <c r="AX32" s="849"/>
      <c r="AY32" s="849"/>
      <c r="AZ32" s="850"/>
      <c r="BA32" s="850"/>
      <c r="BB32" s="850"/>
      <c r="BC32" s="850"/>
      <c r="BD32" s="850"/>
      <c r="BE32" s="846" t="s">
        <v>381</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t="s">
        <v>383</v>
      </c>
      <c r="C33" s="774"/>
      <c r="D33" s="774"/>
      <c r="E33" s="774"/>
      <c r="F33" s="774"/>
      <c r="G33" s="774"/>
      <c r="H33" s="774"/>
      <c r="I33" s="774"/>
      <c r="J33" s="774"/>
      <c r="K33" s="774"/>
      <c r="L33" s="774"/>
      <c r="M33" s="774"/>
      <c r="N33" s="774"/>
      <c r="O33" s="774"/>
      <c r="P33" s="775"/>
      <c r="Q33" s="776">
        <v>4022</v>
      </c>
      <c r="R33" s="777"/>
      <c r="S33" s="777"/>
      <c r="T33" s="777"/>
      <c r="U33" s="777"/>
      <c r="V33" s="777">
        <v>4239</v>
      </c>
      <c r="W33" s="777"/>
      <c r="X33" s="777"/>
      <c r="Y33" s="777"/>
      <c r="Z33" s="777"/>
      <c r="AA33" s="777">
        <v>-217</v>
      </c>
      <c r="AB33" s="777"/>
      <c r="AC33" s="777"/>
      <c r="AD33" s="777"/>
      <c r="AE33" s="778"/>
      <c r="AF33" s="779">
        <v>1425</v>
      </c>
      <c r="AG33" s="780"/>
      <c r="AH33" s="780"/>
      <c r="AI33" s="780"/>
      <c r="AJ33" s="781"/>
      <c r="AK33" s="848">
        <v>2007</v>
      </c>
      <c r="AL33" s="849"/>
      <c r="AM33" s="849"/>
      <c r="AN33" s="849"/>
      <c r="AO33" s="849"/>
      <c r="AP33" s="849">
        <v>44484</v>
      </c>
      <c r="AQ33" s="849"/>
      <c r="AR33" s="849"/>
      <c r="AS33" s="849"/>
      <c r="AT33" s="849"/>
      <c r="AU33" s="849">
        <v>26957</v>
      </c>
      <c r="AV33" s="849"/>
      <c r="AW33" s="849"/>
      <c r="AX33" s="849"/>
      <c r="AY33" s="849"/>
      <c r="AZ33" s="850"/>
      <c r="BA33" s="850"/>
      <c r="BB33" s="850"/>
      <c r="BC33" s="850"/>
      <c r="BD33" s="850"/>
      <c r="BE33" s="846" t="s">
        <v>381</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t="s">
        <v>384</v>
      </c>
      <c r="C34" s="774"/>
      <c r="D34" s="774"/>
      <c r="E34" s="774"/>
      <c r="F34" s="774"/>
      <c r="G34" s="774"/>
      <c r="H34" s="774"/>
      <c r="I34" s="774"/>
      <c r="J34" s="774"/>
      <c r="K34" s="774"/>
      <c r="L34" s="774"/>
      <c r="M34" s="774"/>
      <c r="N34" s="774"/>
      <c r="O34" s="774"/>
      <c r="P34" s="775"/>
      <c r="Q34" s="776">
        <v>305</v>
      </c>
      <c r="R34" s="777"/>
      <c r="S34" s="777"/>
      <c r="T34" s="777"/>
      <c r="U34" s="777"/>
      <c r="V34" s="777">
        <v>305</v>
      </c>
      <c r="W34" s="777"/>
      <c r="X34" s="777"/>
      <c r="Y34" s="777"/>
      <c r="Z34" s="777"/>
      <c r="AA34" s="777">
        <v>0</v>
      </c>
      <c r="AB34" s="777"/>
      <c r="AC34" s="777"/>
      <c r="AD34" s="777"/>
      <c r="AE34" s="778"/>
      <c r="AF34" s="779">
        <v>0</v>
      </c>
      <c r="AG34" s="780"/>
      <c r="AH34" s="780"/>
      <c r="AI34" s="780"/>
      <c r="AJ34" s="781"/>
      <c r="AK34" s="848">
        <v>230</v>
      </c>
      <c r="AL34" s="849"/>
      <c r="AM34" s="849"/>
      <c r="AN34" s="849"/>
      <c r="AO34" s="849"/>
      <c r="AP34" s="849">
        <v>1289</v>
      </c>
      <c r="AQ34" s="849"/>
      <c r="AR34" s="849"/>
      <c r="AS34" s="849"/>
      <c r="AT34" s="849"/>
      <c r="AU34" s="849">
        <v>1119</v>
      </c>
      <c r="AV34" s="849"/>
      <c r="AW34" s="849"/>
      <c r="AX34" s="849"/>
      <c r="AY34" s="849"/>
      <c r="AZ34" s="850"/>
      <c r="BA34" s="850"/>
      <c r="BB34" s="850"/>
      <c r="BC34" s="850"/>
      <c r="BD34" s="850"/>
      <c r="BE34" s="846" t="s">
        <v>385</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t="s">
        <v>386</v>
      </c>
      <c r="C35" s="774"/>
      <c r="D35" s="774"/>
      <c r="E35" s="774"/>
      <c r="F35" s="774"/>
      <c r="G35" s="774"/>
      <c r="H35" s="774"/>
      <c r="I35" s="774"/>
      <c r="J35" s="774"/>
      <c r="K35" s="774"/>
      <c r="L35" s="774"/>
      <c r="M35" s="774"/>
      <c r="N35" s="774"/>
      <c r="O35" s="774"/>
      <c r="P35" s="775"/>
      <c r="Q35" s="776">
        <v>37</v>
      </c>
      <c r="R35" s="777"/>
      <c r="S35" s="777"/>
      <c r="T35" s="777"/>
      <c r="U35" s="777"/>
      <c r="V35" s="777">
        <v>37</v>
      </c>
      <c r="W35" s="777"/>
      <c r="X35" s="777"/>
      <c r="Y35" s="777"/>
      <c r="Z35" s="777"/>
      <c r="AA35" s="777">
        <v>0</v>
      </c>
      <c r="AB35" s="777"/>
      <c r="AC35" s="777"/>
      <c r="AD35" s="777"/>
      <c r="AE35" s="778"/>
      <c r="AF35" s="779" t="s">
        <v>109</v>
      </c>
      <c r="AG35" s="780"/>
      <c r="AH35" s="780"/>
      <c r="AI35" s="780"/>
      <c r="AJ35" s="781"/>
      <c r="AK35" s="848">
        <v>22</v>
      </c>
      <c r="AL35" s="849"/>
      <c r="AM35" s="849"/>
      <c r="AN35" s="849"/>
      <c r="AO35" s="849"/>
      <c r="AP35" s="849">
        <v>8</v>
      </c>
      <c r="AQ35" s="849"/>
      <c r="AR35" s="849"/>
      <c r="AS35" s="849"/>
      <c r="AT35" s="849"/>
      <c r="AU35" s="849">
        <v>6</v>
      </c>
      <c r="AV35" s="849"/>
      <c r="AW35" s="849"/>
      <c r="AX35" s="849"/>
      <c r="AY35" s="849"/>
      <c r="AZ35" s="850"/>
      <c r="BA35" s="850"/>
      <c r="BB35" s="850"/>
      <c r="BC35" s="850"/>
      <c r="BD35" s="850"/>
      <c r="BE35" s="846" t="s">
        <v>385</v>
      </c>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t="s">
        <v>387</v>
      </c>
      <c r="C36" s="774"/>
      <c r="D36" s="774"/>
      <c r="E36" s="774"/>
      <c r="F36" s="774"/>
      <c r="G36" s="774"/>
      <c r="H36" s="774"/>
      <c r="I36" s="774"/>
      <c r="J36" s="774"/>
      <c r="K36" s="774"/>
      <c r="L36" s="774"/>
      <c r="M36" s="774"/>
      <c r="N36" s="774"/>
      <c r="O36" s="774"/>
      <c r="P36" s="775"/>
      <c r="Q36" s="776">
        <v>13</v>
      </c>
      <c r="R36" s="777"/>
      <c r="S36" s="777"/>
      <c r="T36" s="777"/>
      <c r="U36" s="777"/>
      <c r="V36" s="777">
        <v>13</v>
      </c>
      <c r="W36" s="777"/>
      <c r="X36" s="777"/>
      <c r="Y36" s="777"/>
      <c r="Z36" s="777"/>
      <c r="AA36" s="777">
        <v>0</v>
      </c>
      <c r="AB36" s="777"/>
      <c r="AC36" s="777"/>
      <c r="AD36" s="777"/>
      <c r="AE36" s="778"/>
      <c r="AF36" s="779">
        <v>16</v>
      </c>
      <c r="AG36" s="780"/>
      <c r="AH36" s="780"/>
      <c r="AI36" s="780"/>
      <c r="AJ36" s="781"/>
      <c r="AK36" s="848">
        <v>0</v>
      </c>
      <c r="AL36" s="849"/>
      <c r="AM36" s="849"/>
      <c r="AN36" s="849"/>
      <c r="AO36" s="849"/>
      <c r="AP36" s="849">
        <v>0</v>
      </c>
      <c r="AQ36" s="849"/>
      <c r="AR36" s="849"/>
      <c r="AS36" s="849"/>
      <c r="AT36" s="849"/>
      <c r="AU36" s="849">
        <v>0</v>
      </c>
      <c r="AV36" s="849"/>
      <c r="AW36" s="849"/>
      <c r="AX36" s="849"/>
      <c r="AY36" s="849"/>
      <c r="AZ36" s="850"/>
      <c r="BA36" s="850"/>
      <c r="BB36" s="850"/>
      <c r="BC36" s="850"/>
      <c r="BD36" s="850"/>
      <c r="BE36" s="846" t="s">
        <v>385</v>
      </c>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t="s">
        <v>388</v>
      </c>
      <c r="C37" s="774"/>
      <c r="D37" s="774"/>
      <c r="E37" s="774"/>
      <c r="F37" s="774"/>
      <c r="G37" s="774"/>
      <c r="H37" s="774"/>
      <c r="I37" s="774"/>
      <c r="J37" s="774"/>
      <c r="K37" s="774"/>
      <c r="L37" s="774"/>
      <c r="M37" s="774"/>
      <c r="N37" s="774"/>
      <c r="O37" s="774"/>
      <c r="P37" s="775"/>
      <c r="Q37" s="776">
        <v>10</v>
      </c>
      <c r="R37" s="777"/>
      <c r="S37" s="777"/>
      <c r="T37" s="777"/>
      <c r="U37" s="777"/>
      <c r="V37" s="777">
        <v>10</v>
      </c>
      <c r="W37" s="777"/>
      <c r="X37" s="777"/>
      <c r="Y37" s="777"/>
      <c r="Z37" s="777"/>
      <c r="AA37" s="777">
        <v>0</v>
      </c>
      <c r="AB37" s="777"/>
      <c r="AC37" s="777"/>
      <c r="AD37" s="777"/>
      <c r="AE37" s="778"/>
      <c r="AF37" s="779">
        <v>104</v>
      </c>
      <c r="AG37" s="780"/>
      <c r="AH37" s="780"/>
      <c r="AI37" s="780"/>
      <c r="AJ37" s="781"/>
      <c r="AK37" s="848">
        <v>7</v>
      </c>
      <c r="AL37" s="849"/>
      <c r="AM37" s="849"/>
      <c r="AN37" s="849"/>
      <c r="AO37" s="849"/>
      <c r="AP37" s="849">
        <v>1101</v>
      </c>
      <c r="AQ37" s="849"/>
      <c r="AR37" s="849"/>
      <c r="AS37" s="849"/>
      <c r="AT37" s="849"/>
      <c r="AU37" s="849">
        <v>0</v>
      </c>
      <c r="AV37" s="849"/>
      <c r="AW37" s="849"/>
      <c r="AX37" s="849"/>
      <c r="AY37" s="849"/>
      <c r="AZ37" s="850"/>
      <c r="BA37" s="850"/>
      <c r="BB37" s="850"/>
      <c r="BC37" s="850"/>
      <c r="BD37" s="850"/>
      <c r="BE37" s="846" t="s">
        <v>385</v>
      </c>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389</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365</v>
      </c>
      <c r="B63" s="808" t="s">
        <v>390</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3553</v>
      </c>
      <c r="AG63" s="860"/>
      <c r="AH63" s="860"/>
      <c r="AI63" s="860"/>
      <c r="AJ63" s="861"/>
      <c r="AK63" s="862"/>
      <c r="AL63" s="857"/>
      <c r="AM63" s="857"/>
      <c r="AN63" s="857"/>
      <c r="AO63" s="857"/>
      <c r="AP63" s="860">
        <v>51652</v>
      </c>
      <c r="AQ63" s="860"/>
      <c r="AR63" s="860"/>
      <c r="AS63" s="860"/>
      <c r="AT63" s="860"/>
      <c r="AU63" s="860">
        <v>28281</v>
      </c>
      <c r="AV63" s="860"/>
      <c r="AW63" s="860"/>
      <c r="AX63" s="860"/>
      <c r="AY63" s="860"/>
      <c r="AZ63" s="864"/>
      <c r="BA63" s="864"/>
      <c r="BB63" s="864"/>
      <c r="BC63" s="864"/>
      <c r="BD63" s="864"/>
      <c r="BE63" s="865"/>
      <c r="BF63" s="865"/>
      <c r="BG63" s="865"/>
      <c r="BH63" s="865"/>
      <c r="BI63" s="866"/>
      <c r="BJ63" s="867" t="s">
        <v>109</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392</v>
      </c>
      <c r="B66" s="759"/>
      <c r="C66" s="759"/>
      <c r="D66" s="759"/>
      <c r="E66" s="759"/>
      <c r="F66" s="759"/>
      <c r="G66" s="759"/>
      <c r="H66" s="759"/>
      <c r="I66" s="759"/>
      <c r="J66" s="759"/>
      <c r="K66" s="759"/>
      <c r="L66" s="759"/>
      <c r="M66" s="759"/>
      <c r="N66" s="759"/>
      <c r="O66" s="759"/>
      <c r="P66" s="760"/>
      <c r="Q66" s="735" t="s">
        <v>369</v>
      </c>
      <c r="R66" s="736"/>
      <c r="S66" s="736"/>
      <c r="T66" s="736"/>
      <c r="U66" s="737"/>
      <c r="V66" s="735" t="s">
        <v>370</v>
      </c>
      <c r="W66" s="736"/>
      <c r="X66" s="736"/>
      <c r="Y66" s="736"/>
      <c r="Z66" s="737"/>
      <c r="AA66" s="735" t="s">
        <v>371</v>
      </c>
      <c r="AB66" s="736"/>
      <c r="AC66" s="736"/>
      <c r="AD66" s="736"/>
      <c r="AE66" s="737"/>
      <c r="AF66" s="870" t="s">
        <v>372</v>
      </c>
      <c r="AG66" s="831"/>
      <c r="AH66" s="831"/>
      <c r="AI66" s="831"/>
      <c r="AJ66" s="871"/>
      <c r="AK66" s="735" t="s">
        <v>373</v>
      </c>
      <c r="AL66" s="759"/>
      <c r="AM66" s="759"/>
      <c r="AN66" s="759"/>
      <c r="AO66" s="760"/>
      <c r="AP66" s="735" t="s">
        <v>374</v>
      </c>
      <c r="AQ66" s="736"/>
      <c r="AR66" s="736"/>
      <c r="AS66" s="736"/>
      <c r="AT66" s="737"/>
      <c r="AU66" s="735" t="s">
        <v>393</v>
      </c>
      <c r="AV66" s="736"/>
      <c r="AW66" s="736"/>
      <c r="AX66" s="736"/>
      <c r="AY66" s="737"/>
      <c r="AZ66" s="735" t="s">
        <v>351</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534</v>
      </c>
      <c r="C68" s="888"/>
      <c r="D68" s="888"/>
      <c r="E68" s="888"/>
      <c r="F68" s="888"/>
      <c r="G68" s="888"/>
      <c r="H68" s="888"/>
      <c r="I68" s="888"/>
      <c r="J68" s="888"/>
      <c r="K68" s="888"/>
      <c r="L68" s="888"/>
      <c r="M68" s="888"/>
      <c r="N68" s="888"/>
      <c r="O68" s="888"/>
      <c r="P68" s="889"/>
      <c r="Q68" s="890">
        <v>155</v>
      </c>
      <c r="R68" s="884"/>
      <c r="S68" s="884"/>
      <c r="T68" s="884"/>
      <c r="U68" s="884"/>
      <c r="V68" s="884">
        <v>141</v>
      </c>
      <c r="W68" s="884"/>
      <c r="X68" s="884"/>
      <c r="Y68" s="884"/>
      <c r="Z68" s="884"/>
      <c r="AA68" s="884">
        <v>14</v>
      </c>
      <c r="AB68" s="884"/>
      <c r="AC68" s="884"/>
      <c r="AD68" s="884"/>
      <c r="AE68" s="884"/>
      <c r="AF68" s="884">
        <v>14</v>
      </c>
      <c r="AG68" s="884"/>
      <c r="AH68" s="884"/>
      <c r="AI68" s="884"/>
      <c r="AJ68" s="884"/>
      <c r="AK68" s="884">
        <v>0</v>
      </c>
      <c r="AL68" s="884"/>
      <c r="AM68" s="884"/>
      <c r="AN68" s="884"/>
      <c r="AO68" s="884"/>
      <c r="AP68" s="884" t="s">
        <v>479</v>
      </c>
      <c r="AQ68" s="884"/>
      <c r="AR68" s="884"/>
      <c r="AS68" s="884"/>
      <c r="AT68" s="884"/>
      <c r="AU68" s="884" t="s">
        <v>479</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535</v>
      </c>
      <c r="C69" s="892"/>
      <c r="D69" s="892"/>
      <c r="E69" s="892"/>
      <c r="F69" s="892"/>
      <c r="G69" s="892"/>
      <c r="H69" s="892"/>
      <c r="I69" s="892"/>
      <c r="J69" s="892"/>
      <c r="K69" s="892"/>
      <c r="L69" s="892"/>
      <c r="M69" s="892"/>
      <c r="N69" s="892"/>
      <c r="O69" s="892"/>
      <c r="P69" s="893"/>
      <c r="Q69" s="894">
        <v>5378</v>
      </c>
      <c r="R69" s="849"/>
      <c r="S69" s="849"/>
      <c r="T69" s="849"/>
      <c r="U69" s="849"/>
      <c r="V69" s="849">
        <v>5084</v>
      </c>
      <c r="W69" s="849"/>
      <c r="X69" s="849"/>
      <c r="Y69" s="849"/>
      <c r="Z69" s="849"/>
      <c r="AA69" s="849">
        <v>294</v>
      </c>
      <c r="AB69" s="849"/>
      <c r="AC69" s="849"/>
      <c r="AD69" s="849"/>
      <c r="AE69" s="849"/>
      <c r="AF69" s="849">
        <v>273</v>
      </c>
      <c r="AG69" s="849"/>
      <c r="AH69" s="849"/>
      <c r="AI69" s="849"/>
      <c r="AJ69" s="849"/>
      <c r="AK69" s="849" t="s">
        <v>479</v>
      </c>
      <c r="AL69" s="849"/>
      <c r="AM69" s="849"/>
      <c r="AN69" s="849"/>
      <c r="AO69" s="849"/>
      <c r="AP69" s="849">
        <v>3259</v>
      </c>
      <c r="AQ69" s="849"/>
      <c r="AR69" s="849"/>
      <c r="AS69" s="849"/>
      <c r="AT69" s="849"/>
      <c r="AU69" s="849">
        <v>2246</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536</v>
      </c>
      <c r="C70" s="892"/>
      <c r="D70" s="892"/>
      <c r="E70" s="892"/>
      <c r="F70" s="892"/>
      <c r="G70" s="892"/>
      <c r="H70" s="892"/>
      <c r="I70" s="892"/>
      <c r="J70" s="892"/>
      <c r="K70" s="892"/>
      <c r="L70" s="892"/>
      <c r="M70" s="892"/>
      <c r="N70" s="892"/>
      <c r="O70" s="892"/>
      <c r="P70" s="893"/>
      <c r="Q70" s="894">
        <v>9194</v>
      </c>
      <c r="R70" s="849"/>
      <c r="S70" s="849"/>
      <c r="T70" s="849"/>
      <c r="U70" s="849"/>
      <c r="V70" s="849">
        <v>9092</v>
      </c>
      <c r="W70" s="849"/>
      <c r="X70" s="849"/>
      <c r="Y70" s="849"/>
      <c r="Z70" s="849"/>
      <c r="AA70" s="849">
        <v>102</v>
      </c>
      <c r="AB70" s="849"/>
      <c r="AC70" s="849"/>
      <c r="AD70" s="849"/>
      <c r="AE70" s="849"/>
      <c r="AF70" s="849">
        <v>2618</v>
      </c>
      <c r="AG70" s="849"/>
      <c r="AH70" s="849"/>
      <c r="AI70" s="849"/>
      <c r="AJ70" s="849"/>
      <c r="AK70" s="849" t="s">
        <v>479</v>
      </c>
      <c r="AL70" s="849"/>
      <c r="AM70" s="849"/>
      <c r="AN70" s="849"/>
      <c r="AO70" s="849"/>
      <c r="AP70" s="849">
        <v>10919</v>
      </c>
      <c r="AQ70" s="849"/>
      <c r="AR70" s="849"/>
      <c r="AS70" s="849"/>
      <c r="AT70" s="849"/>
      <c r="AU70" s="849">
        <v>4470</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537</v>
      </c>
      <c r="C71" s="892"/>
      <c r="D71" s="892"/>
      <c r="E71" s="892"/>
      <c r="F71" s="892"/>
      <c r="G71" s="892"/>
      <c r="H71" s="892"/>
      <c r="I71" s="892"/>
      <c r="J71" s="892"/>
      <c r="K71" s="892"/>
      <c r="L71" s="892"/>
      <c r="M71" s="892"/>
      <c r="N71" s="892"/>
      <c r="O71" s="892"/>
      <c r="P71" s="893"/>
      <c r="Q71" s="894">
        <v>2679</v>
      </c>
      <c r="R71" s="849"/>
      <c r="S71" s="849"/>
      <c r="T71" s="849"/>
      <c r="U71" s="849"/>
      <c r="V71" s="849">
        <v>2654</v>
      </c>
      <c r="W71" s="849"/>
      <c r="X71" s="849"/>
      <c r="Y71" s="849"/>
      <c r="Z71" s="849"/>
      <c r="AA71" s="849">
        <v>25</v>
      </c>
      <c r="AB71" s="849"/>
      <c r="AC71" s="849"/>
      <c r="AD71" s="849"/>
      <c r="AE71" s="849"/>
      <c r="AF71" s="849">
        <v>591</v>
      </c>
      <c r="AG71" s="849"/>
      <c r="AH71" s="849"/>
      <c r="AI71" s="849"/>
      <c r="AJ71" s="849"/>
      <c r="AK71" s="849" t="s">
        <v>479</v>
      </c>
      <c r="AL71" s="849"/>
      <c r="AM71" s="849"/>
      <c r="AN71" s="849"/>
      <c r="AO71" s="849"/>
      <c r="AP71" s="849">
        <v>2592</v>
      </c>
      <c r="AQ71" s="849"/>
      <c r="AR71" s="849"/>
      <c r="AS71" s="849"/>
      <c r="AT71" s="849"/>
      <c r="AU71" s="849">
        <v>1656</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t="s">
        <v>538</v>
      </c>
      <c r="C72" s="892"/>
      <c r="D72" s="892"/>
      <c r="E72" s="892"/>
      <c r="F72" s="892"/>
      <c r="G72" s="892"/>
      <c r="H72" s="892"/>
      <c r="I72" s="892"/>
      <c r="J72" s="892"/>
      <c r="K72" s="892"/>
      <c r="L72" s="892"/>
      <c r="M72" s="892"/>
      <c r="N72" s="892"/>
      <c r="O72" s="892"/>
      <c r="P72" s="893"/>
      <c r="Q72" s="894">
        <v>71</v>
      </c>
      <c r="R72" s="849"/>
      <c r="S72" s="849"/>
      <c r="T72" s="849"/>
      <c r="U72" s="849"/>
      <c r="V72" s="849">
        <v>65</v>
      </c>
      <c r="W72" s="849"/>
      <c r="X72" s="849"/>
      <c r="Y72" s="849"/>
      <c r="Z72" s="849"/>
      <c r="AA72" s="849">
        <v>6</v>
      </c>
      <c r="AB72" s="849"/>
      <c r="AC72" s="849"/>
      <c r="AD72" s="849"/>
      <c r="AE72" s="849"/>
      <c r="AF72" s="849">
        <v>6</v>
      </c>
      <c r="AG72" s="849"/>
      <c r="AH72" s="849"/>
      <c r="AI72" s="849"/>
      <c r="AJ72" s="849"/>
      <c r="AK72" s="849" t="s">
        <v>479</v>
      </c>
      <c r="AL72" s="849"/>
      <c r="AM72" s="849"/>
      <c r="AN72" s="849"/>
      <c r="AO72" s="849"/>
      <c r="AP72" s="849" t="s">
        <v>479</v>
      </c>
      <c r="AQ72" s="849"/>
      <c r="AR72" s="849"/>
      <c r="AS72" s="849"/>
      <c r="AT72" s="849"/>
      <c r="AU72" s="849" t="s">
        <v>479</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t="s">
        <v>539</v>
      </c>
      <c r="C73" s="892"/>
      <c r="D73" s="892"/>
      <c r="E73" s="892"/>
      <c r="F73" s="892"/>
      <c r="G73" s="892"/>
      <c r="H73" s="892"/>
      <c r="I73" s="892"/>
      <c r="J73" s="892"/>
      <c r="K73" s="892"/>
      <c r="L73" s="892"/>
      <c r="M73" s="892"/>
      <c r="N73" s="892"/>
      <c r="O73" s="892"/>
      <c r="P73" s="893"/>
      <c r="Q73" s="894">
        <v>5</v>
      </c>
      <c r="R73" s="849"/>
      <c r="S73" s="849"/>
      <c r="T73" s="849"/>
      <c r="U73" s="849"/>
      <c r="V73" s="849">
        <v>1</v>
      </c>
      <c r="W73" s="849"/>
      <c r="X73" s="849"/>
      <c r="Y73" s="849"/>
      <c r="Z73" s="849"/>
      <c r="AA73" s="849">
        <v>4</v>
      </c>
      <c r="AB73" s="849"/>
      <c r="AC73" s="849"/>
      <c r="AD73" s="849"/>
      <c r="AE73" s="849"/>
      <c r="AF73" s="849">
        <v>4</v>
      </c>
      <c r="AG73" s="849"/>
      <c r="AH73" s="849"/>
      <c r="AI73" s="849"/>
      <c r="AJ73" s="849"/>
      <c r="AK73" s="849" t="s">
        <v>479</v>
      </c>
      <c r="AL73" s="849"/>
      <c r="AM73" s="849"/>
      <c r="AN73" s="849"/>
      <c r="AO73" s="849"/>
      <c r="AP73" s="849" t="s">
        <v>479</v>
      </c>
      <c r="AQ73" s="849"/>
      <c r="AR73" s="849"/>
      <c r="AS73" s="849"/>
      <c r="AT73" s="849"/>
      <c r="AU73" s="849" t="s">
        <v>479</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t="s">
        <v>540</v>
      </c>
      <c r="C74" s="892"/>
      <c r="D74" s="892"/>
      <c r="E74" s="892"/>
      <c r="F74" s="892"/>
      <c r="G74" s="892"/>
      <c r="H74" s="892"/>
      <c r="I74" s="892"/>
      <c r="J74" s="892"/>
      <c r="K74" s="892"/>
      <c r="L74" s="892"/>
      <c r="M74" s="892"/>
      <c r="N74" s="892"/>
      <c r="O74" s="892"/>
      <c r="P74" s="893"/>
      <c r="Q74" s="894">
        <v>435</v>
      </c>
      <c r="R74" s="849"/>
      <c r="S74" s="849"/>
      <c r="T74" s="849"/>
      <c r="U74" s="849"/>
      <c r="V74" s="849">
        <v>431</v>
      </c>
      <c r="W74" s="849"/>
      <c r="X74" s="849"/>
      <c r="Y74" s="849"/>
      <c r="Z74" s="849"/>
      <c r="AA74" s="849">
        <v>4</v>
      </c>
      <c r="AB74" s="849"/>
      <c r="AC74" s="849"/>
      <c r="AD74" s="849"/>
      <c r="AE74" s="849"/>
      <c r="AF74" s="849">
        <v>4</v>
      </c>
      <c r="AG74" s="849"/>
      <c r="AH74" s="849"/>
      <c r="AI74" s="849"/>
      <c r="AJ74" s="849"/>
      <c r="AK74" s="849">
        <v>6</v>
      </c>
      <c r="AL74" s="849"/>
      <c r="AM74" s="849"/>
      <c r="AN74" s="849"/>
      <c r="AO74" s="849"/>
      <c r="AP74" s="849" t="s">
        <v>479</v>
      </c>
      <c r="AQ74" s="849"/>
      <c r="AR74" s="849"/>
      <c r="AS74" s="849"/>
      <c r="AT74" s="849"/>
      <c r="AU74" s="849" t="s">
        <v>479</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t="s">
        <v>541</v>
      </c>
      <c r="C75" s="892"/>
      <c r="D75" s="892"/>
      <c r="E75" s="892"/>
      <c r="F75" s="892"/>
      <c r="G75" s="892"/>
      <c r="H75" s="892"/>
      <c r="I75" s="892"/>
      <c r="J75" s="892"/>
      <c r="K75" s="892"/>
      <c r="L75" s="892"/>
      <c r="M75" s="892"/>
      <c r="N75" s="892"/>
      <c r="O75" s="892"/>
      <c r="P75" s="893"/>
      <c r="Q75" s="897">
        <v>151415</v>
      </c>
      <c r="R75" s="898"/>
      <c r="S75" s="898"/>
      <c r="T75" s="898"/>
      <c r="U75" s="848"/>
      <c r="V75" s="899">
        <v>148352</v>
      </c>
      <c r="W75" s="898"/>
      <c r="X75" s="898"/>
      <c r="Y75" s="898"/>
      <c r="Z75" s="848"/>
      <c r="AA75" s="899">
        <v>3063</v>
      </c>
      <c r="AB75" s="898"/>
      <c r="AC75" s="898"/>
      <c r="AD75" s="898"/>
      <c r="AE75" s="848"/>
      <c r="AF75" s="899">
        <v>3063</v>
      </c>
      <c r="AG75" s="898"/>
      <c r="AH75" s="898"/>
      <c r="AI75" s="898"/>
      <c r="AJ75" s="848"/>
      <c r="AK75" s="899">
        <v>425</v>
      </c>
      <c r="AL75" s="898"/>
      <c r="AM75" s="898"/>
      <c r="AN75" s="898"/>
      <c r="AO75" s="848"/>
      <c r="AP75" s="849" t="s">
        <v>479</v>
      </c>
      <c r="AQ75" s="849"/>
      <c r="AR75" s="849"/>
      <c r="AS75" s="849"/>
      <c r="AT75" s="849"/>
      <c r="AU75" s="849" t="s">
        <v>479</v>
      </c>
      <c r="AV75" s="849"/>
      <c r="AW75" s="849"/>
      <c r="AX75" s="849"/>
      <c r="AY75" s="849"/>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t="s">
        <v>542</v>
      </c>
      <c r="C76" s="892"/>
      <c r="D76" s="892"/>
      <c r="E76" s="892"/>
      <c r="F76" s="892"/>
      <c r="G76" s="892"/>
      <c r="H76" s="892"/>
      <c r="I76" s="892"/>
      <c r="J76" s="892"/>
      <c r="K76" s="892"/>
      <c r="L76" s="892"/>
      <c r="M76" s="892"/>
      <c r="N76" s="892"/>
      <c r="O76" s="892"/>
      <c r="P76" s="893"/>
      <c r="Q76" s="897">
        <v>4944</v>
      </c>
      <c r="R76" s="898"/>
      <c r="S76" s="898"/>
      <c r="T76" s="898"/>
      <c r="U76" s="848"/>
      <c r="V76" s="899">
        <v>4496</v>
      </c>
      <c r="W76" s="898"/>
      <c r="X76" s="898"/>
      <c r="Y76" s="898"/>
      <c r="Z76" s="848"/>
      <c r="AA76" s="899">
        <v>448</v>
      </c>
      <c r="AB76" s="898"/>
      <c r="AC76" s="898"/>
      <c r="AD76" s="898"/>
      <c r="AE76" s="848"/>
      <c r="AF76" s="899">
        <v>448</v>
      </c>
      <c r="AG76" s="898"/>
      <c r="AH76" s="898"/>
      <c r="AI76" s="898"/>
      <c r="AJ76" s="848"/>
      <c r="AK76" s="849" t="s">
        <v>479</v>
      </c>
      <c r="AL76" s="849"/>
      <c r="AM76" s="849"/>
      <c r="AN76" s="849"/>
      <c r="AO76" s="849"/>
      <c r="AP76" s="849" t="s">
        <v>479</v>
      </c>
      <c r="AQ76" s="849"/>
      <c r="AR76" s="849"/>
      <c r="AS76" s="849"/>
      <c r="AT76" s="849"/>
      <c r="AU76" s="849" t="s">
        <v>479</v>
      </c>
      <c r="AV76" s="849"/>
      <c r="AW76" s="849"/>
      <c r="AX76" s="849"/>
      <c r="AY76" s="849"/>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t="s">
        <v>543</v>
      </c>
      <c r="C77" s="892"/>
      <c r="D77" s="892"/>
      <c r="E77" s="892"/>
      <c r="F77" s="892"/>
      <c r="G77" s="892"/>
      <c r="H77" s="892"/>
      <c r="I77" s="892"/>
      <c r="J77" s="892"/>
      <c r="K77" s="892"/>
      <c r="L77" s="892"/>
      <c r="M77" s="892"/>
      <c r="N77" s="892"/>
      <c r="O77" s="892"/>
      <c r="P77" s="893"/>
      <c r="Q77" s="897">
        <v>1</v>
      </c>
      <c r="R77" s="898"/>
      <c r="S77" s="898"/>
      <c r="T77" s="898"/>
      <c r="U77" s="848"/>
      <c r="V77" s="899">
        <v>0</v>
      </c>
      <c r="W77" s="898"/>
      <c r="X77" s="898"/>
      <c r="Y77" s="898"/>
      <c r="Z77" s="848"/>
      <c r="AA77" s="899">
        <v>1</v>
      </c>
      <c r="AB77" s="898"/>
      <c r="AC77" s="898"/>
      <c r="AD77" s="898"/>
      <c r="AE77" s="848"/>
      <c r="AF77" s="899">
        <v>1</v>
      </c>
      <c r="AG77" s="898"/>
      <c r="AH77" s="898"/>
      <c r="AI77" s="898"/>
      <c r="AJ77" s="848"/>
      <c r="AK77" s="849" t="s">
        <v>479</v>
      </c>
      <c r="AL77" s="849"/>
      <c r="AM77" s="849"/>
      <c r="AN77" s="849"/>
      <c r="AO77" s="849"/>
      <c r="AP77" s="849" t="s">
        <v>479</v>
      </c>
      <c r="AQ77" s="849"/>
      <c r="AR77" s="849"/>
      <c r="AS77" s="849"/>
      <c r="AT77" s="849"/>
      <c r="AU77" s="849" t="s">
        <v>479</v>
      </c>
      <c r="AV77" s="849"/>
      <c r="AW77" s="849"/>
      <c r="AX77" s="849"/>
      <c r="AY77" s="849"/>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t="s">
        <v>544</v>
      </c>
      <c r="C78" s="892"/>
      <c r="D78" s="892"/>
      <c r="E78" s="892"/>
      <c r="F78" s="892"/>
      <c r="G78" s="892"/>
      <c r="H78" s="892"/>
      <c r="I78" s="892"/>
      <c r="J78" s="892"/>
      <c r="K78" s="892"/>
      <c r="L78" s="892"/>
      <c r="M78" s="892"/>
      <c r="N78" s="892"/>
      <c r="O78" s="892"/>
      <c r="P78" s="893"/>
      <c r="Q78" s="894">
        <v>164</v>
      </c>
      <c r="R78" s="849"/>
      <c r="S78" s="849"/>
      <c r="T78" s="849"/>
      <c r="U78" s="849"/>
      <c r="V78" s="849">
        <v>161</v>
      </c>
      <c r="W78" s="849"/>
      <c r="X78" s="849"/>
      <c r="Y78" s="849"/>
      <c r="Z78" s="849"/>
      <c r="AA78" s="849">
        <v>3</v>
      </c>
      <c r="AB78" s="849"/>
      <c r="AC78" s="849"/>
      <c r="AD78" s="849"/>
      <c r="AE78" s="849"/>
      <c r="AF78" s="849">
        <v>3</v>
      </c>
      <c r="AG78" s="849"/>
      <c r="AH78" s="849"/>
      <c r="AI78" s="849"/>
      <c r="AJ78" s="849"/>
      <c r="AK78" s="849" t="s">
        <v>479</v>
      </c>
      <c r="AL78" s="849"/>
      <c r="AM78" s="849"/>
      <c r="AN78" s="849"/>
      <c r="AO78" s="849"/>
      <c r="AP78" s="849" t="s">
        <v>479</v>
      </c>
      <c r="AQ78" s="849"/>
      <c r="AR78" s="849"/>
      <c r="AS78" s="849"/>
      <c r="AT78" s="849"/>
      <c r="AU78" s="849" t="s">
        <v>479</v>
      </c>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365</v>
      </c>
      <c r="B88" s="808" t="s">
        <v>394</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7025</v>
      </c>
      <c r="AG88" s="860"/>
      <c r="AH88" s="860"/>
      <c r="AI88" s="860"/>
      <c r="AJ88" s="860"/>
      <c r="AK88" s="857"/>
      <c r="AL88" s="857"/>
      <c r="AM88" s="857"/>
      <c r="AN88" s="857"/>
      <c r="AO88" s="857"/>
      <c r="AP88" s="860">
        <v>16770</v>
      </c>
      <c r="AQ88" s="860"/>
      <c r="AR88" s="860"/>
      <c r="AS88" s="860"/>
      <c r="AT88" s="860"/>
      <c r="AU88" s="860">
        <v>8372</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808" t="s">
        <v>395</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288</v>
      </c>
      <c r="CS102" s="868"/>
      <c r="CT102" s="868"/>
      <c r="CU102" s="868"/>
      <c r="CV102" s="911"/>
      <c r="CW102" s="910">
        <v>19</v>
      </c>
      <c r="CX102" s="868"/>
      <c r="CY102" s="868"/>
      <c r="CZ102" s="868"/>
      <c r="DA102" s="911"/>
      <c r="DB102" s="910" t="s">
        <v>479</v>
      </c>
      <c r="DC102" s="868"/>
      <c r="DD102" s="868"/>
      <c r="DE102" s="868"/>
      <c r="DF102" s="911"/>
      <c r="DG102" s="910">
        <v>1736</v>
      </c>
      <c r="DH102" s="868"/>
      <c r="DI102" s="868"/>
      <c r="DJ102" s="868"/>
      <c r="DK102" s="911"/>
      <c r="DL102" s="910">
        <v>14</v>
      </c>
      <c r="DM102" s="868"/>
      <c r="DN102" s="868"/>
      <c r="DO102" s="868"/>
      <c r="DP102" s="911"/>
      <c r="DQ102" s="910">
        <v>678</v>
      </c>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396</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397</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400</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401</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402</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403</v>
      </c>
      <c r="AB109" s="913"/>
      <c r="AC109" s="913"/>
      <c r="AD109" s="913"/>
      <c r="AE109" s="914"/>
      <c r="AF109" s="912" t="s">
        <v>284</v>
      </c>
      <c r="AG109" s="913"/>
      <c r="AH109" s="913"/>
      <c r="AI109" s="913"/>
      <c r="AJ109" s="914"/>
      <c r="AK109" s="912" t="s">
        <v>283</v>
      </c>
      <c r="AL109" s="913"/>
      <c r="AM109" s="913"/>
      <c r="AN109" s="913"/>
      <c r="AO109" s="914"/>
      <c r="AP109" s="912" t="s">
        <v>404</v>
      </c>
      <c r="AQ109" s="913"/>
      <c r="AR109" s="913"/>
      <c r="AS109" s="913"/>
      <c r="AT109" s="915"/>
      <c r="AU109" s="934" t="s">
        <v>402</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403</v>
      </c>
      <c r="BR109" s="913"/>
      <c r="BS109" s="913"/>
      <c r="BT109" s="913"/>
      <c r="BU109" s="914"/>
      <c r="BV109" s="912" t="s">
        <v>284</v>
      </c>
      <c r="BW109" s="913"/>
      <c r="BX109" s="913"/>
      <c r="BY109" s="913"/>
      <c r="BZ109" s="914"/>
      <c r="CA109" s="912" t="s">
        <v>283</v>
      </c>
      <c r="CB109" s="913"/>
      <c r="CC109" s="913"/>
      <c r="CD109" s="913"/>
      <c r="CE109" s="914"/>
      <c r="CF109" s="935" t="s">
        <v>404</v>
      </c>
      <c r="CG109" s="935"/>
      <c r="CH109" s="935"/>
      <c r="CI109" s="935"/>
      <c r="CJ109" s="935"/>
      <c r="CK109" s="912" t="s">
        <v>405</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403</v>
      </c>
      <c r="DH109" s="913"/>
      <c r="DI109" s="913"/>
      <c r="DJ109" s="913"/>
      <c r="DK109" s="914"/>
      <c r="DL109" s="912" t="s">
        <v>284</v>
      </c>
      <c r="DM109" s="913"/>
      <c r="DN109" s="913"/>
      <c r="DO109" s="913"/>
      <c r="DP109" s="914"/>
      <c r="DQ109" s="912" t="s">
        <v>283</v>
      </c>
      <c r="DR109" s="913"/>
      <c r="DS109" s="913"/>
      <c r="DT109" s="913"/>
      <c r="DU109" s="914"/>
      <c r="DV109" s="912" t="s">
        <v>404</v>
      </c>
      <c r="DW109" s="913"/>
      <c r="DX109" s="913"/>
      <c r="DY109" s="913"/>
      <c r="DZ109" s="915"/>
    </row>
    <row r="110" spans="1:131" s="197" customFormat="1" ht="26.25" customHeight="1">
      <c r="A110" s="916" t="s">
        <v>406</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7518279</v>
      </c>
      <c r="AB110" s="920"/>
      <c r="AC110" s="920"/>
      <c r="AD110" s="920"/>
      <c r="AE110" s="921"/>
      <c r="AF110" s="922">
        <v>7530411</v>
      </c>
      <c r="AG110" s="920"/>
      <c r="AH110" s="920"/>
      <c r="AI110" s="920"/>
      <c r="AJ110" s="921"/>
      <c r="AK110" s="922">
        <v>7231660</v>
      </c>
      <c r="AL110" s="920"/>
      <c r="AM110" s="920"/>
      <c r="AN110" s="920"/>
      <c r="AO110" s="921"/>
      <c r="AP110" s="923">
        <v>30.2</v>
      </c>
      <c r="AQ110" s="924"/>
      <c r="AR110" s="924"/>
      <c r="AS110" s="924"/>
      <c r="AT110" s="925"/>
      <c r="AU110" s="926" t="s">
        <v>61</v>
      </c>
      <c r="AV110" s="927"/>
      <c r="AW110" s="927"/>
      <c r="AX110" s="927"/>
      <c r="AY110" s="928"/>
      <c r="AZ110" s="970" t="s">
        <v>407</v>
      </c>
      <c r="BA110" s="917"/>
      <c r="BB110" s="917"/>
      <c r="BC110" s="917"/>
      <c r="BD110" s="917"/>
      <c r="BE110" s="917"/>
      <c r="BF110" s="917"/>
      <c r="BG110" s="917"/>
      <c r="BH110" s="917"/>
      <c r="BI110" s="917"/>
      <c r="BJ110" s="917"/>
      <c r="BK110" s="917"/>
      <c r="BL110" s="917"/>
      <c r="BM110" s="917"/>
      <c r="BN110" s="917"/>
      <c r="BO110" s="917"/>
      <c r="BP110" s="918"/>
      <c r="BQ110" s="956">
        <v>84782547</v>
      </c>
      <c r="BR110" s="957"/>
      <c r="BS110" s="957"/>
      <c r="BT110" s="957"/>
      <c r="BU110" s="957"/>
      <c r="BV110" s="957">
        <v>86674677</v>
      </c>
      <c r="BW110" s="957"/>
      <c r="BX110" s="957"/>
      <c r="BY110" s="957"/>
      <c r="BZ110" s="957"/>
      <c r="CA110" s="957">
        <v>87657904</v>
      </c>
      <c r="CB110" s="957"/>
      <c r="CC110" s="957"/>
      <c r="CD110" s="957"/>
      <c r="CE110" s="957"/>
      <c r="CF110" s="971">
        <v>365.8</v>
      </c>
      <c r="CG110" s="972"/>
      <c r="CH110" s="972"/>
      <c r="CI110" s="972"/>
      <c r="CJ110" s="972"/>
      <c r="CK110" s="973" t="s">
        <v>408</v>
      </c>
      <c r="CL110" s="974"/>
      <c r="CM110" s="953" t="s">
        <v>409</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109</v>
      </c>
      <c r="DH110" s="957"/>
      <c r="DI110" s="957"/>
      <c r="DJ110" s="957"/>
      <c r="DK110" s="957"/>
      <c r="DL110" s="957" t="s">
        <v>109</v>
      </c>
      <c r="DM110" s="957"/>
      <c r="DN110" s="957"/>
      <c r="DO110" s="957"/>
      <c r="DP110" s="957"/>
      <c r="DQ110" s="957" t="s">
        <v>109</v>
      </c>
      <c r="DR110" s="957"/>
      <c r="DS110" s="957"/>
      <c r="DT110" s="957"/>
      <c r="DU110" s="957"/>
      <c r="DV110" s="958" t="s">
        <v>109</v>
      </c>
      <c r="DW110" s="958"/>
      <c r="DX110" s="958"/>
      <c r="DY110" s="958"/>
      <c r="DZ110" s="959"/>
    </row>
    <row r="111" spans="1:131" s="197" customFormat="1" ht="26.25" customHeight="1">
      <c r="A111" s="960" t="s">
        <v>410</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109</v>
      </c>
      <c r="AB111" s="964"/>
      <c r="AC111" s="964"/>
      <c r="AD111" s="964"/>
      <c r="AE111" s="965"/>
      <c r="AF111" s="966" t="s">
        <v>109</v>
      </c>
      <c r="AG111" s="964"/>
      <c r="AH111" s="964"/>
      <c r="AI111" s="964"/>
      <c r="AJ111" s="965"/>
      <c r="AK111" s="966" t="s">
        <v>109</v>
      </c>
      <c r="AL111" s="964"/>
      <c r="AM111" s="964"/>
      <c r="AN111" s="964"/>
      <c r="AO111" s="965"/>
      <c r="AP111" s="967" t="s">
        <v>109</v>
      </c>
      <c r="AQ111" s="968"/>
      <c r="AR111" s="968"/>
      <c r="AS111" s="968"/>
      <c r="AT111" s="969"/>
      <c r="AU111" s="929"/>
      <c r="AV111" s="930"/>
      <c r="AW111" s="930"/>
      <c r="AX111" s="930"/>
      <c r="AY111" s="931"/>
      <c r="AZ111" s="979" t="s">
        <v>411</v>
      </c>
      <c r="BA111" s="980"/>
      <c r="BB111" s="980"/>
      <c r="BC111" s="980"/>
      <c r="BD111" s="980"/>
      <c r="BE111" s="980"/>
      <c r="BF111" s="980"/>
      <c r="BG111" s="980"/>
      <c r="BH111" s="980"/>
      <c r="BI111" s="980"/>
      <c r="BJ111" s="980"/>
      <c r="BK111" s="980"/>
      <c r="BL111" s="980"/>
      <c r="BM111" s="980"/>
      <c r="BN111" s="980"/>
      <c r="BO111" s="980"/>
      <c r="BP111" s="981"/>
      <c r="BQ111" s="949">
        <v>953399</v>
      </c>
      <c r="BR111" s="950"/>
      <c r="BS111" s="950"/>
      <c r="BT111" s="950"/>
      <c r="BU111" s="950"/>
      <c r="BV111" s="950">
        <v>808905</v>
      </c>
      <c r="BW111" s="950"/>
      <c r="BX111" s="950"/>
      <c r="BY111" s="950"/>
      <c r="BZ111" s="950"/>
      <c r="CA111" s="950">
        <v>713105</v>
      </c>
      <c r="CB111" s="950"/>
      <c r="CC111" s="950"/>
      <c r="CD111" s="950"/>
      <c r="CE111" s="950"/>
      <c r="CF111" s="944">
        <v>3</v>
      </c>
      <c r="CG111" s="945"/>
      <c r="CH111" s="945"/>
      <c r="CI111" s="945"/>
      <c r="CJ111" s="945"/>
      <c r="CK111" s="975"/>
      <c r="CL111" s="976"/>
      <c r="CM111" s="946" t="s">
        <v>412</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109</v>
      </c>
      <c r="DH111" s="950"/>
      <c r="DI111" s="950"/>
      <c r="DJ111" s="950"/>
      <c r="DK111" s="950"/>
      <c r="DL111" s="950" t="s">
        <v>109</v>
      </c>
      <c r="DM111" s="950"/>
      <c r="DN111" s="950"/>
      <c r="DO111" s="950"/>
      <c r="DP111" s="950"/>
      <c r="DQ111" s="950" t="s">
        <v>109</v>
      </c>
      <c r="DR111" s="950"/>
      <c r="DS111" s="950"/>
      <c r="DT111" s="950"/>
      <c r="DU111" s="950"/>
      <c r="DV111" s="951" t="s">
        <v>109</v>
      </c>
      <c r="DW111" s="951"/>
      <c r="DX111" s="951"/>
      <c r="DY111" s="951"/>
      <c r="DZ111" s="952"/>
    </row>
    <row r="112" spans="1:131" s="197" customFormat="1" ht="26.25" customHeight="1">
      <c r="A112" s="982" t="s">
        <v>413</v>
      </c>
      <c r="B112" s="983"/>
      <c r="C112" s="980" t="s">
        <v>414</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109</v>
      </c>
      <c r="AB112" s="989"/>
      <c r="AC112" s="989"/>
      <c r="AD112" s="989"/>
      <c r="AE112" s="990"/>
      <c r="AF112" s="991" t="s">
        <v>109</v>
      </c>
      <c r="AG112" s="989"/>
      <c r="AH112" s="989"/>
      <c r="AI112" s="989"/>
      <c r="AJ112" s="990"/>
      <c r="AK112" s="991" t="s">
        <v>109</v>
      </c>
      <c r="AL112" s="989"/>
      <c r="AM112" s="989"/>
      <c r="AN112" s="989"/>
      <c r="AO112" s="990"/>
      <c r="AP112" s="992" t="s">
        <v>109</v>
      </c>
      <c r="AQ112" s="993"/>
      <c r="AR112" s="993"/>
      <c r="AS112" s="993"/>
      <c r="AT112" s="994"/>
      <c r="AU112" s="929"/>
      <c r="AV112" s="930"/>
      <c r="AW112" s="930"/>
      <c r="AX112" s="930"/>
      <c r="AY112" s="931"/>
      <c r="AZ112" s="979" t="s">
        <v>415</v>
      </c>
      <c r="BA112" s="980"/>
      <c r="BB112" s="980"/>
      <c r="BC112" s="980"/>
      <c r="BD112" s="980"/>
      <c r="BE112" s="980"/>
      <c r="BF112" s="980"/>
      <c r="BG112" s="980"/>
      <c r="BH112" s="980"/>
      <c r="BI112" s="980"/>
      <c r="BJ112" s="980"/>
      <c r="BK112" s="980"/>
      <c r="BL112" s="980"/>
      <c r="BM112" s="980"/>
      <c r="BN112" s="980"/>
      <c r="BO112" s="980"/>
      <c r="BP112" s="981"/>
      <c r="BQ112" s="949">
        <v>30230403</v>
      </c>
      <c r="BR112" s="950"/>
      <c r="BS112" s="950"/>
      <c r="BT112" s="950"/>
      <c r="BU112" s="950"/>
      <c r="BV112" s="950">
        <v>29605312</v>
      </c>
      <c r="BW112" s="950"/>
      <c r="BX112" s="950"/>
      <c r="BY112" s="950"/>
      <c r="BZ112" s="950"/>
      <c r="CA112" s="950">
        <v>28280650</v>
      </c>
      <c r="CB112" s="950"/>
      <c r="CC112" s="950"/>
      <c r="CD112" s="950"/>
      <c r="CE112" s="950"/>
      <c r="CF112" s="944">
        <v>118</v>
      </c>
      <c r="CG112" s="945"/>
      <c r="CH112" s="945"/>
      <c r="CI112" s="945"/>
      <c r="CJ112" s="945"/>
      <c r="CK112" s="975"/>
      <c r="CL112" s="976"/>
      <c r="CM112" s="946" t="s">
        <v>416</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109</v>
      </c>
      <c r="DH112" s="950"/>
      <c r="DI112" s="950"/>
      <c r="DJ112" s="950"/>
      <c r="DK112" s="950"/>
      <c r="DL112" s="950" t="s">
        <v>109</v>
      </c>
      <c r="DM112" s="950"/>
      <c r="DN112" s="950"/>
      <c r="DO112" s="950"/>
      <c r="DP112" s="950"/>
      <c r="DQ112" s="950" t="s">
        <v>109</v>
      </c>
      <c r="DR112" s="950"/>
      <c r="DS112" s="950"/>
      <c r="DT112" s="950"/>
      <c r="DU112" s="950"/>
      <c r="DV112" s="951" t="s">
        <v>109</v>
      </c>
      <c r="DW112" s="951"/>
      <c r="DX112" s="951"/>
      <c r="DY112" s="951"/>
      <c r="DZ112" s="952"/>
    </row>
    <row r="113" spans="1:130" s="197" customFormat="1" ht="26.25" customHeight="1">
      <c r="A113" s="984"/>
      <c r="B113" s="985"/>
      <c r="C113" s="980" t="s">
        <v>417</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1778925</v>
      </c>
      <c r="AB113" s="964"/>
      <c r="AC113" s="964"/>
      <c r="AD113" s="964"/>
      <c r="AE113" s="965"/>
      <c r="AF113" s="966">
        <v>1862418</v>
      </c>
      <c r="AG113" s="964"/>
      <c r="AH113" s="964"/>
      <c r="AI113" s="964"/>
      <c r="AJ113" s="965"/>
      <c r="AK113" s="966">
        <v>1712055</v>
      </c>
      <c r="AL113" s="964"/>
      <c r="AM113" s="964"/>
      <c r="AN113" s="964"/>
      <c r="AO113" s="965"/>
      <c r="AP113" s="967">
        <v>7.1</v>
      </c>
      <c r="AQ113" s="968"/>
      <c r="AR113" s="968"/>
      <c r="AS113" s="968"/>
      <c r="AT113" s="969"/>
      <c r="AU113" s="929"/>
      <c r="AV113" s="930"/>
      <c r="AW113" s="930"/>
      <c r="AX113" s="930"/>
      <c r="AY113" s="931"/>
      <c r="AZ113" s="979" t="s">
        <v>418</v>
      </c>
      <c r="BA113" s="980"/>
      <c r="BB113" s="980"/>
      <c r="BC113" s="980"/>
      <c r="BD113" s="980"/>
      <c r="BE113" s="980"/>
      <c r="BF113" s="980"/>
      <c r="BG113" s="980"/>
      <c r="BH113" s="980"/>
      <c r="BI113" s="980"/>
      <c r="BJ113" s="980"/>
      <c r="BK113" s="980"/>
      <c r="BL113" s="980"/>
      <c r="BM113" s="980"/>
      <c r="BN113" s="980"/>
      <c r="BO113" s="980"/>
      <c r="BP113" s="981"/>
      <c r="BQ113" s="949">
        <v>6281457</v>
      </c>
      <c r="BR113" s="950"/>
      <c r="BS113" s="950"/>
      <c r="BT113" s="950"/>
      <c r="BU113" s="950"/>
      <c r="BV113" s="950">
        <v>7769302</v>
      </c>
      <c r="BW113" s="950"/>
      <c r="BX113" s="950"/>
      <c r="BY113" s="950"/>
      <c r="BZ113" s="950"/>
      <c r="CA113" s="950">
        <v>8371900</v>
      </c>
      <c r="CB113" s="950"/>
      <c r="CC113" s="950"/>
      <c r="CD113" s="950"/>
      <c r="CE113" s="950"/>
      <c r="CF113" s="944">
        <v>34.9</v>
      </c>
      <c r="CG113" s="945"/>
      <c r="CH113" s="945"/>
      <c r="CI113" s="945"/>
      <c r="CJ113" s="945"/>
      <c r="CK113" s="975"/>
      <c r="CL113" s="976"/>
      <c r="CM113" s="946" t="s">
        <v>419</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109</v>
      </c>
      <c r="DH113" s="989"/>
      <c r="DI113" s="989"/>
      <c r="DJ113" s="989"/>
      <c r="DK113" s="990"/>
      <c r="DL113" s="991" t="s">
        <v>109</v>
      </c>
      <c r="DM113" s="989"/>
      <c r="DN113" s="989"/>
      <c r="DO113" s="989"/>
      <c r="DP113" s="990"/>
      <c r="DQ113" s="991" t="s">
        <v>109</v>
      </c>
      <c r="DR113" s="989"/>
      <c r="DS113" s="989"/>
      <c r="DT113" s="989"/>
      <c r="DU113" s="990"/>
      <c r="DV113" s="992" t="s">
        <v>109</v>
      </c>
      <c r="DW113" s="993"/>
      <c r="DX113" s="993"/>
      <c r="DY113" s="993"/>
      <c r="DZ113" s="994"/>
    </row>
    <row r="114" spans="1:130" s="197" customFormat="1" ht="26.25" customHeight="1">
      <c r="A114" s="984"/>
      <c r="B114" s="985"/>
      <c r="C114" s="980" t="s">
        <v>420</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900987</v>
      </c>
      <c r="AB114" s="989"/>
      <c r="AC114" s="989"/>
      <c r="AD114" s="989"/>
      <c r="AE114" s="990"/>
      <c r="AF114" s="991">
        <v>857079</v>
      </c>
      <c r="AG114" s="989"/>
      <c r="AH114" s="989"/>
      <c r="AI114" s="989"/>
      <c r="AJ114" s="990"/>
      <c r="AK114" s="991">
        <v>789010</v>
      </c>
      <c r="AL114" s="989"/>
      <c r="AM114" s="989"/>
      <c r="AN114" s="989"/>
      <c r="AO114" s="990"/>
      <c r="AP114" s="992">
        <v>3.3</v>
      </c>
      <c r="AQ114" s="993"/>
      <c r="AR114" s="993"/>
      <c r="AS114" s="993"/>
      <c r="AT114" s="994"/>
      <c r="AU114" s="929"/>
      <c r="AV114" s="930"/>
      <c r="AW114" s="930"/>
      <c r="AX114" s="930"/>
      <c r="AY114" s="931"/>
      <c r="AZ114" s="979" t="s">
        <v>421</v>
      </c>
      <c r="BA114" s="980"/>
      <c r="BB114" s="980"/>
      <c r="BC114" s="980"/>
      <c r="BD114" s="980"/>
      <c r="BE114" s="980"/>
      <c r="BF114" s="980"/>
      <c r="BG114" s="980"/>
      <c r="BH114" s="980"/>
      <c r="BI114" s="980"/>
      <c r="BJ114" s="980"/>
      <c r="BK114" s="980"/>
      <c r="BL114" s="980"/>
      <c r="BM114" s="980"/>
      <c r="BN114" s="980"/>
      <c r="BO114" s="980"/>
      <c r="BP114" s="981"/>
      <c r="BQ114" s="949">
        <v>8491222</v>
      </c>
      <c r="BR114" s="950"/>
      <c r="BS114" s="950"/>
      <c r="BT114" s="950"/>
      <c r="BU114" s="950"/>
      <c r="BV114" s="950">
        <v>7800083</v>
      </c>
      <c r="BW114" s="950"/>
      <c r="BX114" s="950"/>
      <c r="BY114" s="950"/>
      <c r="BZ114" s="950"/>
      <c r="CA114" s="950">
        <v>7053485</v>
      </c>
      <c r="CB114" s="950"/>
      <c r="CC114" s="950"/>
      <c r="CD114" s="950"/>
      <c r="CE114" s="950"/>
      <c r="CF114" s="944">
        <v>29.4</v>
      </c>
      <c r="CG114" s="945"/>
      <c r="CH114" s="945"/>
      <c r="CI114" s="945"/>
      <c r="CJ114" s="945"/>
      <c r="CK114" s="975"/>
      <c r="CL114" s="976"/>
      <c r="CM114" s="946" t="s">
        <v>422</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109</v>
      </c>
      <c r="DH114" s="989"/>
      <c r="DI114" s="989"/>
      <c r="DJ114" s="989"/>
      <c r="DK114" s="990"/>
      <c r="DL114" s="991" t="s">
        <v>109</v>
      </c>
      <c r="DM114" s="989"/>
      <c r="DN114" s="989"/>
      <c r="DO114" s="989"/>
      <c r="DP114" s="990"/>
      <c r="DQ114" s="991" t="s">
        <v>109</v>
      </c>
      <c r="DR114" s="989"/>
      <c r="DS114" s="989"/>
      <c r="DT114" s="989"/>
      <c r="DU114" s="990"/>
      <c r="DV114" s="992" t="s">
        <v>109</v>
      </c>
      <c r="DW114" s="993"/>
      <c r="DX114" s="993"/>
      <c r="DY114" s="993"/>
      <c r="DZ114" s="994"/>
    </row>
    <row r="115" spans="1:130" s="197" customFormat="1" ht="26.25" customHeight="1">
      <c r="A115" s="984"/>
      <c r="B115" s="985"/>
      <c r="C115" s="980" t="s">
        <v>423</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2189</v>
      </c>
      <c r="AB115" s="964"/>
      <c r="AC115" s="964"/>
      <c r="AD115" s="964"/>
      <c r="AE115" s="965"/>
      <c r="AF115" s="966">
        <v>1620</v>
      </c>
      <c r="AG115" s="964"/>
      <c r="AH115" s="964"/>
      <c r="AI115" s="964"/>
      <c r="AJ115" s="965"/>
      <c r="AK115" s="966">
        <v>7708</v>
      </c>
      <c r="AL115" s="964"/>
      <c r="AM115" s="964"/>
      <c r="AN115" s="964"/>
      <c r="AO115" s="965"/>
      <c r="AP115" s="967">
        <v>0</v>
      </c>
      <c r="AQ115" s="968"/>
      <c r="AR115" s="968"/>
      <c r="AS115" s="968"/>
      <c r="AT115" s="969"/>
      <c r="AU115" s="929"/>
      <c r="AV115" s="930"/>
      <c r="AW115" s="930"/>
      <c r="AX115" s="930"/>
      <c r="AY115" s="931"/>
      <c r="AZ115" s="979" t="s">
        <v>424</v>
      </c>
      <c r="BA115" s="980"/>
      <c r="BB115" s="980"/>
      <c r="BC115" s="980"/>
      <c r="BD115" s="980"/>
      <c r="BE115" s="980"/>
      <c r="BF115" s="980"/>
      <c r="BG115" s="980"/>
      <c r="BH115" s="980"/>
      <c r="BI115" s="980"/>
      <c r="BJ115" s="980"/>
      <c r="BK115" s="980"/>
      <c r="BL115" s="980"/>
      <c r="BM115" s="980"/>
      <c r="BN115" s="980"/>
      <c r="BO115" s="980"/>
      <c r="BP115" s="981"/>
      <c r="BQ115" s="949">
        <v>647059</v>
      </c>
      <c r="BR115" s="950"/>
      <c r="BS115" s="950"/>
      <c r="BT115" s="950"/>
      <c r="BU115" s="950"/>
      <c r="BV115" s="950">
        <v>691475</v>
      </c>
      <c r="BW115" s="950"/>
      <c r="BX115" s="950"/>
      <c r="BY115" s="950"/>
      <c r="BZ115" s="950"/>
      <c r="CA115" s="950">
        <v>664494</v>
      </c>
      <c r="CB115" s="950"/>
      <c r="CC115" s="950"/>
      <c r="CD115" s="950"/>
      <c r="CE115" s="950"/>
      <c r="CF115" s="944">
        <v>2.8</v>
      </c>
      <c r="CG115" s="945"/>
      <c r="CH115" s="945"/>
      <c r="CI115" s="945"/>
      <c r="CJ115" s="945"/>
      <c r="CK115" s="975"/>
      <c r="CL115" s="976"/>
      <c r="CM115" s="979" t="s">
        <v>425</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109</v>
      </c>
      <c r="DH115" s="989"/>
      <c r="DI115" s="989"/>
      <c r="DJ115" s="989"/>
      <c r="DK115" s="990"/>
      <c r="DL115" s="991" t="s">
        <v>109</v>
      </c>
      <c r="DM115" s="989"/>
      <c r="DN115" s="989"/>
      <c r="DO115" s="989"/>
      <c r="DP115" s="990"/>
      <c r="DQ115" s="991" t="s">
        <v>109</v>
      </c>
      <c r="DR115" s="989"/>
      <c r="DS115" s="989"/>
      <c r="DT115" s="989"/>
      <c r="DU115" s="990"/>
      <c r="DV115" s="992" t="s">
        <v>109</v>
      </c>
      <c r="DW115" s="993"/>
      <c r="DX115" s="993"/>
      <c r="DY115" s="993"/>
      <c r="DZ115" s="994"/>
    </row>
    <row r="116" spans="1:130" s="197" customFormat="1" ht="26.25" customHeight="1">
      <c r="A116" s="986"/>
      <c r="B116" s="987"/>
      <c r="C116" s="1001" t="s">
        <v>426</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v>531</v>
      </c>
      <c r="AB116" s="989"/>
      <c r="AC116" s="989"/>
      <c r="AD116" s="989"/>
      <c r="AE116" s="990"/>
      <c r="AF116" s="991" t="s">
        <v>109</v>
      </c>
      <c r="AG116" s="989"/>
      <c r="AH116" s="989"/>
      <c r="AI116" s="989"/>
      <c r="AJ116" s="990"/>
      <c r="AK116" s="991" t="s">
        <v>109</v>
      </c>
      <c r="AL116" s="989"/>
      <c r="AM116" s="989"/>
      <c r="AN116" s="989"/>
      <c r="AO116" s="990"/>
      <c r="AP116" s="992" t="s">
        <v>109</v>
      </c>
      <c r="AQ116" s="993"/>
      <c r="AR116" s="993"/>
      <c r="AS116" s="993"/>
      <c r="AT116" s="994"/>
      <c r="AU116" s="929"/>
      <c r="AV116" s="930"/>
      <c r="AW116" s="930"/>
      <c r="AX116" s="930"/>
      <c r="AY116" s="931"/>
      <c r="AZ116" s="979" t="s">
        <v>427</v>
      </c>
      <c r="BA116" s="980"/>
      <c r="BB116" s="980"/>
      <c r="BC116" s="980"/>
      <c r="BD116" s="980"/>
      <c r="BE116" s="980"/>
      <c r="BF116" s="980"/>
      <c r="BG116" s="980"/>
      <c r="BH116" s="980"/>
      <c r="BI116" s="980"/>
      <c r="BJ116" s="980"/>
      <c r="BK116" s="980"/>
      <c r="BL116" s="980"/>
      <c r="BM116" s="980"/>
      <c r="BN116" s="980"/>
      <c r="BO116" s="980"/>
      <c r="BP116" s="981"/>
      <c r="BQ116" s="949" t="s">
        <v>109</v>
      </c>
      <c r="BR116" s="950"/>
      <c r="BS116" s="950"/>
      <c r="BT116" s="950"/>
      <c r="BU116" s="950"/>
      <c r="BV116" s="950" t="s">
        <v>109</v>
      </c>
      <c r="BW116" s="950"/>
      <c r="BX116" s="950"/>
      <c r="BY116" s="950"/>
      <c r="BZ116" s="950"/>
      <c r="CA116" s="950" t="s">
        <v>109</v>
      </c>
      <c r="CB116" s="950"/>
      <c r="CC116" s="950"/>
      <c r="CD116" s="950"/>
      <c r="CE116" s="950"/>
      <c r="CF116" s="944" t="s">
        <v>109</v>
      </c>
      <c r="CG116" s="945"/>
      <c r="CH116" s="945"/>
      <c r="CI116" s="945"/>
      <c r="CJ116" s="945"/>
      <c r="CK116" s="975"/>
      <c r="CL116" s="976"/>
      <c r="CM116" s="946" t="s">
        <v>428</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109</v>
      </c>
      <c r="DH116" s="989"/>
      <c r="DI116" s="989"/>
      <c r="DJ116" s="989"/>
      <c r="DK116" s="990"/>
      <c r="DL116" s="991" t="s">
        <v>109</v>
      </c>
      <c r="DM116" s="989"/>
      <c r="DN116" s="989"/>
      <c r="DO116" s="989"/>
      <c r="DP116" s="990"/>
      <c r="DQ116" s="991" t="s">
        <v>109</v>
      </c>
      <c r="DR116" s="989"/>
      <c r="DS116" s="989"/>
      <c r="DT116" s="989"/>
      <c r="DU116" s="990"/>
      <c r="DV116" s="992" t="s">
        <v>109</v>
      </c>
      <c r="DW116" s="993"/>
      <c r="DX116" s="993"/>
      <c r="DY116" s="993"/>
      <c r="DZ116" s="994"/>
    </row>
    <row r="117" spans="1:130" s="197" customFormat="1" ht="26.25" customHeight="1">
      <c r="A117" s="934" t="s">
        <v>167</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429</v>
      </c>
      <c r="Z117" s="914"/>
      <c r="AA117" s="1026">
        <v>10200911</v>
      </c>
      <c r="AB117" s="996"/>
      <c r="AC117" s="996"/>
      <c r="AD117" s="996"/>
      <c r="AE117" s="997"/>
      <c r="AF117" s="995">
        <v>10251528</v>
      </c>
      <c r="AG117" s="996"/>
      <c r="AH117" s="996"/>
      <c r="AI117" s="996"/>
      <c r="AJ117" s="997"/>
      <c r="AK117" s="995">
        <v>9740433</v>
      </c>
      <c r="AL117" s="996"/>
      <c r="AM117" s="996"/>
      <c r="AN117" s="996"/>
      <c r="AO117" s="997"/>
      <c r="AP117" s="998"/>
      <c r="AQ117" s="999"/>
      <c r="AR117" s="999"/>
      <c r="AS117" s="999"/>
      <c r="AT117" s="1000"/>
      <c r="AU117" s="929"/>
      <c r="AV117" s="930"/>
      <c r="AW117" s="930"/>
      <c r="AX117" s="930"/>
      <c r="AY117" s="931"/>
      <c r="AZ117" s="1025" t="s">
        <v>430</v>
      </c>
      <c r="BA117" s="1001"/>
      <c r="BB117" s="1001"/>
      <c r="BC117" s="1001"/>
      <c r="BD117" s="1001"/>
      <c r="BE117" s="1001"/>
      <c r="BF117" s="1001"/>
      <c r="BG117" s="1001"/>
      <c r="BH117" s="1001"/>
      <c r="BI117" s="1001"/>
      <c r="BJ117" s="1001"/>
      <c r="BK117" s="1001"/>
      <c r="BL117" s="1001"/>
      <c r="BM117" s="1001"/>
      <c r="BN117" s="1001"/>
      <c r="BO117" s="1001"/>
      <c r="BP117" s="1002"/>
      <c r="BQ117" s="1015" t="s">
        <v>431</v>
      </c>
      <c r="BR117" s="1016"/>
      <c r="BS117" s="1016"/>
      <c r="BT117" s="1016"/>
      <c r="BU117" s="1016"/>
      <c r="BV117" s="1016" t="s">
        <v>431</v>
      </c>
      <c r="BW117" s="1016"/>
      <c r="BX117" s="1016"/>
      <c r="BY117" s="1016"/>
      <c r="BZ117" s="1016"/>
      <c r="CA117" s="1016" t="s">
        <v>431</v>
      </c>
      <c r="CB117" s="1016"/>
      <c r="CC117" s="1016"/>
      <c r="CD117" s="1016"/>
      <c r="CE117" s="1016"/>
      <c r="CF117" s="944" t="s">
        <v>431</v>
      </c>
      <c r="CG117" s="945"/>
      <c r="CH117" s="945"/>
      <c r="CI117" s="945"/>
      <c r="CJ117" s="945"/>
      <c r="CK117" s="975"/>
      <c r="CL117" s="976"/>
      <c r="CM117" s="946" t="s">
        <v>432</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431</v>
      </c>
      <c r="DH117" s="989"/>
      <c r="DI117" s="989"/>
      <c r="DJ117" s="989"/>
      <c r="DK117" s="990"/>
      <c r="DL117" s="991" t="s">
        <v>431</v>
      </c>
      <c r="DM117" s="989"/>
      <c r="DN117" s="989"/>
      <c r="DO117" s="989"/>
      <c r="DP117" s="990"/>
      <c r="DQ117" s="991" t="s">
        <v>431</v>
      </c>
      <c r="DR117" s="989"/>
      <c r="DS117" s="989"/>
      <c r="DT117" s="989"/>
      <c r="DU117" s="990"/>
      <c r="DV117" s="992" t="s">
        <v>431</v>
      </c>
      <c r="DW117" s="993"/>
      <c r="DX117" s="993"/>
      <c r="DY117" s="993"/>
      <c r="DZ117" s="994"/>
    </row>
    <row r="118" spans="1:130" s="197" customFormat="1" ht="26.25" customHeight="1">
      <c r="A118" s="934" t="s">
        <v>405</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403</v>
      </c>
      <c r="AB118" s="913"/>
      <c r="AC118" s="913"/>
      <c r="AD118" s="913"/>
      <c r="AE118" s="914"/>
      <c r="AF118" s="912" t="s">
        <v>284</v>
      </c>
      <c r="AG118" s="913"/>
      <c r="AH118" s="913"/>
      <c r="AI118" s="913"/>
      <c r="AJ118" s="914"/>
      <c r="AK118" s="912" t="s">
        <v>283</v>
      </c>
      <c r="AL118" s="913"/>
      <c r="AM118" s="913"/>
      <c r="AN118" s="913"/>
      <c r="AO118" s="914"/>
      <c r="AP118" s="1020" t="s">
        <v>404</v>
      </c>
      <c r="AQ118" s="1021"/>
      <c r="AR118" s="1021"/>
      <c r="AS118" s="1021"/>
      <c r="AT118" s="1022"/>
      <c r="AU118" s="932"/>
      <c r="AV118" s="933"/>
      <c r="AW118" s="933"/>
      <c r="AX118" s="933"/>
      <c r="AY118" s="933"/>
      <c r="AZ118" s="228" t="s">
        <v>167</v>
      </c>
      <c r="BA118" s="228"/>
      <c r="BB118" s="228"/>
      <c r="BC118" s="228"/>
      <c r="BD118" s="228"/>
      <c r="BE118" s="228"/>
      <c r="BF118" s="228"/>
      <c r="BG118" s="228"/>
      <c r="BH118" s="228"/>
      <c r="BI118" s="228"/>
      <c r="BJ118" s="228"/>
      <c r="BK118" s="228"/>
      <c r="BL118" s="228"/>
      <c r="BM118" s="228"/>
      <c r="BN118" s="228"/>
      <c r="BO118" s="1023" t="s">
        <v>433</v>
      </c>
      <c r="BP118" s="1024"/>
      <c r="BQ118" s="1015">
        <v>131386087</v>
      </c>
      <c r="BR118" s="1016"/>
      <c r="BS118" s="1016"/>
      <c r="BT118" s="1016"/>
      <c r="BU118" s="1016"/>
      <c r="BV118" s="1016">
        <v>133349754</v>
      </c>
      <c r="BW118" s="1016"/>
      <c r="BX118" s="1016"/>
      <c r="BY118" s="1016"/>
      <c r="BZ118" s="1016"/>
      <c r="CA118" s="1016">
        <v>132741538</v>
      </c>
      <c r="CB118" s="1016"/>
      <c r="CC118" s="1016"/>
      <c r="CD118" s="1016"/>
      <c r="CE118" s="1016"/>
      <c r="CF118" s="1017"/>
      <c r="CG118" s="1018"/>
      <c r="CH118" s="1018"/>
      <c r="CI118" s="1018"/>
      <c r="CJ118" s="1019"/>
      <c r="CK118" s="975"/>
      <c r="CL118" s="976"/>
      <c r="CM118" s="946" t="s">
        <v>434</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109</v>
      </c>
      <c r="DH118" s="989"/>
      <c r="DI118" s="989"/>
      <c r="DJ118" s="989"/>
      <c r="DK118" s="990"/>
      <c r="DL118" s="991" t="s">
        <v>109</v>
      </c>
      <c r="DM118" s="989"/>
      <c r="DN118" s="989"/>
      <c r="DO118" s="989"/>
      <c r="DP118" s="990"/>
      <c r="DQ118" s="991" t="s">
        <v>109</v>
      </c>
      <c r="DR118" s="989"/>
      <c r="DS118" s="989"/>
      <c r="DT118" s="989"/>
      <c r="DU118" s="990"/>
      <c r="DV118" s="992" t="s">
        <v>109</v>
      </c>
      <c r="DW118" s="993"/>
      <c r="DX118" s="993"/>
      <c r="DY118" s="993"/>
      <c r="DZ118" s="994"/>
    </row>
    <row r="119" spans="1:130" s="197" customFormat="1" ht="26.25" customHeight="1">
      <c r="A119" s="1004" t="s">
        <v>408</v>
      </c>
      <c r="B119" s="974"/>
      <c r="C119" s="953" t="s">
        <v>409</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109</v>
      </c>
      <c r="AB119" s="920"/>
      <c r="AC119" s="920"/>
      <c r="AD119" s="920"/>
      <c r="AE119" s="921"/>
      <c r="AF119" s="922" t="s">
        <v>109</v>
      </c>
      <c r="AG119" s="920"/>
      <c r="AH119" s="920"/>
      <c r="AI119" s="920"/>
      <c r="AJ119" s="921"/>
      <c r="AK119" s="922" t="s">
        <v>109</v>
      </c>
      <c r="AL119" s="920"/>
      <c r="AM119" s="920"/>
      <c r="AN119" s="920"/>
      <c r="AO119" s="921"/>
      <c r="AP119" s="923" t="s">
        <v>109</v>
      </c>
      <c r="AQ119" s="924"/>
      <c r="AR119" s="924"/>
      <c r="AS119" s="924"/>
      <c r="AT119" s="925"/>
      <c r="AU119" s="1007" t="s">
        <v>435</v>
      </c>
      <c r="AV119" s="1008"/>
      <c r="AW119" s="1008"/>
      <c r="AX119" s="1008"/>
      <c r="AY119" s="1009"/>
      <c r="AZ119" s="970" t="s">
        <v>436</v>
      </c>
      <c r="BA119" s="917"/>
      <c r="BB119" s="917"/>
      <c r="BC119" s="917"/>
      <c r="BD119" s="917"/>
      <c r="BE119" s="917"/>
      <c r="BF119" s="917"/>
      <c r="BG119" s="917"/>
      <c r="BH119" s="917"/>
      <c r="BI119" s="917"/>
      <c r="BJ119" s="917"/>
      <c r="BK119" s="917"/>
      <c r="BL119" s="917"/>
      <c r="BM119" s="917"/>
      <c r="BN119" s="917"/>
      <c r="BO119" s="917"/>
      <c r="BP119" s="918"/>
      <c r="BQ119" s="956">
        <v>3654503</v>
      </c>
      <c r="BR119" s="957"/>
      <c r="BS119" s="957"/>
      <c r="BT119" s="957"/>
      <c r="BU119" s="957"/>
      <c r="BV119" s="957">
        <v>4304444</v>
      </c>
      <c r="BW119" s="957"/>
      <c r="BX119" s="957"/>
      <c r="BY119" s="957"/>
      <c r="BZ119" s="957"/>
      <c r="CA119" s="957">
        <v>5221644</v>
      </c>
      <c r="CB119" s="957"/>
      <c r="CC119" s="957"/>
      <c r="CD119" s="957"/>
      <c r="CE119" s="957"/>
      <c r="CF119" s="971">
        <v>21.8</v>
      </c>
      <c r="CG119" s="972"/>
      <c r="CH119" s="972"/>
      <c r="CI119" s="972"/>
      <c r="CJ119" s="972"/>
      <c r="CK119" s="977"/>
      <c r="CL119" s="978"/>
      <c r="CM119" s="1034" t="s">
        <v>437</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v>953399</v>
      </c>
      <c r="DH119" s="1028"/>
      <c r="DI119" s="1028"/>
      <c r="DJ119" s="1028"/>
      <c r="DK119" s="1029"/>
      <c r="DL119" s="1030">
        <v>808905</v>
      </c>
      <c r="DM119" s="1028"/>
      <c r="DN119" s="1028"/>
      <c r="DO119" s="1028"/>
      <c r="DP119" s="1029"/>
      <c r="DQ119" s="1030">
        <v>713105</v>
      </c>
      <c r="DR119" s="1028"/>
      <c r="DS119" s="1028"/>
      <c r="DT119" s="1028"/>
      <c r="DU119" s="1029"/>
      <c r="DV119" s="1031">
        <v>3</v>
      </c>
      <c r="DW119" s="1032"/>
      <c r="DX119" s="1032"/>
      <c r="DY119" s="1032"/>
      <c r="DZ119" s="1033"/>
    </row>
    <row r="120" spans="1:130" s="197" customFormat="1" ht="26.25" customHeight="1">
      <c r="A120" s="1005"/>
      <c r="B120" s="976"/>
      <c r="C120" s="946" t="s">
        <v>412</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109</v>
      </c>
      <c r="AB120" s="989"/>
      <c r="AC120" s="989"/>
      <c r="AD120" s="989"/>
      <c r="AE120" s="990"/>
      <c r="AF120" s="991" t="s">
        <v>109</v>
      </c>
      <c r="AG120" s="989"/>
      <c r="AH120" s="989"/>
      <c r="AI120" s="989"/>
      <c r="AJ120" s="990"/>
      <c r="AK120" s="991" t="s">
        <v>109</v>
      </c>
      <c r="AL120" s="989"/>
      <c r="AM120" s="989"/>
      <c r="AN120" s="989"/>
      <c r="AO120" s="990"/>
      <c r="AP120" s="992" t="s">
        <v>109</v>
      </c>
      <c r="AQ120" s="993"/>
      <c r="AR120" s="993"/>
      <c r="AS120" s="993"/>
      <c r="AT120" s="994"/>
      <c r="AU120" s="1010"/>
      <c r="AV120" s="1011"/>
      <c r="AW120" s="1011"/>
      <c r="AX120" s="1011"/>
      <c r="AY120" s="1012"/>
      <c r="AZ120" s="979" t="s">
        <v>438</v>
      </c>
      <c r="BA120" s="980"/>
      <c r="BB120" s="980"/>
      <c r="BC120" s="980"/>
      <c r="BD120" s="980"/>
      <c r="BE120" s="980"/>
      <c r="BF120" s="980"/>
      <c r="BG120" s="980"/>
      <c r="BH120" s="980"/>
      <c r="BI120" s="980"/>
      <c r="BJ120" s="980"/>
      <c r="BK120" s="980"/>
      <c r="BL120" s="980"/>
      <c r="BM120" s="980"/>
      <c r="BN120" s="980"/>
      <c r="BO120" s="980"/>
      <c r="BP120" s="981"/>
      <c r="BQ120" s="949">
        <v>9758042</v>
      </c>
      <c r="BR120" s="950"/>
      <c r="BS120" s="950"/>
      <c r="BT120" s="950"/>
      <c r="BU120" s="950"/>
      <c r="BV120" s="950">
        <v>9584861</v>
      </c>
      <c r="BW120" s="950"/>
      <c r="BX120" s="950"/>
      <c r="BY120" s="950"/>
      <c r="BZ120" s="950"/>
      <c r="CA120" s="950">
        <v>9379183</v>
      </c>
      <c r="CB120" s="950"/>
      <c r="CC120" s="950"/>
      <c r="CD120" s="950"/>
      <c r="CE120" s="950"/>
      <c r="CF120" s="944">
        <v>39.1</v>
      </c>
      <c r="CG120" s="945"/>
      <c r="CH120" s="945"/>
      <c r="CI120" s="945"/>
      <c r="CJ120" s="945"/>
      <c r="CK120" s="1043" t="s">
        <v>439</v>
      </c>
      <c r="CL120" s="1044"/>
      <c r="CM120" s="1044"/>
      <c r="CN120" s="1044"/>
      <c r="CO120" s="1045"/>
      <c r="CP120" s="1051" t="s">
        <v>383</v>
      </c>
      <c r="CQ120" s="1052"/>
      <c r="CR120" s="1052"/>
      <c r="CS120" s="1052"/>
      <c r="CT120" s="1052"/>
      <c r="CU120" s="1052"/>
      <c r="CV120" s="1052"/>
      <c r="CW120" s="1052"/>
      <c r="CX120" s="1052"/>
      <c r="CY120" s="1052"/>
      <c r="CZ120" s="1052"/>
      <c r="DA120" s="1052"/>
      <c r="DB120" s="1052"/>
      <c r="DC120" s="1052"/>
      <c r="DD120" s="1052"/>
      <c r="DE120" s="1052"/>
      <c r="DF120" s="1053"/>
      <c r="DG120" s="956">
        <v>28754745</v>
      </c>
      <c r="DH120" s="957"/>
      <c r="DI120" s="957"/>
      <c r="DJ120" s="957"/>
      <c r="DK120" s="957"/>
      <c r="DL120" s="957">
        <v>28191007</v>
      </c>
      <c r="DM120" s="957"/>
      <c r="DN120" s="957"/>
      <c r="DO120" s="957"/>
      <c r="DP120" s="957"/>
      <c r="DQ120" s="957">
        <v>26957493</v>
      </c>
      <c r="DR120" s="957"/>
      <c r="DS120" s="957"/>
      <c r="DT120" s="957"/>
      <c r="DU120" s="957"/>
      <c r="DV120" s="958">
        <v>112.5</v>
      </c>
      <c r="DW120" s="958"/>
      <c r="DX120" s="958"/>
      <c r="DY120" s="958"/>
      <c r="DZ120" s="959"/>
    </row>
    <row r="121" spans="1:130" s="197" customFormat="1" ht="26.25" customHeight="1">
      <c r="A121" s="1005"/>
      <c r="B121" s="976"/>
      <c r="C121" s="1040" t="s">
        <v>440</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109</v>
      </c>
      <c r="AB121" s="989"/>
      <c r="AC121" s="989"/>
      <c r="AD121" s="989"/>
      <c r="AE121" s="990"/>
      <c r="AF121" s="991" t="s">
        <v>109</v>
      </c>
      <c r="AG121" s="989"/>
      <c r="AH121" s="989"/>
      <c r="AI121" s="989"/>
      <c r="AJ121" s="990"/>
      <c r="AK121" s="991" t="s">
        <v>109</v>
      </c>
      <c r="AL121" s="989"/>
      <c r="AM121" s="989"/>
      <c r="AN121" s="989"/>
      <c r="AO121" s="990"/>
      <c r="AP121" s="992" t="s">
        <v>109</v>
      </c>
      <c r="AQ121" s="993"/>
      <c r="AR121" s="993"/>
      <c r="AS121" s="993"/>
      <c r="AT121" s="994"/>
      <c r="AU121" s="1010"/>
      <c r="AV121" s="1011"/>
      <c r="AW121" s="1011"/>
      <c r="AX121" s="1011"/>
      <c r="AY121" s="1012"/>
      <c r="AZ121" s="1025" t="s">
        <v>441</v>
      </c>
      <c r="BA121" s="1001"/>
      <c r="BB121" s="1001"/>
      <c r="BC121" s="1001"/>
      <c r="BD121" s="1001"/>
      <c r="BE121" s="1001"/>
      <c r="BF121" s="1001"/>
      <c r="BG121" s="1001"/>
      <c r="BH121" s="1001"/>
      <c r="BI121" s="1001"/>
      <c r="BJ121" s="1001"/>
      <c r="BK121" s="1001"/>
      <c r="BL121" s="1001"/>
      <c r="BM121" s="1001"/>
      <c r="BN121" s="1001"/>
      <c r="BO121" s="1001"/>
      <c r="BP121" s="1002"/>
      <c r="BQ121" s="1015">
        <v>81543242</v>
      </c>
      <c r="BR121" s="1016"/>
      <c r="BS121" s="1016"/>
      <c r="BT121" s="1016"/>
      <c r="BU121" s="1016"/>
      <c r="BV121" s="1016">
        <v>87128869</v>
      </c>
      <c r="BW121" s="1016"/>
      <c r="BX121" s="1016"/>
      <c r="BY121" s="1016"/>
      <c r="BZ121" s="1016"/>
      <c r="CA121" s="1016">
        <v>87798679</v>
      </c>
      <c r="CB121" s="1016"/>
      <c r="CC121" s="1016"/>
      <c r="CD121" s="1016"/>
      <c r="CE121" s="1016"/>
      <c r="CF121" s="1054">
        <v>366.4</v>
      </c>
      <c r="CG121" s="1055"/>
      <c r="CH121" s="1055"/>
      <c r="CI121" s="1055"/>
      <c r="CJ121" s="1055"/>
      <c r="CK121" s="1046"/>
      <c r="CL121" s="1047"/>
      <c r="CM121" s="1047"/>
      <c r="CN121" s="1047"/>
      <c r="CO121" s="1048"/>
      <c r="CP121" s="1037" t="s">
        <v>384</v>
      </c>
      <c r="CQ121" s="1038"/>
      <c r="CR121" s="1038"/>
      <c r="CS121" s="1038"/>
      <c r="CT121" s="1038"/>
      <c r="CU121" s="1038"/>
      <c r="CV121" s="1038"/>
      <c r="CW121" s="1038"/>
      <c r="CX121" s="1038"/>
      <c r="CY121" s="1038"/>
      <c r="CZ121" s="1038"/>
      <c r="DA121" s="1038"/>
      <c r="DB121" s="1038"/>
      <c r="DC121" s="1038"/>
      <c r="DD121" s="1038"/>
      <c r="DE121" s="1038"/>
      <c r="DF121" s="1039"/>
      <c r="DG121" s="949">
        <v>1277854</v>
      </c>
      <c r="DH121" s="950"/>
      <c r="DI121" s="950"/>
      <c r="DJ121" s="950"/>
      <c r="DK121" s="950"/>
      <c r="DL121" s="950">
        <v>1209387</v>
      </c>
      <c r="DM121" s="950"/>
      <c r="DN121" s="950"/>
      <c r="DO121" s="950"/>
      <c r="DP121" s="950"/>
      <c r="DQ121" s="950">
        <v>1118832</v>
      </c>
      <c r="DR121" s="950"/>
      <c r="DS121" s="950"/>
      <c r="DT121" s="950"/>
      <c r="DU121" s="950"/>
      <c r="DV121" s="951">
        <v>4.7</v>
      </c>
      <c r="DW121" s="951"/>
      <c r="DX121" s="951"/>
      <c r="DY121" s="951"/>
      <c r="DZ121" s="952"/>
    </row>
    <row r="122" spans="1:130" s="197" customFormat="1" ht="26.25" customHeight="1">
      <c r="A122" s="1005"/>
      <c r="B122" s="976"/>
      <c r="C122" s="946" t="s">
        <v>422</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109</v>
      </c>
      <c r="AB122" s="989"/>
      <c r="AC122" s="989"/>
      <c r="AD122" s="989"/>
      <c r="AE122" s="990"/>
      <c r="AF122" s="991" t="s">
        <v>109</v>
      </c>
      <c r="AG122" s="989"/>
      <c r="AH122" s="989"/>
      <c r="AI122" s="989"/>
      <c r="AJ122" s="990"/>
      <c r="AK122" s="991" t="s">
        <v>109</v>
      </c>
      <c r="AL122" s="989"/>
      <c r="AM122" s="989"/>
      <c r="AN122" s="989"/>
      <c r="AO122" s="990"/>
      <c r="AP122" s="992" t="s">
        <v>109</v>
      </c>
      <c r="AQ122" s="993"/>
      <c r="AR122" s="993"/>
      <c r="AS122" s="993"/>
      <c r="AT122" s="994"/>
      <c r="AU122" s="1013"/>
      <c r="AV122" s="1014"/>
      <c r="AW122" s="1014"/>
      <c r="AX122" s="1014"/>
      <c r="AY122" s="1014"/>
      <c r="AZ122" s="228" t="s">
        <v>167</v>
      </c>
      <c r="BA122" s="228"/>
      <c r="BB122" s="228"/>
      <c r="BC122" s="228"/>
      <c r="BD122" s="228"/>
      <c r="BE122" s="228"/>
      <c r="BF122" s="228"/>
      <c r="BG122" s="228"/>
      <c r="BH122" s="228"/>
      <c r="BI122" s="228"/>
      <c r="BJ122" s="228"/>
      <c r="BK122" s="228"/>
      <c r="BL122" s="228"/>
      <c r="BM122" s="228"/>
      <c r="BN122" s="228"/>
      <c r="BO122" s="1023" t="s">
        <v>442</v>
      </c>
      <c r="BP122" s="1024"/>
      <c r="BQ122" s="1064">
        <v>94955787</v>
      </c>
      <c r="BR122" s="1065"/>
      <c r="BS122" s="1065"/>
      <c r="BT122" s="1065"/>
      <c r="BU122" s="1065"/>
      <c r="BV122" s="1065">
        <v>101018174</v>
      </c>
      <c r="BW122" s="1065"/>
      <c r="BX122" s="1065"/>
      <c r="BY122" s="1065"/>
      <c r="BZ122" s="1065"/>
      <c r="CA122" s="1065">
        <v>102399506</v>
      </c>
      <c r="CB122" s="1065"/>
      <c r="CC122" s="1065"/>
      <c r="CD122" s="1065"/>
      <c r="CE122" s="1065"/>
      <c r="CF122" s="1017"/>
      <c r="CG122" s="1018"/>
      <c r="CH122" s="1018"/>
      <c r="CI122" s="1018"/>
      <c r="CJ122" s="1019"/>
      <c r="CK122" s="1046"/>
      <c r="CL122" s="1047"/>
      <c r="CM122" s="1047"/>
      <c r="CN122" s="1047"/>
      <c r="CO122" s="1048"/>
      <c r="CP122" s="1037" t="s">
        <v>380</v>
      </c>
      <c r="CQ122" s="1038"/>
      <c r="CR122" s="1038"/>
      <c r="CS122" s="1038"/>
      <c r="CT122" s="1038"/>
      <c r="CU122" s="1038"/>
      <c r="CV122" s="1038"/>
      <c r="CW122" s="1038"/>
      <c r="CX122" s="1038"/>
      <c r="CY122" s="1038"/>
      <c r="CZ122" s="1038"/>
      <c r="DA122" s="1038"/>
      <c r="DB122" s="1038"/>
      <c r="DC122" s="1038"/>
      <c r="DD122" s="1038"/>
      <c r="DE122" s="1038"/>
      <c r="DF122" s="1039"/>
      <c r="DG122" s="949">
        <v>177522</v>
      </c>
      <c r="DH122" s="950"/>
      <c r="DI122" s="950"/>
      <c r="DJ122" s="950"/>
      <c r="DK122" s="950"/>
      <c r="DL122" s="950">
        <v>192980</v>
      </c>
      <c r="DM122" s="950"/>
      <c r="DN122" s="950"/>
      <c r="DO122" s="950"/>
      <c r="DP122" s="950"/>
      <c r="DQ122" s="950">
        <v>198794</v>
      </c>
      <c r="DR122" s="950"/>
      <c r="DS122" s="950"/>
      <c r="DT122" s="950"/>
      <c r="DU122" s="950"/>
      <c r="DV122" s="951">
        <v>0.8</v>
      </c>
      <c r="DW122" s="951"/>
      <c r="DX122" s="951"/>
      <c r="DY122" s="951"/>
      <c r="DZ122" s="952"/>
    </row>
    <row r="123" spans="1:130" s="197" customFormat="1" ht="26.25" customHeight="1" thickBot="1">
      <c r="A123" s="1005"/>
      <c r="B123" s="976"/>
      <c r="C123" s="946" t="s">
        <v>428</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109</v>
      </c>
      <c r="AB123" s="989"/>
      <c r="AC123" s="989"/>
      <c r="AD123" s="989"/>
      <c r="AE123" s="990"/>
      <c r="AF123" s="991" t="s">
        <v>109</v>
      </c>
      <c r="AG123" s="989"/>
      <c r="AH123" s="989"/>
      <c r="AI123" s="989"/>
      <c r="AJ123" s="990"/>
      <c r="AK123" s="991" t="s">
        <v>109</v>
      </c>
      <c r="AL123" s="989"/>
      <c r="AM123" s="989"/>
      <c r="AN123" s="989"/>
      <c r="AO123" s="990"/>
      <c r="AP123" s="992" t="s">
        <v>109</v>
      </c>
      <c r="AQ123" s="993"/>
      <c r="AR123" s="993"/>
      <c r="AS123" s="993"/>
      <c r="AT123" s="994"/>
      <c r="AU123" s="1061" t="s">
        <v>443</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148.80000000000001</v>
      </c>
      <c r="BR123" s="1057"/>
      <c r="BS123" s="1057"/>
      <c r="BT123" s="1057"/>
      <c r="BU123" s="1057"/>
      <c r="BV123" s="1057">
        <v>136.4</v>
      </c>
      <c r="BW123" s="1057"/>
      <c r="BX123" s="1057"/>
      <c r="BY123" s="1057"/>
      <c r="BZ123" s="1057"/>
      <c r="CA123" s="1057">
        <v>126.6</v>
      </c>
      <c r="CB123" s="1057"/>
      <c r="CC123" s="1057"/>
      <c r="CD123" s="1057"/>
      <c r="CE123" s="1057"/>
      <c r="CF123" s="1058"/>
      <c r="CG123" s="1059"/>
      <c r="CH123" s="1059"/>
      <c r="CI123" s="1059"/>
      <c r="CJ123" s="1060"/>
      <c r="CK123" s="1046"/>
      <c r="CL123" s="1047"/>
      <c r="CM123" s="1047"/>
      <c r="CN123" s="1047"/>
      <c r="CO123" s="1048"/>
      <c r="CP123" s="1037" t="s">
        <v>386</v>
      </c>
      <c r="CQ123" s="1038"/>
      <c r="CR123" s="1038"/>
      <c r="CS123" s="1038"/>
      <c r="CT123" s="1038"/>
      <c r="CU123" s="1038"/>
      <c r="CV123" s="1038"/>
      <c r="CW123" s="1038"/>
      <c r="CX123" s="1038"/>
      <c r="CY123" s="1038"/>
      <c r="CZ123" s="1038"/>
      <c r="DA123" s="1038"/>
      <c r="DB123" s="1038"/>
      <c r="DC123" s="1038"/>
      <c r="DD123" s="1038"/>
      <c r="DE123" s="1038"/>
      <c r="DF123" s="1039"/>
      <c r="DG123" s="988">
        <v>20282</v>
      </c>
      <c r="DH123" s="989"/>
      <c r="DI123" s="989"/>
      <c r="DJ123" s="989"/>
      <c r="DK123" s="990"/>
      <c r="DL123" s="991">
        <v>11938</v>
      </c>
      <c r="DM123" s="989"/>
      <c r="DN123" s="989"/>
      <c r="DO123" s="989"/>
      <c r="DP123" s="990"/>
      <c r="DQ123" s="991">
        <v>5531</v>
      </c>
      <c r="DR123" s="989"/>
      <c r="DS123" s="989"/>
      <c r="DT123" s="989"/>
      <c r="DU123" s="990"/>
      <c r="DV123" s="992">
        <v>0</v>
      </c>
      <c r="DW123" s="993"/>
      <c r="DX123" s="993"/>
      <c r="DY123" s="993"/>
      <c r="DZ123" s="994"/>
    </row>
    <row r="124" spans="1:130" s="197" customFormat="1" ht="26.25" customHeight="1">
      <c r="A124" s="1005"/>
      <c r="B124" s="976"/>
      <c r="C124" s="946" t="s">
        <v>432</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109</v>
      </c>
      <c r="AB124" s="989"/>
      <c r="AC124" s="989"/>
      <c r="AD124" s="989"/>
      <c r="AE124" s="990"/>
      <c r="AF124" s="991" t="s">
        <v>109</v>
      </c>
      <c r="AG124" s="989"/>
      <c r="AH124" s="989"/>
      <c r="AI124" s="989"/>
      <c r="AJ124" s="990"/>
      <c r="AK124" s="991" t="s">
        <v>109</v>
      </c>
      <c r="AL124" s="989"/>
      <c r="AM124" s="989"/>
      <c r="AN124" s="989"/>
      <c r="AO124" s="990"/>
      <c r="AP124" s="992" t="s">
        <v>109</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444</v>
      </c>
      <c r="CQ124" s="1038"/>
      <c r="CR124" s="1038"/>
      <c r="CS124" s="1038"/>
      <c r="CT124" s="1038"/>
      <c r="CU124" s="1038"/>
      <c r="CV124" s="1038"/>
      <c r="CW124" s="1038"/>
      <c r="CX124" s="1038"/>
      <c r="CY124" s="1038"/>
      <c r="CZ124" s="1038"/>
      <c r="DA124" s="1038"/>
      <c r="DB124" s="1038"/>
      <c r="DC124" s="1038"/>
      <c r="DD124" s="1038"/>
      <c r="DE124" s="1038"/>
      <c r="DF124" s="1039"/>
      <c r="DG124" s="1027" t="s">
        <v>109</v>
      </c>
      <c r="DH124" s="1028"/>
      <c r="DI124" s="1028"/>
      <c r="DJ124" s="1028"/>
      <c r="DK124" s="1029"/>
      <c r="DL124" s="1030" t="s">
        <v>109</v>
      </c>
      <c r="DM124" s="1028"/>
      <c r="DN124" s="1028"/>
      <c r="DO124" s="1028"/>
      <c r="DP124" s="1029"/>
      <c r="DQ124" s="1030" t="s">
        <v>109</v>
      </c>
      <c r="DR124" s="1028"/>
      <c r="DS124" s="1028"/>
      <c r="DT124" s="1028"/>
      <c r="DU124" s="1029"/>
      <c r="DV124" s="1031" t="s">
        <v>109</v>
      </c>
      <c r="DW124" s="1032"/>
      <c r="DX124" s="1032"/>
      <c r="DY124" s="1032"/>
      <c r="DZ124" s="1033"/>
    </row>
    <row r="125" spans="1:130" s="197" customFormat="1" ht="26.25" customHeight="1" thickBot="1">
      <c r="A125" s="1005"/>
      <c r="B125" s="976"/>
      <c r="C125" s="946" t="s">
        <v>434</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109</v>
      </c>
      <c r="AB125" s="989"/>
      <c r="AC125" s="989"/>
      <c r="AD125" s="989"/>
      <c r="AE125" s="990"/>
      <c r="AF125" s="991" t="s">
        <v>109</v>
      </c>
      <c r="AG125" s="989"/>
      <c r="AH125" s="989"/>
      <c r="AI125" s="989"/>
      <c r="AJ125" s="990"/>
      <c r="AK125" s="991" t="s">
        <v>109</v>
      </c>
      <c r="AL125" s="989"/>
      <c r="AM125" s="989"/>
      <c r="AN125" s="989"/>
      <c r="AO125" s="990"/>
      <c r="AP125" s="992" t="s">
        <v>109</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445</v>
      </c>
      <c r="CL125" s="1044"/>
      <c r="CM125" s="1044"/>
      <c r="CN125" s="1044"/>
      <c r="CO125" s="1045"/>
      <c r="CP125" s="970" t="s">
        <v>446</v>
      </c>
      <c r="CQ125" s="917"/>
      <c r="CR125" s="917"/>
      <c r="CS125" s="917"/>
      <c r="CT125" s="917"/>
      <c r="CU125" s="917"/>
      <c r="CV125" s="917"/>
      <c r="CW125" s="917"/>
      <c r="CX125" s="917"/>
      <c r="CY125" s="917"/>
      <c r="CZ125" s="917"/>
      <c r="DA125" s="917"/>
      <c r="DB125" s="917"/>
      <c r="DC125" s="917"/>
      <c r="DD125" s="917"/>
      <c r="DE125" s="917"/>
      <c r="DF125" s="918"/>
      <c r="DG125" s="956" t="s">
        <v>109</v>
      </c>
      <c r="DH125" s="957"/>
      <c r="DI125" s="957"/>
      <c r="DJ125" s="957"/>
      <c r="DK125" s="957"/>
      <c r="DL125" s="957" t="s">
        <v>109</v>
      </c>
      <c r="DM125" s="957"/>
      <c r="DN125" s="957"/>
      <c r="DO125" s="957"/>
      <c r="DP125" s="957"/>
      <c r="DQ125" s="957" t="s">
        <v>109</v>
      </c>
      <c r="DR125" s="957"/>
      <c r="DS125" s="957"/>
      <c r="DT125" s="957"/>
      <c r="DU125" s="957"/>
      <c r="DV125" s="958" t="s">
        <v>109</v>
      </c>
      <c r="DW125" s="958"/>
      <c r="DX125" s="958"/>
      <c r="DY125" s="958"/>
      <c r="DZ125" s="959"/>
    </row>
    <row r="126" spans="1:130" s="197" customFormat="1" ht="26.25" customHeight="1">
      <c r="A126" s="1005"/>
      <c r="B126" s="976"/>
      <c r="C126" s="946" t="s">
        <v>437</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2189</v>
      </c>
      <c r="AB126" s="989"/>
      <c r="AC126" s="989"/>
      <c r="AD126" s="989"/>
      <c r="AE126" s="990"/>
      <c r="AF126" s="991">
        <v>1620</v>
      </c>
      <c r="AG126" s="989"/>
      <c r="AH126" s="989"/>
      <c r="AI126" s="989"/>
      <c r="AJ126" s="990"/>
      <c r="AK126" s="991">
        <v>7708</v>
      </c>
      <c r="AL126" s="989"/>
      <c r="AM126" s="989"/>
      <c r="AN126" s="989"/>
      <c r="AO126" s="990"/>
      <c r="AP126" s="992">
        <v>0</v>
      </c>
      <c r="AQ126" s="993"/>
      <c r="AR126" s="993"/>
      <c r="AS126" s="993"/>
      <c r="AT126" s="994"/>
      <c r="AU126" s="233"/>
      <c r="AV126" s="233"/>
      <c r="AW126" s="233"/>
      <c r="AX126" s="1066" t="s">
        <v>447</v>
      </c>
      <c r="AY126" s="1067"/>
      <c r="AZ126" s="1067"/>
      <c r="BA126" s="1067"/>
      <c r="BB126" s="1067"/>
      <c r="BC126" s="1067"/>
      <c r="BD126" s="1067"/>
      <c r="BE126" s="1068"/>
      <c r="BF126" s="1082" t="s">
        <v>448</v>
      </c>
      <c r="BG126" s="1067"/>
      <c r="BH126" s="1067"/>
      <c r="BI126" s="1067"/>
      <c r="BJ126" s="1067"/>
      <c r="BK126" s="1067"/>
      <c r="BL126" s="1068"/>
      <c r="BM126" s="1082" t="s">
        <v>449</v>
      </c>
      <c r="BN126" s="1067"/>
      <c r="BO126" s="1067"/>
      <c r="BP126" s="1067"/>
      <c r="BQ126" s="1067"/>
      <c r="BR126" s="1067"/>
      <c r="BS126" s="1068"/>
      <c r="BT126" s="1082" t="s">
        <v>450</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451</v>
      </c>
      <c r="CQ126" s="980"/>
      <c r="CR126" s="980"/>
      <c r="CS126" s="980"/>
      <c r="CT126" s="980"/>
      <c r="CU126" s="980"/>
      <c r="CV126" s="980"/>
      <c r="CW126" s="980"/>
      <c r="CX126" s="980"/>
      <c r="CY126" s="980"/>
      <c r="CZ126" s="980"/>
      <c r="DA126" s="980"/>
      <c r="DB126" s="980"/>
      <c r="DC126" s="980"/>
      <c r="DD126" s="980"/>
      <c r="DE126" s="980"/>
      <c r="DF126" s="981"/>
      <c r="DG126" s="949">
        <v>647059</v>
      </c>
      <c r="DH126" s="950"/>
      <c r="DI126" s="950"/>
      <c r="DJ126" s="950"/>
      <c r="DK126" s="950"/>
      <c r="DL126" s="950">
        <v>691475</v>
      </c>
      <c r="DM126" s="950"/>
      <c r="DN126" s="950"/>
      <c r="DO126" s="950"/>
      <c r="DP126" s="950"/>
      <c r="DQ126" s="950">
        <v>664494</v>
      </c>
      <c r="DR126" s="950"/>
      <c r="DS126" s="950"/>
      <c r="DT126" s="950"/>
      <c r="DU126" s="950"/>
      <c r="DV126" s="951">
        <v>2.8</v>
      </c>
      <c r="DW126" s="951"/>
      <c r="DX126" s="951"/>
      <c r="DY126" s="951"/>
      <c r="DZ126" s="952"/>
    </row>
    <row r="127" spans="1:130" s="197" customFormat="1" ht="26.25" customHeight="1" thickBot="1">
      <c r="A127" s="1006"/>
      <c r="B127" s="978"/>
      <c r="C127" s="1034" t="s">
        <v>452</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109</v>
      </c>
      <c r="AB127" s="989"/>
      <c r="AC127" s="989"/>
      <c r="AD127" s="989"/>
      <c r="AE127" s="990"/>
      <c r="AF127" s="991" t="s">
        <v>109</v>
      </c>
      <c r="AG127" s="989"/>
      <c r="AH127" s="989"/>
      <c r="AI127" s="989"/>
      <c r="AJ127" s="990"/>
      <c r="AK127" s="991" t="s">
        <v>109</v>
      </c>
      <c r="AL127" s="989"/>
      <c r="AM127" s="989"/>
      <c r="AN127" s="989"/>
      <c r="AO127" s="990"/>
      <c r="AP127" s="992" t="s">
        <v>109</v>
      </c>
      <c r="AQ127" s="993"/>
      <c r="AR127" s="993"/>
      <c r="AS127" s="993"/>
      <c r="AT127" s="994"/>
      <c r="AU127" s="233"/>
      <c r="AV127" s="233"/>
      <c r="AW127" s="233"/>
      <c r="AX127" s="916" t="s">
        <v>453</v>
      </c>
      <c r="AY127" s="917"/>
      <c r="AZ127" s="917"/>
      <c r="BA127" s="917"/>
      <c r="BB127" s="917"/>
      <c r="BC127" s="917"/>
      <c r="BD127" s="917"/>
      <c r="BE127" s="918"/>
      <c r="BF127" s="1071" t="s">
        <v>109</v>
      </c>
      <c r="BG127" s="1072"/>
      <c r="BH127" s="1072"/>
      <c r="BI127" s="1072"/>
      <c r="BJ127" s="1072"/>
      <c r="BK127" s="1072"/>
      <c r="BL127" s="1081"/>
      <c r="BM127" s="1071">
        <v>11.78</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454</v>
      </c>
      <c r="CQ127" s="1075"/>
      <c r="CR127" s="1075"/>
      <c r="CS127" s="1075"/>
      <c r="CT127" s="1075"/>
      <c r="CU127" s="1075"/>
      <c r="CV127" s="1075"/>
      <c r="CW127" s="1075"/>
      <c r="CX127" s="1075"/>
      <c r="CY127" s="1075"/>
      <c r="CZ127" s="1075"/>
      <c r="DA127" s="1075"/>
      <c r="DB127" s="1075"/>
      <c r="DC127" s="1075"/>
      <c r="DD127" s="1075"/>
      <c r="DE127" s="1075"/>
      <c r="DF127" s="1076"/>
      <c r="DG127" s="1077" t="s">
        <v>109</v>
      </c>
      <c r="DH127" s="1078"/>
      <c r="DI127" s="1078"/>
      <c r="DJ127" s="1078"/>
      <c r="DK127" s="1078"/>
      <c r="DL127" s="1078" t="s">
        <v>109</v>
      </c>
      <c r="DM127" s="1078"/>
      <c r="DN127" s="1078"/>
      <c r="DO127" s="1078"/>
      <c r="DP127" s="1078"/>
      <c r="DQ127" s="1078" t="s">
        <v>109</v>
      </c>
      <c r="DR127" s="1078"/>
      <c r="DS127" s="1078"/>
      <c r="DT127" s="1078"/>
      <c r="DU127" s="1078"/>
      <c r="DV127" s="1079" t="s">
        <v>109</v>
      </c>
      <c r="DW127" s="1079"/>
      <c r="DX127" s="1079"/>
      <c r="DY127" s="1079"/>
      <c r="DZ127" s="1080"/>
    </row>
    <row r="128" spans="1:130" s="197" customFormat="1" ht="26.25" customHeight="1">
      <c r="A128" s="1101" t="s">
        <v>455</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456</v>
      </c>
      <c r="X128" s="1103"/>
      <c r="Y128" s="1103"/>
      <c r="Z128" s="1104"/>
      <c r="AA128" s="1119">
        <v>939500</v>
      </c>
      <c r="AB128" s="1120"/>
      <c r="AC128" s="1120"/>
      <c r="AD128" s="1120"/>
      <c r="AE128" s="1121"/>
      <c r="AF128" s="1122">
        <v>777708</v>
      </c>
      <c r="AG128" s="1120"/>
      <c r="AH128" s="1120"/>
      <c r="AI128" s="1120"/>
      <c r="AJ128" s="1121"/>
      <c r="AK128" s="1122">
        <v>677358</v>
      </c>
      <c r="AL128" s="1120"/>
      <c r="AM128" s="1120"/>
      <c r="AN128" s="1120"/>
      <c r="AO128" s="1121"/>
      <c r="AP128" s="1123"/>
      <c r="AQ128" s="1124"/>
      <c r="AR128" s="1124"/>
      <c r="AS128" s="1124"/>
      <c r="AT128" s="1125"/>
      <c r="AU128" s="235"/>
      <c r="AV128" s="235"/>
      <c r="AW128" s="235"/>
      <c r="AX128" s="1084" t="s">
        <v>457</v>
      </c>
      <c r="AY128" s="980"/>
      <c r="AZ128" s="980"/>
      <c r="BA128" s="980"/>
      <c r="BB128" s="980"/>
      <c r="BC128" s="980"/>
      <c r="BD128" s="980"/>
      <c r="BE128" s="981"/>
      <c r="BF128" s="1096" t="s">
        <v>109</v>
      </c>
      <c r="BG128" s="1097"/>
      <c r="BH128" s="1097"/>
      <c r="BI128" s="1097"/>
      <c r="BJ128" s="1097"/>
      <c r="BK128" s="1097"/>
      <c r="BL128" s="1098"/>
      <c r="BM128" s="1096">
        <v>16.78</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90</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458</v>
      </c>
      <c r="X129" s="1091"/>
      <c r="Y129" s="1091"/>
      <c r="Z129" s="1092"/>
      <c r="AA129" s="988">
        <v>30855579</v>
      </c>
      <c r="AB129" s="989"/>
      <c r="AC129" s="989"/>
      <c r="AD129" s="989"/>
      <c r="AE129" s="990"/>
      <c r="AF129" s="991">
        <v>30437127</v>
      </c>
      <c r="AG129" s="989"/>
      <c r="AH129" s="989"/>
      <c r="AI129" s="989"/>
      <c r="AJ129" s="990"/>
      <c r="AK129" s="991">
        <v>30504513</v>
      </c>
      <c r="AL129" s="989"/>
      <c r="AM129" s="989"/>
      <c r="AN129" s="989"/>
      <c r="AO129" s="990"/>
      <c r="AP129" s="1093"/>
      <c r="AQ129" s="1094"/>
      <c r="AR129" s="1094"/>
      <c r="AS129" s="1094"/>
      <c r="AT129" s="1095"/>
      <c r="AU129" s="235"/>
      <c r="AV129" s="235"/>
      <c r="AW129" s="235"/>
      <c r="AX129" s="1084" t="s">
        <v>459</v>
      </c>
      <c r="AY129" s="980"/>
      <c r="AZ129" s="980"/>
      <c r="BA129" s="980"/>
      <c r="BB129" s="980"/>
      <c r="BC129" s="980"/>
      <c r="BD129" s="980"/>
      <c r="BE129" s="981"/>
      <c r="BF129" s="1085">
        <v>11.2</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460</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461</v>
      </c>
      <c r="X130" s="1091"/>
      <c r="Y130" s="1091"/>
      <c r="Z130" s="1092"/>
      <c r="AA130" s="988">
        <v>6382729</v>
      </c>
      <c r="AB130" s="989"/>
      <c r="AC130" s="989"/>
      <c r="AD130" s="989"/>
      <c r="AE130" s="990"/>
      <c r="AF130" s="991">
        <v>6741145</v>
      </c>
      <c r="AG130" s="989"/>
      <c r="AH130" s="989"/>
      <c r="AI130" s="989"/>
      <c r="AJ130" s="990"/>
      <c r="AK130" s="991">
        <v>6539956</v>
      </c>
      <c r="AL130" s="989"/>
      <c r="AM130" s="989"/>
      <c r="AN130" s="989"/>
      <c r="AO130" s="990"/>
      <c r="AP130" s="1093"/>
      <c r="AQ130" s="1094"/>
      <c r="AR130" s="1094"/>
      <c r="AS130" s="1094"/>
      <c r="AT130" s="1095"/>
      <c r="AU130" s="235"/>
      <c r="AV130" s="235"/>
      <c r="AW130" s="235"/>
      <c r="AX130" s="1143" t="s">
        <v>462</v>
      </c>
      <c r="AY130" s="1075"/>
      <c r="AZ130" s="1075"/>
      <c r="BA130" s="1075"/>
      <c r="BB130" s="1075"/>
      <c r="BC130" s="1075"/>
      <c r="BD130" s="1075"/>
      <c r="BE130" s="1076"/>
      <c r="BF130" s="1105">
        <v>126.6</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463</v>
      </c>
      <c r="X131" s="1114"/>
      <c r="Y131" s="1114"/>
      <c r="Z131" s="1115"/>
      <c r="AA131" s="1027">
        <v>24472850</v>
      </c>
      <c r="AB131" s="1028"/>
      <c r="AC131" s="1028"/>
      <c r="AD131" s="1028"/>
      <c r="AE131" s="1029"/>
      <c r="AF131" s="1030">
        <v>23695982</v>
      </c>
      <c r="AG131" s="1028"/>
      <c r="AH131" s="1028"/>
      <c r="AI131" s="1028"/>
      <c r="AJ131" s="1029"/>
      <c r="AK131" s="1030">
        <v>23964557</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464</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465</v>
      </c>
      <c r="W132" s="1131"/>
      <c r="X132" s="1131"/>
      <c r="Y132" s="1131"/>
      <c r="Z132" s="1132"/>
      <c r="AA132" s="1133">
        <v>11.762757499999999</v>
      </c>
      <c r="AB132" s="1134"/>
      <c r="AC132" s="1134"/>
      <c r="AD132" s="1134"/>
      <c r="AE132" s="1135"/>
      <c r="AF132" s="1136">
        <v>11.532229389999999</v>
      </c>
      <c r="AG132" s="1134"/>
      <c r="AH132" s="1134"/>
      <c r="AI132" s="1134"/>
      <c r="AJ132" s="1135"/>
      <c r="AK132" s="1136">
        <v>10.5285443</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466</v>
      </c>
      <c r="W133" s="1138"/>
      <c r="X133" s="1138"/>
      <c r="Y133" s="1138"/>
      <c r="Z133" s="1139"/>
      <c r="AA133" s="1140">
        <v>14</v>
      </c>
      <c r="AB133" s="1141"/>
      <c r="AC133" s="1141"/>
      <c r="AD133" s="1141"/>
      <c r="AE133" s="1142"/>
      <c r="AF133" s="1140">
        <v>12.1</v>
      </c>
      <c r="AG133" s="1141"/>
      <c r="AH133" s="1141"/>
      <c r="AI133" s="1141"/>
      <c r="AJ133" s="1142"/>
      <c r="AK133" s="1140">
        <v>11.2</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zoomScale="70" zoomScaleNormal="70" zoomScaleSheetLayoutView="10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zoomScale="70" zoomScaleNormal="70" zoomScaleSheetLayoutView="9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467</v>
      </c>
      <c r="B5" s="246"/>
      <c r="C5" s="246"/>
      <c r="D5" s="246"/>
      <c r="E5" s="246"/>
      <c r="F5" s="246"/>
      <c r="G5" s="246"/>
      <c r="H5" s="246"/>
      <c r="I5" s="246"/>
      <c r="J5" s="246"/>
      <c r="K5" s="246"/>
      <c r="L5" s="246"/>
      <c r="M5" s="246"/>
      <c r="N5" s="246"/>
      <c r="O5" s="247"/>
    </row>
    <row r="6" spans="1:16">
      <c r="A6" s="248"/>
      <c r="B6" s="244"/>
      <c r="C6" s="244"/>
      <c r="D6" s="244"/>
      <c r="E6" s="244"/>
      <c r="F6" s="244"/>
      <c r="G6" s="249" t="s">
        <v>468</v>
      </c>
      <c r="H6" s="249"/>
      <c r="I6" s="249"/>
      <c r="J6" s="249"/>
      <c r="K6" s="244"/>
      <c r="L6" s="244"/>
      <c r="M6" s="244"/>
      <c r="N6" s="244"/>
    </row>
    <row r="7" spans="1:16">
      <c r="A7" s="248"/>
      <c r="B7" s="244"/>
      <c r="C7" s="244"/>
      <c r="D7" s="244"/>
      <c r="E7" s="244"/>
      <c r="F7" s="244"/>
      <c r="G7" s="251"/>
      <c r="H7" s="252"/>
      <c r="I7" s="252"/>
      <c r="J7" s="253"/>
      <c r="K7" s="1147" t="s">
        <v>469</v>
      </c>
      <c r="L7" s="254"/>
      <c r="M7" s="255" t="s">
        <v>470</v>
      </c>
      <c r="N7" s="256"/>
    </row>
    <row r="8" spans="1:16">
      <c r="A8" s="248"/>
      <c r="B8" s="244"/>
      <c r="C8" s="244"/>
      <c r="D8" s="244"/>
      <c r="E8" s="244"/>
      <c r="F8" s="244"/>
      <c r="G8" s="257"/>
      <c r="H8" s="258"/>
      <c r="I8" s="258"/>
      <c r="J8" s="259"/>
      <c r="K8" s="1148"/>
      <c r="L8" s="260" t="s">
        <v>471</v>
      </c>
      <c r="M8" s="261" t="s">
        <v>472</v>
      </c>
      <c r="N8" s="262" t="s">
        <v>473</v>
      </c>
    </row>
    <row r="9" spans="1:16">
      <c r="A9" s="248"/>
      <c r="B9" s="244"/>
      <c r="C9" s="244"/>
      <c r="D9" s="244"/>
      <c r="E9" s="244"/>
      <c r="F9" s="244"/>
      <c r="G9" s="1149" t="s">
        <v>474</v>
      </c>
      <c r="H9" s="1150"/>
      <c r="I9" s="1150"/>
      <c r="J9" s="1151"/>
      <c r="K9" s="263">
        <v>6731090</v>
      </c>
      <c r="L9" s="264">
        <v>59657</v>
      </c>
      <c r="M9" s="265">
        <v>56521</v>
      </c>
      <c r="N9" s="266">
        <v>5.5</v>
      </c>
    </row>
    <row r="10" spans="1:16">
      <c r="A10" s="248"/>
      <c r="B10" s="244"/>
      <c r="C10" s="244"/>
      <c r="D10" s="244"/>
      <c r="E10" s="244"/>
      <c r="F10" s="244"/>
      <c r="G10" s="1149" t="s">
        <v>475</v>
      </c>
      <c r="H10" s="1150"/>
      <c r="I10" s="1150"/>
      <c r="J10" s="1151"/>
      <c r="K10" s="267">
        <v>585957</v>
      </c>
      <c r="L10" s="268">
        <v>5193</v>
      </c>
      <c r="M10" s="269">
        <v>5094</v>
      </c>
      <c r="N10" s="270">
        <v>1.9</v>
      </c>
    </row>
    <row r="11" spans="1:16" ht="13.5" customHeight="1">
      <c r="A11" s="248"/>
      <c r="B11" s="244"/>
      <c r="C11" s="244"/>
      <c r="D11" s="244"/>
      <c r="E11" s="244"/>
      <c r="F11" s="244"/>
      <c r="G11" s="1149" t="s">
        <v>476</v>
      </c>
      <c r="H11" s="1150"/>
      <c r="I11" s="1150"/>
      <c r="J11" s="1151"/>
      <c r="K11" s="267">
        <v>858481</v>
      </c>
      <c r="L11" s="268">
        <v>7609</v>
      </c>
      <c r="M11" s="269">
        <v>3978</v>
      </c>
      <c r="N11" s="270">
        <v>91.3</v>
      </c>
    </row>
    <row r="12" spans="1:16" ht="13.5" customHeight="1">
      <c r="A12" s="248"/>
      <c r="B12" s="244"/>
      <c r="C12" s="244"/>
      <c r="D12" s="244"/>
      <c r="E12" s="244"/>
      <c r="F12" s="244"/>
      <c r="G12" s="1149" t="s">
        <v>477</v>
      </c>
      <c r="H12" s="1150"/>
      <c r="I12" s="1150"/>
      <c r="J12" s="1151"/>
      <c r="K12" s="267">
        <v>216513</v>
      </c>
      <c r="L12" s="268">
        <v>1919</v>
      </c>
      <c r="M12" s="269">
        <v>1244</v>
      </c>
      <c r="N12" s="270">
        <v>54.3</v>
      </c>
    </row>
    <row r="13" spans="1:16" ht="13.5" customHeight="1">
      <c r="A13" s="248"/>
      <c r="B13" s="244"/>
      <c r="C13" s="244"/>
      <c r="D13" s="244"/>
      <c r="E13" s="244"/>
      <c r="F13" s="244"/>
      <c r="G13" s="1149" t="s">
        <v>478</v>
      </c>
      <c r="H13" s="1150"/>
      <c r="I13" s="1150"/>
      <c r="J13" s="1151"/>
      <c r="K13" s="267" t="s">
        <v>479</v>
      </c>
      <c r="L13" s="268" t="s">
        <v>479</v>
      </c>
      <c r="M13" s="269">
        <v>18</v>
      </c>
      <c r="N13" s="270" t="s">
        <v>479</v>
      </c>
    </row>
    <row r="14" spans="1:16" ht="13.5" customHeight="1">
      <c r="A14" s="248"/>
      <c r="B14" s="244"/>
      <c r="C14" s="244"/>
      <c r="D14" s="244"/>
      <c r="E14" s="244"/>
      <c r="F14" s="244"/>
      <c r="G14" s="1149" t="s">
        <v>480</v>
      </c>
      <c r="H14" s="1150"/>
      <c r="I14" s="1150"/>
      <c r="J14" s="1151"/>
      <c r="K14" s="267">
        <v>232715</v>
      </c>
      <c r="L14" s="268">
        <v>2063</v>
      </c>
      <c r="M14" s="269">
        <v>2228</v>
      </c>
      <c r="N14" s="270">
        <v>-7.4</v>
      </c>
    </row>
    <row r="15" spans="1:16" ht="13.5" customHeight="1">
      <c r="A15" s="248"/>
      <c r="B15" s="244"/>
      <c r="C15" s="244"/>
      <c r="D15" s="244"/>
      <c r="E15" s="244"/>
      <c r="F15" s="244"/>
      <c r="G15" s="1149" t="s">
        <v>481</v>
      </c>
      <c r="H15" s="1150"/>
      <c r="I15" s="1150"/>
      <c r="J15" s="1151"/>
      <c r="K15" s="267">
        <v>158978</v>
      </c>
      <c r="L15" s="268">
        <v>1409</v>
      </c>
      <c r="M15" s="269">
        <v>1508</v>
      </c>
      <c r="N15" s="270">
        <v>-6.6</v>
      </c>
    </row>
    <row r="16" spans="1:16">
      <c r="A16" s="248"/>
      <c r="B16" s="244"/>
      <c r="C16" s="244"/>
      <c r="D16" s="244"/>
      <c r="E16" s="244"/>
      <c r="F16" s="244"/>
      <c r="G16" s="1152" t="s">
        <v>482</v>
      </c>
      <c r="H16" s="1153"/>
      <c r="I16" s="1153"/>
      <c r="J16" s="1154"/>
      <c r="K16" s="268">
        <v>-1090334</v>
      </c>
      <c r="L16" s="268">
        <v>-9664</v>
      </c>
      <c r="M16" s="269">
        <v>-5476</v>
      </c>
      <c r="N16" s="270">
        <v>76.5</v>
      </c>
    </row>
    <row r="17" spans="1:16">
      <c r="A17" s="248"/>
      <c r="B17" s="244"/>
      <c r="C17" s="244"/>
      <c r="D17" s="244"/>
      <c r="E17" s="244"/>
      <c r="F17" s="244"/>
      <c r="G17" s="1152" t="s">
        <v>167</v>
      </c>
      <c r="H17" s="1153"/>
      <c r="I17" s="1153"/>
      <c r="J17" s="1154"/>
      <c r="K17" s="268">
        <v>7693400</v>
      </c>
      <c r="L17" s="268">
        <v>68186</v>
      </c>
      <c r="M17" s="269">
        <v>65114</v>
      </c>
      <c r="N17" s="270">
        <v>4.7</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483</v>
      </c>
      <c r="H19" s="244"/>
      <c r="I19" s="244"/>
      <c r="J19" s="244"/>
      <c r="K19" s="244"/>
      <c r="L19" s="244"/>
      <c r="M19" s="244"/>
      <c r="N19" s="244"/>
    </row>
    <row r="20" spans="1:16">
      <c r="A20" s="248"/>
      <c r="B20" s="244"/>
      <c r="C20" s="244"/>
      <c r="D20" s="244"/>
      <c r="E20" s="244"/>
      <c r="F20" s="244"/>
      <c r="G20" s="272"/>
      <c r="H20" s="273"/>
      <c r="I20" s="273"/>
      <c r="J20" s="274"/>
      <c r="K20" s="275" t="s">
        <v>484</v>
      </c>
      <c r="L20" s="276" t="s">
        <v>485</v>
      </c>
      <c r="M20" s="277" t="s">
        <v>486</v>
      </c>
      <c r="N20" s="278"/>
    </row>
    <row r="21" spans="1:16" s="284" customFormat="1">
      <c r="A21" s="279"/>
      <c r="B21" s="249"/>
      <c r="C21" s="249"/>
      <c r="D21" s="249"/>
      <c r="E21" s="249"/>
      <c r="F21" s="249"/>
      <c r="G21" s="1144" t="s">
        <v>487</v>
      </c>
      <c r="H21" s="1145"/>
      <c r="I21" s="1145"/>
      <c r="J21" s="1146"/>
      <c r="K21" s="280">
        <v>6.59</v>
      </c>
      <c r="L21" s="281">
        <v>6.38</v>
      </c>
      <c r="M21" s="282">
        <v>0.21</v>
      </c>
      <c r="N21" s="249"/>
      <c r="O21" s="283"/>
      <c r="P21" s="279"/>
    </row>
    <row r="22" spans="1:16" s="284" customFormat="1">
      <c r="A22" s="279"/>
      <c r="B22" s="249"/>
      <c r="C22" s="249"/>
      <c r="D22" s="249"/>
      <c r="E22" s="249"/>
      <c r="F22" s="249"/>
      <c r="G22" s="1144" t="s">
        <v>488</v>
      </c>
      <c r="H22" s="1145"/>
      <c r="I22" s="1145"/>
      <c r="J22" s="1146"/>
      <c r="K22" s="285">
        <v>96.8</v>
      </c>
      <c r="L22" s="286">
        <v>99.8</v>
      </c>
      <c r="M22" s="287">
        <v>-3</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489</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490</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491</v>
      </c>
      <c r="H29" s="249"/>
      <c r="I29" s="249"/>
      <c r="J29" s="249"/>
      <c r="K29" s="244"/>
      <c r="L29" s="244"/>
      <c r="M29" s="244"/>
      <c r="N29" s="244"/>
      <c r="O29" s="293"/>
    </row>
    <row r="30" spans="1:16">
      <c r="A30" s="248"/>
      <c r="B30" s="244"/>
      <c r="C30" s="244"/>
      <c r="D30" s="244"/>
      <c r="E30" s="244"/>
      <c r="F30" s="244"/>
      <c r="G30" s="251"/>
      <c r="H30" s="252"/>
      <c r="I30" s="252"/>
      <c r="J30" s="253"/>
      <c r="K30" s="1147" t="s">
        <v>469</v>
      </c>
      <c r="L30" s="254"/>
      <c r="M30" s="255" t="s">
        <v>470</v>
      </c>
      <c r="N30" s="256"/>
    </row>
    <row r="31" spans="1:16">
      <c r="A31" s="248"/>
      <c r="B31" s="244"/>
      <c r="C31" s="244"/>
      <c r="D31" s="244"/>
      <c r="E31" s="244"/>
      <c r="F31" s="244"/>
      <c r="G31" s="257"/>
      <c r="H31" s="258"/>
      <c r="I31" s="258"/>
      <c r="J31" s="259"/>
      <c r="K31" s="1148"/>
      <c r="L31" s="260" t="s">
        <v>471</v>
      </c>
      <c r="M31" s="261" t="s">
        <v>472</v>
      </c>
      <c r="N31" s="262" t="s">
        <v>473</v>
      </c>
    </row>
    <row r="32" spans="1:16" ht="27" customHeight="1">
      <c r="A32" s="248"/>
      <c r="B32" s="244"/>
      <c r="C32" s="244"/>
      <c r="D32" s="244"/>
      <c r="E32" s="244"/>
      <c r="F32" s="244"/>
      <c r="G32" s="1160" t="s">
        <v>492</v>
      </c>
      <c r="H32" s="1161"/>
      <c r="I32" s="1161"/>
      <c r="J32" s="1162"/>
      <c r="K32" s="294">
        <v>7231660</v>
      </c>
      <c r="L32" s="294">
        <v>64094</v>
      </c>
      <c r="M32" s="295">
        <v>35579</v>
      </c>
      <c r="N32" s="296">
        <v>80.099999999999994</v>
      </c>
    </row>
    <row r="33" spans="1:16" ht="13.5" customHeight="1">
      <c r="A33" s="248"/>
      <c r="B33" s="244"/>
      <c r="C33" s="244"/>
      <c r="D33" s="244"/>
      <c r="E33" s="244"/>
      <c r="F33" s="244"/>
      <c r="G33" s="1160" t="s">
        <v>493</v>
      </c>
      <c r="H33" s="1161"/>
      <c r="I33" s="1161"/>
      <c r="J33" s="1162"/>
      <c r="K33" s="294" t="s">
        <v>479</v>
      </c>
      <c r="L33" s="294" t="s">
        <v>479</v>
      </c>
      <c r="M33" s="295" t="s">
        <v>479</v>
      </c>
      <c r="N33" s="296" t="s">
        <v>479</v>
      </c>
    </row>
    <row r="34" spans="1:16" ht="27" customHeight="1">
      <c r="A34" s="248"/>
      <c r="B34" s="244"/>
      <c r="C34" s="244"/>
      <c r="D34" s="244"/>
      <c r="E34" s="244"/>
      <c r="F34" s="244"/>
      <c r="G34" s="1160" t="s">
        <v>494</v>
      </c>
      <c r="H34" s="1161"/>
      <c r="I34" s="1161"/>
      <c r="J34" s="1162"/>
      <c r="K34" s="294" t="s">
        <v>479</v>
      </c>
      <c r="L34" s="294" t="s">
        <v>479</v>
      </c>
      <c r="M34" s="295">
        <v>9</v>
      </c>
      <c r="N34" s="296" t="s">
        <v>479</v>
      </c>
    </row>
    <row r="35" spans="1:16" ht="27" customHeight="1">
      <c r="A35" s="248"/>
      <c r="B35" s="244"/>
      <c r="C35" s="244"/>
      <c r="D35" s="244"/>
      <c r="E35" s="244"/>
      <c r="F35" s="244"/>
      <c r="G35" s="1160" t="s">
        <v>495</v>
      </c>
      <c r="H35" s="1161"/>
      <c r="I35" s="1161"/>
      <c r="J35" s="1162"/>
      <c r="K35" s="294">
        <v>1712055</v>
      </c>
      <c r="L35" s="294">
        <v>15174</v>
      </c>
      <c r="M35" s="295">
        <v>12310</v>
      </c>
      <c r="N35" s="296">
        <v>23.3</v>
      </c>
    </row>
    <row r="36" spans="1:16" ht="27" customHeight="1">
      <c r="A36" s="248"/>
      <c r="B36" s="244"/>
      <c r="C36" s="244"/>
      <c r="D36" s="244"/>
      <c r="E36" s="244"/>
      <c r="F36" s="244"/>
      <c r="G36" s="1160" t="s">
        <v>496</v>
      </c>
      <c r="H36" s="1161"/>
      <c r="I36" s="1161"/>
      <c r="J36" s="1162"/>
      <c r="K36" s="294">
        <v>789010</v>
      </c>
      <c r="L36" s="294">
        <v>6993</v>
      </c>
      <c r="M36" s="295">
        <v>1635</v>
      </c>
      <c r="N36" s="296">
        <v>327.7</v>
      </c>
    </row>
    <row r="37" spans="1:16" ht="13.5" customHeight="1">
      <c r="A37" s="248"/>
      <c r="B37" s="244"/>
      <c r="C37" s="244"/>
      <c r="D37" s="244"/>
      <c r="E37" s="244"/>
      <c r="F37" s="244"/>
      <c r="G37" s="1160" t="s">
        <v>497</v>
      </c>
      <c r="H37" s="1161"/>
      <c r="I37" s="1161"/>
      <c r="J37" s="1162"/>
      <c r="K37" s="294">
        <v>7708</v>
      </c>
      <c r="L37" s="294">
        <v>68</v>
      </c>
      <c r="M37" s="295">
        <v>609</v>
      </c>
      <c r="N37" s="296">
        <v>-88.8</v>
      </c>
    </row>
    <row r="38" spans="1:16" ht="27" customHeight="1">
      <c r="A38" s="248"/>
      <c r="B38" s="244"/>
      <c r="C38" s="244"/>
      <c r="D38" s="244"/>
      <c r="E38" s="244"/>
      <c r="F38" s="244"/>
      <c r="G38" s="1163" t="s">
        <v>498</v>
      </c>
      <c r="H38" s="1164"/>
      <c r="I38" s="1164"/>
      <c r="J38" s="1165"/>
      <c r="K38" s="297" t="s">
        <v>479</v>
      </c>
      <c r="L38" s="297" t="s">
        <v>479</v>
      </c>
      <c r="M38" s="298">
        <v>0</v>
      </c>
      <c r="N38" s="299" t="s">
        <v>479</v>
      </c>
      <c r="O38" s="293"/>
    </row>
    <row r="39" spans="1:16">
      <c r="A39" s="248"/>
      <c r="B39" s="244"/>
      <c r="C39" s="244"/>
      <c r="D39" s="244"/>
      <c r="E39" s="244"/>
      <c r="F39" s="244"/>
      <c r="G39" s="1163" t="s">
        <v>499</v>
      </c>
      <c r="H39" s="1164"/>
      <c r="I39" s="1164"/>
      <c r="J39" s="1165"/>
      <c r="K39" s="300">
        <v>-677358</v>
      </c>
      <c r="L39" s="300">
        <v>-6003</v>
      </c>
      <c r="M39" s="301">
        <v>-7873</v>
      </c>
      <c r="N39" s="302">
        <v>-23.8</v>
      </c>
      <c r="O39" s="293"/>
    </row>
    <row r="40" spans="1:16" ht="27" customHeight="1">
      <c r="A40" s="248"/>
      <c r="B40" s="244"/>
      <c r="C40" s="244"/>
      <c r="D40" s="244"/>
      <c r="E40" s="244"/>
      <c r="F40" s="244"/>
      <c r="G40" s="1160" t="s">
        <v>500</v>
      </c>
      <c r="H40" s="1161"/>
      <c r="I40" s="1161"/>
      <c r="J40" s="1162"/>
      <c r="K40" s="300">
        <v>-6539956</v>
      </c>
      <c r="L40" s="300">
        <v>-57963</v>
      </c>
      <c r="M40" s="301">
        <v>-31099</v>
      </c>
      <c r="N40" s="302">
        <v>86.4</v>
      </c>
      <c r="O40" s="293"/>
    </row>
    <row r="41" spans="1:16">
      <c r="A41" s="248"/>
      <c r="B41" s="244"/>
      <c r="C41" s="244"/>
      <c r="D41" s="244"/>
      <c r="E41" s="244"/>
      <c r="F41" s="244"/>
      <c r="G41" s="1166" t="s">
        <v>278</v>
      </c>
      <c r="H41" s="1167"/>
      <c r="I41" s="1167"/>
      <c r="J41" s="1168"/>
      <c r="K41" s="294">
        <v>2523119</v>
      </c>
      <c r="L41" s="300">
        <v>22362</v>
      </c>
      <c r="M41" s="301">
        <v>11170</v>
      </c>
      <c r="N41" s="302">
        <v>100.2</v>
      </c>
      <c r="O41" s="293"/>
    </row>
    <row r="42" spans="1:16">
      <c r="A42" s="248"/>
      <c r="B42" s="244"/>
      <c r="C42" s="244"/>
      <c r="D42" s="244"/>
      <c r="E42" s="244"/>
      <c r="F42" s="244"/>
      <c r="G42" s="303" t="s">
        <v>501</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502</v>
      </c>
      <c r="B47" s="244"/>
      <c r="C47" s="244"/>
      <c r="D47" s="244"/>
      <c r="E47" s="244"/>
      <c r="F47" s="244"/>
      <c r="G47" s="244"/>
      <c r="H47" s="244"/>
      <c r="I47" s="244"/>
      <c r="J47" s="244"/>
      <c r="K47" s="244"/>
      <c r="L47" s="244"/>
      <c r="M47" s="244"/>
      <c r="N47" s="244"/>
    </row>
    <row r="48" spans="1:16">
      <c r="A48" s="248"/>
      <c r="B48" s="244"/>
      <c r="C48" s="244"/>
      <c r="D48" s="244"/>
      <c r="E48" s="244"/>
      <c r="F48" s="244"/>
      <c r="G48" s="308" t="s">
        <v>503</v>
      </c>
      <c r="H48" s="308"/>
      <c r="I48" s="308"/>
      <c r="J48" s="308"/>
      <c r="K48" s="308"/>
      <c r="L48" s="308"/>
      <c r="M48" s="309"/>
      <c r="N48" s="308"/>
    </row>
    <row r="49" spans="1:14" ht="13.5" customHeight="1">
      <c r="A49" s="248"/>
      <c r="B49" s="244"/>
      <c r="C49" s="244"/>
      <c r="D49" s="244"/>
      <c r="E49" s="244"/>
      <c r="F49" s="244"/>
      <c r="G49" s="310"/>
      <c r="H49" s="311"/>
      <c r="I49" s="1155" t="s">
        <v>469</v>
      </c>
      <c r="J49" s="1157" t="s">
        <v>504</v>
      </c>
      <c r="K49" s="1158"/>
      <c r="L49" s="1158"/>
      <c r="M49" s="1158"/>
      <c r="N49" s="1159"/>
    </row>
    <row r="50" spans="1:14">
      <c r="A50" s="248"/>
      <c r="B50" s="244"/>
      <c r="C50" s="244"/>
      <c r="D50" s="244"/>
      <c r="E50" s="244"/>
      <c r="F50" s="244"/>
      <c r="G50" s="312"/>
      <c r="H50" s="313"/>
      <c r="I50" s="1156"/>
      <c r="J50" s="314" t="s">
        <v>505</v>
      </c>
      <c r="K50" s="315" t="s">
        <v>506</v>
      </c>
      <c r="L50" s="316" t="s">
        <v>507</v>
      </c>
      <c r="M50" s="317" t="s">
        <v>508</v>
      </c>
      <c r="N50" s="318" t="s">
        <v>509</v>
      </c>
    </row>
    <row r="51" spans="1:14">
      <c r="A51" s="248"/>
      <c r="B51" s="244"/>
      <c r="C51" s="244"/>
      <c r="D51" s="244"/>
      <c r="E51" s="244"/>
      <c r="F51" s="244"/>
      <c r="G51" s="310" t="s">
        <v>510</v>
      </c>
      <c r="H51" s="311"/>
      <c r="I51" s="319">
        <v>11285312</v>
      </c>
      <c r="J51" s="320">
        <v>100060</v>
      </c>
      <c r="K51" s="321">
        <v>17.600000000000001</v>
      </c>
      <c r="L51" s="322">
        <v>41433</v>
      </c>
      <c r="M51" s="323">
        <v>-21.2</v>
      </c>
      <c r="N51" s="324">
        <v>38.799999999999997</v>
      </c>
    </row>
    <row r="52" spans="1:14">
      <c r="A52" s="248"/>
      <c r="B52" s="244"/>
      <c r="C52" s="244"/>
      <c r="D52" s="244"/>
      <c r="E52" s="244"/>
      <c r="F52" s="244"/>
      <c r="G52" s="325"/>
      <c r="H52" s="326" t="s">
        <v>511</v>
      </c>
      <c r="I52" s="327">
        <v>6131489</v>
      </c>
      <c r="J52" s="328">
        <v>54364</v>
      </c>
      <c r="K52" s="329">
        <v>-15.2</v>
      </c>
      <c r="L52" s="330">
        <v>22351</v>
      </c>
      <c r="M52" s="331">
        <v>-30.7</v>
      </c>
      <c r="N52" s="332">
        <v>15.5</v>
      </c>
    </row>
    <row r="53" spans="1:14">
      <c r="A53" s="248"/>
      <c r="B53" s="244"/>
      <c r="C53" s="244"/>
      <c r="D53" s="244"/>
      <c r="E53" s="244"/>
      <c r="F53" s="244"/>
      <c r="G53" s="310" t="s">
        <v>512</v>
      </c>
      <c r="H53" s="311"/>
      <c r="I53" s="319">
        <v>15035848</v>
      </c>
      <c r="J53" s="320">
        <v>132869</v>
      </c>
      <c r="K53" s="321">
        <v>32.799999999999997</v>
      </c>
      <c r="L53" s="322">
        <v>43493</v>
      </c>
      <c r="M53" s="323">
        <v>5</v>
      </c>
      <c r="N53" s="324">
        <v>27.8</v>
      </c>
    </row>
    <row r="54" spans="1:14">
      <c r="A54" s="248"/>
      <c r="B54" s="244"/>
      <c r="C54" s="244"/>
      <c r="D54" s="244"/>
      <c r="E54" s="244"/>
      <c r="F54" s="244"/>
      <c r="G54" s="325"/>
      <c r="H54" s="326" t="s">
        <v>511</v>
      </c>
      <c r="I54" s="327">
        <v>7282390</v>
      </c>
      <c r="J54" s="328">
        <v>64353</v>
      </c>
      <c r="K54" s="329">
        <v>18.399999999999999</v>
      </c>
      <c r="L54" s="330">
        <v>23254</v>
      </c>
      <c r="M54" s="331">
        <v>4</v>
      </c>
      <c r="N54" s="332">
        <v>14.4</v>
      </c>
    </row>
    <row r="55" spans="1:14">
      <c r="A55" s="248"/>
      <c r="B55" s="244"/>
      <c r="C55" s="244"/>
      <c r="D55" s="244"/>
      <c r="E55" s="244"/>
      <c r="F55" s="244"/>
      <c r="G55" s="310" t="s">
        <v>513</v>
      </c>
      <c r="H55" s="311"/>
      <c r="I55" s="319">
        <v>14561467</v>
      </c>
      <c r="J55" s="320">
        <v>128851</v>
      </c>
      <c r="K55" s="321">
        <v>-3</v>
      </c>
      <c r="L55" s="322">
        <v>50840</v>
      </c>
      <c r="M55" s="323">
        <v>16.899999999999999</v>
      </c>
      <c r="N55" s="324">
        <v>-19.899999999999999</v>
      </c>
    </row>
    <row r="56" spans="1:14">
      <c r="A56" s="248"/>
      <c r="B56" s="244"/>
      <c r="C56" s="244"/>
      <c r="D56" s="244"/>
      <c r="E56" s="244"/>
      <c r="F56" s="244"/>
      <c r="G56" s="325"/>
      <c r="H56" s="326" t="s">
        <v>511</v>
      </c>
      <c r="I56" s="327">
        <v>5177495</v>
      </c>
      <c r="J56" s="328">
        <v>45814</v>
      </c>
      <c r="K56" s="329">
        <v>-28.8</v>
      </c>
      <c r="L56" s="330">
        <v>25367</v>
      </c>
      <c r="M56" s="331">
        <v>9.1</v>
      </c>
      <c r="N56" s="332">
        <v>-37.9</v>
      </c>
    </row>
    <row r="57" spans="1:14">
      <c r="A57" s="248"/>
      <c r="B57" s="244"/>
      <c r="C57" s="244"/>
      <c r="D57" s="244"/>
      <c r="E57" s="244"/>
      <c r="F57" s="244"/>
      <c r="G57" s="310" t="s">
        <v>514</v>
      </c>
      <c r="H57" s="311"/>
      <c r="I57" s="319">
        <v>12419152</v>
      </c>
      <c r="J57" s="320">
        <v>110204</v>
      </c>
      <c r="K57" s="321">
        <v>-14.5</v>
      </c>
      <c r="L57" s="322">
        <v>53605</v>
      </c>
      <c r="M57" s="323">
        <v>5.4</v>
      </c>
      <c r="N57" s="324">
        <v>-19.899999999999999</v>
      </c>
    </row>
    <row r="58" spans="1:14">
      <c r="A58" s="248"/>
      <c r="B58" s="244"/>
      <c r="C58" s="244"/>
      <c r="D58" s="244"/>
      <c r="E58" s="244"/>
      <c r="F58" s="244"/>
      <c r="G58" s="325"/>
      <c r="H58" s="326" t="s">
        <v>511</v>
      </c>
      <c r="I58" s="327">
        <v>4905365</v>
      </c>
      <c r="J58" s="328">
        <v>43529</v>
      </c>
      <c r="K58" s="329">
        <v>-5</v>
      </c>
      <c r="L58" s="330">
        <v>28343</v>
      </c>
      <c r="M58" s="331">
        <v>11.7</v>
      </c>
      <c r="N58" s="332">
        <v>-16.7</v>
      </c>
    </row>
    <row r="59" spans="1:14">
      <c r="A59" s="248"/>
      <c r="B59" s="244"/>
      <c r="C59" s="244"/>
      <c r="D59" s="244"/>
      <c r="E59" s="244"/>
      <c r="F59" s="244"/>
      <c r="G59" s="310" t="s">
        <v>515</v>
      </c>
      <c r="H59" s="311"/>
      <c r="I59" s="319">
        <v>9835783</v>
      </c>
      <c r="J59" s="320">
        <v>87174</v>
      </c>
      <c r="K59" s="321">
        <v>-20.9</v>
      </c>
      <c r="L59" s="322">
        <v>46440</v>
      </c>
      <c r="M59" s="323">
        <v>-13.4</v>
      </c>
      <c r="N59" s="324">
        <v>-7.5</v>
      </c>
    </row>
    <row r="60" spans="1:14">
      <c r="A60" s="248"/>
      <c r="B60" s="244"/>
      <c r="C60" s="244"/>
      <c r="D60" s="244"/>
      <c r="E60" s="244"/>
      <c r="F60" s="244"/>
      <c r="G60" s="325"/>
      <c r="H60" s="326" t="s">
        <v>511</v>
      </c>
      <c r="I60" s="333">
        <v>5364752</v>
      </c>
      <c r="J60" s="328">
        <v>47548</v>
      </c>
      <c r="K60" s="329">
        <v>9.1999999999999993</v>
      </c>
      <c r="L60" s="330">
        <v>27658</v>
      </c>
      <c r="M60" s="331">
        <v>-2.4</v>
      </c>
      <c r="N60" s="332">
        <v>11.6</v>
      </c>
    </row>
    <row r="61" spans="1:14">
      <c r="A61" s="248"/>
      <c r="B61" s="244"/>
      <c r="C61" s="244"/>
      <c r="D61" s="244"/>
      <c r="E61" s="244"/>
      <c r="F61" s="244"/>
      <c r="G61" s="310" t="s">
        <v>516</v>
      </c>
      <c r="H61" s="334"/>
      <c r="I61" s="335">
        <v>12627512</v>
      </c>
      <c r="J61" s="336">
        <v>111832</v>
      </c>
      <c r="K61" s="337">
        <v>2.4</v>
      </c>
      <c r="L61" s="338">
        <v>47162</v>
      </c>
      <c r="M61" s="339">
        <v>-1.5</v>
      </c>
      <c r="N61" s="324">
        <v>3.9</v>
      </c>
    </row>
    <row r="62" spans="1:14">
      <c r="A62" s="248"/>
      <c r="B62" s="244"/>
      <c r="C62" s="244"/>
      <c r="D62" s="244"/>
      <c r="E62" s="244"/>
      <c r="F62" s="244"/>
      <c r="G62" s="325"/>
      <c r="H62" s="326" t="s">
        <v>511</v>
      </c>
      <c r="I62" s="327">
        <v>5772298</v>
      </c>
      <c r="J62" s="328">
        <v>51122</v>
      </c>
      <c r="K62" s="329">
        <v>-4.3</v>
      </c>
      <c r="L62" s="330">
        <v>25395</v>
      </c>
      <c r="M62" s="331">
        <v>-1.7</v>
      </c>
      <c r="N62" s="332">
        <v>-2.6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0" zoomScaleNormal="8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0" zoomScaleNormal="8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69" t="s">
        <v>3</v>
      </c>
      <c r="D47" s="1169"/>
      <c r="E47" s="1170"/>
      <c r="F47" s="11">
        <v>5.15</v>
      </c>
      <c r="G47" s="12">
        <v>6.56</v>
      </c>
      <c r="H47" s="12">
        <v>8.33</v>
      </c>
      <c r="I47" s="12">
        <v>10</v>
      </c>
      <c r="J47" s="13">
        <v>12.44</v>
      </c>
    </row>
    <row r="48" spans="2:10" ht="57.75" customHeight="1">
      <c r="B48" s="14"/>
      <c r="C48" s="1171" t="s">
        <v>4</v>
      </c>
      <c r="D48" s="1171"/>
      <c r="E48" s="1172"/>
      <c r="F48" s="15">
        <v>3.24</v>
      </c>
      <c r="G48" s="16">
        <v>3.57</v>
      </c>
      <c r="H48" s="16">
        <v>3.04</v>
      </c>
      <c r="I48" s="16">
        <v>4.93</v>
      </c>
      <c r="J48" s="17">
        <v>3.71</v>
      </c>
    </row>
    <row r="49" spans="2:10" ht="57.75" customHeight="1" thickBot="1">
      <c r="B49" s="18"/>
      <c r="C49" s="1173" t="s">
        <v>5</v>
      </c>
      <c r="D49" s="1173"/>
      <c r="E49" s="1174"/>
      <c r="F49" s="19">
        <v>0.42</v>
      </c>
      <c r="G49" s="20">
        <v>2.0099999999999998</v>
      </c>
      <c r="H49" s="20">
        <v>1.27</v>
      </c>
      <c r="I49" s="20">
        <v>3.4</v>
      </c>
      <c r="J49" s="21">
        <v>1.26</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瀬戸　章宏</cp:lastModifiedBy>
  <cp:lastPrinted>2017-03-01T04:38:28Z</cp:lastPrinted>
  <dcterms:created xsi:type="dcterms:W3CDTF">2017-02-15T18:28:35Z</dcterms:created>
  <dcterms:modified xsi:type="dcterms:W3CDTF">2017-04-28T02:54:47Z</dcterms:modified>
  <cp:category/>
</cp:coreProperties>
</file>