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923\Desktop\【4.14まで】H26財政状況資料集　作成・提出\"/>
    </mc:Choice>
  </mc:AlternateContent>
  <workbookProtection workbookPassword="979D" lockStructure="1"/>
  <bookViews>
    <workbookView xWindow="240" yWindow="60" windowWidth="14940" windowHeight="7875" tabRatio="849" firstSheet="6"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CW102" i="11" l="1"/>
  <c r="DG102" i="11"/>
  <c r="DL102" i="11"/>
  <c r="DQ102" i="11"/>
  <c r="CR102" i="11"/>
  <c r="AU88" i="11"/>
  <c r="AP88" i="11"/>
  <c r="AF88" i="11"/>
  <c r="AU63" i="11"/>
  <c r="AP63" i="11"/>
  <c r="AP23" i="11"/>
  <c r="AA23" i="11"/>
  <c r="V23" i="11"/>
  <c r="Q23" i="11"/>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AM37" i="9"/>
  <c r="U37" i="9"/>
  <c r="C37" i="9"/>
  <c r="CO34" i="9"/>
  <c r="CO35" i="9" s="1"/>
  <c r="CO36" i="9" s="1"/>
  <c r="CO37" i="9" s="1"/>
  <c r="CO38" i="9" s="1"/>
  <c r="CO39" i="9" s="1"/>
  <c r="CO40" i="9" s="1"/>
  <c r="BW34" i="9"/>
  <c r="BW35" i="9" s="1"/>
  <c r="BW36" i="9" s="1"/>
  <c r="BW37" i="9" s="1"/>
  <c r="BW38" i="9" s="1"/>
  <c r="BW39" i="9" s="1"/>
  <c r="BW40" i="9" s="1"/>
  <c r="BW41" i="9" s="1"/>
  <c r="BW42" i="9" s="1"/>
  <c r="BW43" i="9" s="1"/>
  <c r="C34" i="9"/>
  <c r="U34" i="9" l="1"/>
  <c r="U35" i="9" s="1"/>
  <c r="U36" i="9" s="1"/>
  <c r="AM34" i="9"/>
  <c r="AM35" i="9" s="1"/>
  <c r="AM36"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<sst xmlns="http://schemas.openxmlformats.org/spreadsheetml/2006/main" count="1019" uniqueCount="562">
  <si>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</si>
  <si>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</si>
  <si>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</si>
  <si>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</si>
  <si>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</si>
  <si>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</si>
  <si>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</si>
  <si>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</si>
  <si>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</si>
  <si>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</si>
  <si>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</si>
  <si>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</si>
  <si>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</si>
  <si>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</si>
  <si>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</si>
  <si>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</si>
  <si>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</si>
  <si>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</si>
  <si>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</si>
  <si>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</si>
  <si>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</si>
  <si>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</si>
  <si>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</si>
  <si>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</si>
  <si>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</si>
  <si>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</si>
  <si>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</si>
  <si>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</si>
  <si>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</si>
  <si>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</si>
  <si>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</si>
  <si>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</si>
  <si>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</si>
  <si>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</si>
  <si>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</si>
  <si>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</si>
  <si>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</si>
  <si>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</si>
  <si>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</si>
  <si>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</si>
  <si>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</si>
  <si>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</si>
  <si>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</si>
  <si>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</si>
  <si>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</si>
  <si>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</si>
  <si>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</si>
  <si>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</si>
  <si>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</si>
  <si>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</si>
  <si>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</si>
  <si>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</si>
  <si>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</si>
  <si>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</si>
  <si>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</si>
  <si>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</si>
  <si>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</si>
  <si>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</si>
  <si>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</si>
  <si>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</si>
  <si>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</si>
  <si>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</si>
  <si>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</si>
  <si>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</si>
  <si>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</si>
  <si>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</si>
  <si>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</si>
  <si>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</si>
  <si>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</si>
  <si>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</si>
  <si>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</si>
  <si>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</si>
  <si>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</si>
  <si>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</si>
  <si>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</si>
  <si>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</si>
  <si>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</si>
  <si>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</si>
  <si>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</si>
  <si>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</si>
  <si>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</si>
  <si>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</si>
  <si>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</si>
  <si>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</si>
  <si>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</si>
  <si>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</si>
  <si>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</si>
  <si>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</si>
  <si>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</si>
  <si>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</si>
  <si>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</si>
  <si>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</si>
  <si>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</si>
  <si>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</si>
  <si>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</si>
  <si>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</si>
  <si>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</si>
  <si>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</si>
  <si>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</si>
  <si>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</si>
  <si>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</si>
  <si>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</si>
  <si>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</si>
  <si>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</si>
  <si>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</si>
  <si>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</si>
  <si>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</si>
  <si>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</si>
  <si>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</si>
  <si>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</si>
  <si>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</si>
  <si>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</si>
  <si>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</si>
  <si>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</si>
  <si>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</si>
  <si>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</si>
  <si>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</si>
  <si>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</si>
  <si>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</si>
  <si>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</si>
  <si>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</si>
  <si>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</si>
  <si>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</si>
  <si>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</si>
  <si>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</si>
  <si>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</si>
  <si>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</si>
  <si>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</si>
  <si>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</si>
  <si>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</si>
  <si>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</si>
  <si>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</si>
  <si>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</si>
  <si>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</si>
  <si>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</si>
  <si>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</si>
  <si>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</si>
  <si>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</si>
  <si>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</si>
  <si>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</si>
  <si>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</si>
  <si>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</si>
  <si>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</si>
  <si>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</si>
  <si>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</si>
  <si>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</si>
  <si>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</si>
  <si>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</si>
  <si>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</si>
  <si>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</si>
  <si>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</si>
  <si>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</si>
  <si>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</si>
  <si>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</si>
  <si>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</si>
  <si>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</si>
  <si>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</si>
  <si>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</si>
  <si>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</si>
  <si>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</si>
  <si>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</si>
  <si>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</si>
  <si>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</si>
  <si>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</si>
  <si>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</si>
  <si>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</si>
  <si>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</si>
  <si>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</si>
  <si>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</si>
  <si>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</si>
  <si>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</si>
  <si>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</si>
  <si>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</si>
  <si>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</si>
  <si>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</si>
  <si>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</si>
  <si>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</si>
  <si>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</si>
  <si>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</si>
  <si>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</si>
  <si>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</si>
  <si>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</si>
  <si>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</si>
  <si>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</si>
  <si>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</si>
  <si>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</si>
  <si>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</si>
  <si>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</si>
  <si>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</si>
  <si>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</si>
  <si>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</si>
  <si>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</si>
  <si>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</si>
  <si>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</si>
  <si>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</si>
  <si>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石川県白山市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</si>
  <si>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</si>
  <si>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</si>
  <si>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</si>
  <si>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</si>
  <si>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</si>
  <si>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</si>
  <si>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</si>
  <si>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</si>
  <si>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</si>
  <si>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</si>
  <si>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</si>
  <si>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</si>
  <si>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</si>
  <si>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</si>
  <si>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</si>
  <si>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</si>
  <si>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</si>
  <si>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</si>
  <si>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</si>
  <si>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</si>
  <si>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</si>
  <si>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</si>
  <si>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</si>
  <si>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</si>
  <si>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</si>
  <si>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</si>
  <si>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</si>
  <si>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</si>
  <si>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</si>
  <si>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</si>
  <si>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</si>
  <si>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</si>
  <si>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</si>
  <si>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</si>
  <si>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</si>
  <si>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</si>
  <si>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</si>
  <si>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</si>
  <si>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</si>
  <si>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</si>
  <si>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</si>
  <si>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</si>
  <si>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</si>
  <si>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</si>
  <si>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</si>
  <si>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</si>
  <si>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</si>
  <si>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</si>
  <si>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</si>
  <si>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</si>
  <si>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</si>
  <si>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</si>
  <si>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</si>
  <si>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</si>
  <si>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</si>
  <si>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</si>
  <si>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</si>
  <si>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</si>
  <si>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</si>
  <si>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</si>
  <si>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</si>
  <si>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</si>
  <si>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</si>
  <si>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</si>
  <si>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</si>
  <si>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</si>
  <si>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</si>
  <si>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</si>
  <si>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</si>
  <si>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</si>
  <si>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</si>
  <si>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</si>
  <si>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</si>
  <si>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</si>
  <si>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</si>
  <si>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</si>
  <si>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</si>
  <si>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</si>
  <si>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</si>
  <si>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</si>
  <si>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</si>
  <si>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</si>
  <si>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</si>
  <si>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</si>
  <si>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</si>
  <si>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</si>
  <si>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</si>
  <si>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</si>
  <si>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</si>
  <si>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</si>
  <si>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</si>
  <si>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</si>
  <si>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</si>
  <si>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</si>
  <si>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</si>
  <si>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</si>
  <si>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</si>
  <si>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</si>
  <si>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</si>
  <si>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</si>
  <si>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</si>
  <si>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</si>
  <si>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</si>
  <si>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</si>
  <si>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</si>
  <si>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</si>
  <si>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</si>
  <si>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</si>
  <si>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</si>
  <si>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</si>
  <si>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</si>
  <si>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</si>
  <si>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</si>
  <si>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</si>
  <si>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</si>
  <si>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</si>
  <si>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</si>
  <si>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</si>
  <si>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</si>
  <si>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</si>
  <si>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</si>
  <si>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</si>
  <si>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</si>
  <si>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</si>
  <si>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</si>
  <si>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</si>
  <si>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</si>
  <si>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</si>
  <si>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</si>
  <si>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</si>
  <si>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</si>
  <si>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</si>
  <si>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</si>
  <si>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</si>
  <si>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</si>
  <si>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</si>
  <si>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</si>
  <si>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</si>
  <si>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</si>
  <si>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</si>
  <si>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</si>
  <si>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</si>
  <si>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</si>
  <si>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</si>
  <si>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</si>
  <si>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</si>
  <si>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</si>
  <si>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</si>
  <si>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石川県白山市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</si>
  <si>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</si>
  <si>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</si>
  <si>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</si>
  <si>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</si>
  <si>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</si>
  <si>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</si>
  <si>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</si>
  <si>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</si>
  <si>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</si>
  <si>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</si>
  <si>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</si>
  <si>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</si>
  <si>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</si>
  <si>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</si>
  <si>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</si>
  <si>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</si>
  <si>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</si>
  <si>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</si>
  <si>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</si>
  <si>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</si>
  <si>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白山市墓地公苑特別会計</t>
    <phoneticPr fontId="5"/>
  </si>
  <si>
    <t>白山市下水道事業会計（地域下水道事業分）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</si>
  <si>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</si>
  <si>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</si>
  <si>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</si>
  <si>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</si>
  <si>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</si>
  <si>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</si>
  <si>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</si>
  <si>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</si>
  <si>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</si>
  <si>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</si>
  <si>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</si>
  <si>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</si>
  <si>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</si>
  <si>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</si>
  <si>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白山市国民健康保険特別会計</t>
    <phoneticPr fontId="5"/>
  </si>
  <si>
    <t>白山市介護保険特別会計</t>
    <phoneticPr fontId="5"/>
  </si>
  <si>
    <t>白山市後期高齢者医療特別会計</t>
    <phoneticPr fontId="5"/>
  </si>
  <si>
    <t>白山市水道事業会計</t>
    <phoneticPr fontId="5"/>
  </si>
  <si>
    <t>法適用企業</t>
    <phoneticPr fontId="5"/>
  </si>
  <si>
    <t>白山市工業用水道事業会計</t>
    <phoneticPr fontId="5"/>
  </si>
  <si>
    <t>白山市下水道事業会計</t>
    <phoneticPr fontId="5"/>
  </si>
  <si>
    <t>白山市簡易水道事業特別会計</t>
    <phoneticPr fontId="5"/>
  </si>
  <si>
    <t>法非適用企業</t>
    <phoneticPr fontId="5"/>
  </si>
  <si>
    <t>白山市温泉事業特別会計</t>
    <phoneticPr fontId="5"/>
  </si>
  <si>
    <t>白山市宅地造成事業特別会計</t>
    <phoneticPr fontId="5"/>
  </si>
  <si>
    <t>白山市工業団地造成事業特別会計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</si>
  <si>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</si>
  <si>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</si>
  <si>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</si>
  <si>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</si>
  <si>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</si>
  <si>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</si>
  <si>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</si>
  <si>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</si>
  <si>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</si>
  <si>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</si>
  <si>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</si>
  <si>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</si>
  <si>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</si>
  <si>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</si>
  <si>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</si>
  <si>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</si>
  <si>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</si>
  <si>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</si>
  <si>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</si>
  <si>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</si>
  <si>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</si>
  <si>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</si>
  <si>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</si>
  <si>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</si>
  <si>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</si>
  <si>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</si>
  <si>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</si>
  <si>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</si>
  <si>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</si>
  <si>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</si>
  <si>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</si>
  <si>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</si>
  <si>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</si>
  <si>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</si>
  <si>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</si>
  <si>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</si>
  <si>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</si>
  <si>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</si>
  <si>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</si>
  <si>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</si>
  <si>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</si>
  <si>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</si>
  <si>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</si>
  <si>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</si>
  <si>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</si>
  <si>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</si>
  <si>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</si>
  <si>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</si>
  <si>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</si>
  <si>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</si>
  <si>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</si>
  <si>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</si>
  <si>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白山市簡易水道事業特別会計</t>
    <phoneticPr fontId="5"/>
  </si>
  <si>
    <t>(Ｆ)</t>
    <phoneticPr fontId="5"/>
  </si>
  <si>
    <t>白山市水道事業会計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</si>
  <si>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</si>
  <si>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</si>
  <si>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</si>
  <si>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</si>
  <si>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</si>
  <si>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</si>
  <si>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</si>
  <si>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</si>
  <si>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</si>
  <si>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</si>
  <si>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</si>
  <si>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</si>
  <si>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</si>
  <si>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</si>
  <si>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</si>
  <si>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</si>
  <si>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</si>
  <si>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</si>
  <si>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</si>
  <si>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</si>
  <si>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</si>
  <si>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</si>
  <si>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</si>
  <si>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</si>
  <si>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</si>
  <si>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</si>
  <si>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</si>
  <si>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</si>
  <si>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</si>
  <si>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</si>
  <si>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</si>
  <si>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</si>
  <si>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</si>
  <si>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</si>
  <si>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</si>
  <si>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</si>
  <si>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</si>
  <si>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</si>
  <si>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</si>
  <si>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</si>
  <si>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</si>
  <si>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</si>
  <si>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</si>
  <si>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</si>
  <si>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</si>
  <si>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</si>
  <si>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</si>
  <si>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</si>
  <si>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</si>
  <si>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</si>
  <si>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</si>
  <si>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</si>
  <si>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</si>
  <si>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</si>
  <si>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</si>
  <si>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</si>
  <si>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</si>
  <si>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</si>
  <si>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</si>
  <si>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</si>
  <si>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</si>
  <si>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</si>
  <si>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</si>
  <si>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</si>
  <si>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</si>
  <si>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</si>
  <si>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</si>
  <si>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</si>
  <si>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</si>
  <si>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</si>
  <si>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</si>
  <si>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</si>
  <si>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</si>
  <si>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</si>
  <si>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</si>
  <si>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</si>
  <si>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</si>
  <si>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</si>
  <si>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</si>
  <si>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0.05</t>
  </si>
  <si>
    <t>一般会計</t>
  </si>
  <si>
    <t>白山市下水道事業会計</t>
  </si>
  <si>
    <t>白山市水道事業会計</t>
  </si>
  <si>
    <t>白山市国民健康保険特別会計</t>
  </si>
  <si>
    <t>白山市介護保険特別会計</t>
  </si>
  <si>
    <t>白山市工業団地造成事業特別会計</t>
  </si>
  <si>
    <t>白山市工業用水道事業会計</t>
  </si>
  <si>
    <t>白山市宅地造成事業特別会計</t>
  </si>
  <si>
    <t>その他会計（赤字）</t>
  </si>
  <si>
    <t>▲ 0.88</t>
  </si>
  <si>
    <t>▲ 0.28</t>
  </si>
  <si>
    <t>その他会計（黒字）</t>
  </si>
  <si>
    <t>-</t>
    <phoneticPr fontId="2"/>
  </si>
  <si>
    <t>-</t>
    <phoneticPr fontId="2"/>
  </si>
  <si>
    <t>手取郷広域事務組合</t>
    <rPh sb="0" eb="2">
      <t>テド</t>
    </rPh>
    <rPh sb="2" eb="3">
      <t>ゴウ</t>
    </rPh>
    <rPh sb="3" eb="5">
      <t>コウイキ</t>
    </rPh>
    <rPh sb="5" eb="7">
      <t>ジム</t>
    </rPh>
    <rPh sb="7" eb="9">
      <t>クミアイ</t>
    </rPh>
    <phoneticPr fontId="5"/>
  </si>
  <si>
    <t>白山野々市広域事務組合</t>
    <rPh sb="0" eb="2">
      <t>ハクサン</t>
    </rPh>
    <rPh sb="2" eb="5">
      <t>ノノイチ</t>
    </rPh>
    <rPh sb="5" eb="7">
      <t>コウイキ</t>
    </rPh>
    <rPh sb="7" eb="9">
      <t>ジム</t>
    </rPh>
    <rPh sb="9" eb="11">
      <t>クミアイ</t>
    </rPh>
    <phoneticPr fontId="5"/>
  </si>
  <si>
    <t>白山石川医療企業団（松任石川中央病院）</t>
    <rPh sb="0" eb="2">
      <t>ハクサン</t>
    </rPh>
    <rPh sb="2" eb="4">
      <t>イシカワ</t>
    </rPh>
    <rPh sb="4" eb="6">
      <t>イリョウ</t>
    </rPh>
    <rPh sb="6" eb="8">
      <t>キギョウ</t>
    </rPh>
    <rPh sb="8" eb="9">
      <t>ダン</t>
    </rPh>
    <rPh sb="10" eb="12">
      <t>マットウ</t>
    </rPh>
    <rPh sb="12" eb="14">
      <t>イシカワ</t>
    </rPh>
    <rPh sb="14" eb="16">
      <t>チュウオウ</t>
    </rPh>
    <rPh sb="16" eb="18">
      <t>ビョウイン</t>
    </rPh>
    <phoneticPr fontId="5"/>
  </si>
  <si>
    <t>白山石川医療企業団（つるぎ病院）</t>
    <rPh sb="0" eb="2">
      <t>ハクサン</t>
    </rPh>
    <rPh sb="2" eb="4">
      <t>イシカワ</t>
    </rPh>
    <rPh sb="4" eb="6">
      <t>イリョウ</t>
    </rPh>
    <rPh sb="6" eb="8">
      <t>キギョウ</t>
    </rPh>
    <rPh sb="8" eb="9">
      <t>ダン</t>
    </rPh>
    <rPh sb="13" eb="15">
      <t>ビョウイン</t>
    </rPh>
    <phoneticPr fontId="5"/>
  </si>
  <si>
    <t>手取川流域環境衛生事業組合</t>
    <rPh sb="0" eb="3">
      <t>テドリガワ</t>
    </rPh>
    <rPh sb="3" eb="5">
      <t>リュウイキ</t>
    </rPh>
    <rPh sb="5" eb="7">
      <t>カンキョウ</t>
    </rPh>
    <rPh sb="7" eb="9">
      <t>エイセイ</t>
    </rPh>
    <rPh sb="9" eb="11">
      <t>ジギョウ</t>
    </rPh>
    <rPh sb="11" eb="13">
      <t>クミアイ</t>
    </rPh>
    <phoneticPr fontId="5"/>
  </si>
  <si>
    <t>石川県市町村消防消じゅつ金組合</t>
    <rPh sb="0" eb="3">
      <t>イシカワケン</t>
    </rPh>
    <rPh sb="3" eb="6">
      <t>シチョウソン</t>
    </rPh>
    <rPh sb="6" eb="8">
      <t>ショウボウ</t>
    </rPh>
    <rPh sb="8" eb="9">
      <t>ショウ</t>
    </rPh>
    <rPh sb="12" eb="13">
      <t>キン</t>
    </rPh>
    <rPh sb="13" eb="15">
      <t>クミアイ</t>
    </rPh>
    <phoneticPr fontId="5"/>
  </si>
  <si>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5"/>
  </si>
  <si>
    <t>石川県後期高齢者医療広域連合（後期高齢者医療特別会計）</t>
    <rPh sb="0" eb="3">
      <t>イシカワケン</t>
    </rPh>
    <rPh sb="3" eb="14">
      <t>コウキコウレイシャイリョウコウイキレンゴウ</t>
    </rPh>
    <rPh sb="15" eb="17">
      <t>コウキ</t>
    </rPh>
    <rPh sb="17" eb="20">
      <t>コウレイシャ</t>
    </rPh>
    <rPh sb="20" eb="22">
      <t>イリョウ</t>
    </rPh>
    <rPh sb="22" eb="24">
      <t>トクベツ</t>
    </rPh>
    <rPh sb="24" eb="26">
      <t>カイケイ</t>
    </rPh>
    <phoneticPr fontId="5"/>
  </si>
  <si>
    <t>石川県市町村職員退職手当組合</t>
    <rPh sb="0" eb="3">
      <t>イシカワケン</t>
    </rPh>
    <rPh sb="3" eb="6">
      <t>シチョウソン</t>
    </rPh>
    <rPh sb="6" eb="8">
      <t>ショクイン</t>
    </rPh>
    <rPh sb="8" eb="10">
      <t>タイショク</t>
    </rPh>
    <rPh sb="10" eb="12">
      <t>テアテ</t>
    </rPh>
    <rPh sb="12" eb="14">
      <t>クミアイ</t>
    </rPh>
    <phoneticPr fontId="5"/>
  </si>
  <si>
    <t>手取川水防事務組合</t>
    <rPh sb="0" eb="3">
      <t>テドリガワ</t>
    </rPh>
    <rPh sb="3" eb="5">
      <t>スイボウ</t>
    </rPh>
    <rPh sb="5" eb="7">
      <t>ジム</t>
    </rPh>
    <rPh sb="7" eb="9">
      <t>クミアイ</t>
    </rPh>
    <phoneticPr fontId="5"/>
  </si>
  <si>
    <t>石川県市町村消防団員等公務災害補償組合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5"/>
  </si>
  <si>
    <t>-</t>
    <phoneticPr fontId="2"/>
  </si>
  <si>
    <t>白山市土地開発公社</t>
    <rPh sb="0" eb="3">
      <t>ハクサンシ</t>
    </rPh>
    <rPh sb="3" eb="5">
      <t>トチ</t>
    </rPh>
    <rPh sb="5" eb="7">
      <t>カイハツ</t>
    </rPh>
    <rPh sb="7" eb="9">
      <t>コウシャ</t>
    </rPh>
    <phoneticPr fontId="5"/>
  </si>
  <si>
    <t>白山市地域振興公社</t>
    <rPh sb="0" eb="3">
      <t>ハクサンシ</t>
    </rPh>
    <rPh sb="3" eb="5">
      <t>チイキ</t>
    </rPh>
    <rPh sb="5" eb="7">
      <t>シンコウ</t>
    </rPh>
    <rPh sb="7" eb="9">
      <t>コウシャ</t>
    </rPh>
    <phoneticPr fontId="5"/>
  </si>
  <si>
    <t>あさがおテレビ</t>
    <phoneticPr fontId="5"/>
  </si>
  <si>
    <t>フードサービス松任</t>
    <rPh sb="7" eb="9">
      <t>マットウ</t>
    </rPh>
    <phoneticPr fontId="5"/>
  </si>
  <si>
    <t>つるぎ街づくり</t>
    <rPh sb="3" eb="4">
      <t>マチ</t>
    </rPh>
    <phoneticPr fontId="5"/>
  </si>
  <si>
    <t>富樫福祉会</t>
    <rPh sb="0" eb="2">
      <t>トガシ</t>
    </rPh>
    <rPh sb="2" eb="4">
      <t>フクシ</t>
    </rPh>
    <rPh sb="4" eb="5">
      <t>カイ</t>
    </rPh>
    <phoneticPr fontId="5"/>
  </si>
  <si>
    <t>手取会</t>
    <rPh sb="0" eb="2">
      <t>テドリ</t>
    </rPh>
    <rPh sb="2" eb="3">
      <t>カイ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</si>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</sst>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8"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52576</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85100</c:v>
                </c:pt>
                <c:pt idx="1">
                  <c:v>100060</c:v>
                </c:pt>
                <c:pt idx="2">
                  <c:v>132869</c:v>
                </c:pt>
                <c:pt idx="3">
                  <c:v>128851</c:v>
                </c:pt>
                <c:pt idx="4">
                  <c:v>110204</c:v>
                </c:pt>
              </c:numCache>
            </c:numRef>
          </c:val>
          <c:smooth val="0"/>
        </c:ser>
        <c:dLbls>
          <c:showLegendKey val="0"/>
          <c:showVal val="0"/>
          <c:showCatName val="0"/>
          <c:showSerName val="0"/>
          <c:showPercent val="0"/>
          <c:showBubbleSize val="0"/>
        </c:dLbls>
        <c:marker val="1"/>
        <c:smooth val="0"/>
        <c:axId val="214514304"/>
        <c:axId val="214514688"/>
      </c:lineChart>
      <c:catAx>
        <c:axId val="214514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514688"/>
        <c:crosses val="autoZero"/>
        <c:auto val="1"/>
        <c:lblAlgn val="ctr"/>
        <c:lblOffset val="100"/>
        <c:tickLblSkip val="1"/>
        <c:tickMarkSkip val="1"/>
        <c:noMultiLvlLbl val="0"/>
      </c:catAx>
      <c:valAx>
        <c:axId val="2145146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514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3.28</c:v>
                </c:pt>
                <c:pt idx="1">
                  <c:v>3.24</c:v>
                </c:pt>
                <c:pt idx="2">
                  <c:v>3.57</c:v>
                </c:pt>
                <c:pt idx="3">
                  <c:v>3.04</c:v>
                </c:pt>
                <c:pt idx="4">
                  <c:v>4.93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4.76</c:v>
                </c:pt>
                <c:pt idx="1">
                  <c:v>5.15</c:v>
                </c:pt>
                <c:pt idx="2">
                  <c:v>6.56</c:v>
                </c:pt>
                <c:pt idx="3">
                  <c:v>8.33</c:v>
                </c:pt>
                <c:pt idx="4">
                  <c:v>10</c:v>
                </c:pt>
              </c:numCache>
            </c:numRef>
          </c:val>
        </c:ser>
        <c:dLbls>
          <c:showLegendKey val="0"/>
          <c:showVal val="0"/>
          <c:showCatName val="0"/>
          <c:showSerName val="0"/>
          <c:showPercent val="0"/>
          <c:showBubbleSize val="0"/>
        </c:dLbls>
        <c:gapWidth val="250"/>
        <c:overlap val="100"/>
        <c:axId val="214444448"/>
        <c:axId val="214443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-0.05</c:v>
                </c:pt>
                <c:pt idx="1">
                  <c:v>0.42</c:v>
                </c:pt>
                <c:pt idx="2">
                  <c:v>2.0099999999999998</c:v>
                </c:pt>
                <c:pt idx="3">
                  <c:v>1.27</c:v>
                </c:pt>
                <c:pt idx="4">
                  <c:v>3.4</c:v>
                </c:pt>
              </c:numCache>
            </c:numRef>
          </c:val>
          <c:smooth val="0"/>
        </c:ser>
        <c:dLbls>
          <c:showLegendKey val="0"/>
          <c:showVal val="0"/>
          <c:showCatName val="0"/>
          <c:showSerName val="0"/>
          <c:showPercent val="0"/>
          <c:showBubbleSize val="0"/>
        </c:dLbls>
        <c:marker val="1"/>
        <c:smooth val="0"/>
        <c:axId val="214444448"/>
        <c:axId val="214443272"/>
      </c:lineChart>
      <c:catAx>
        <c:axId val="21444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443272"/>
        <c:crosses val="autoZero"/>
        <c:auto val="1"/>
        <c:lblAlgn val="ctr"/>
        <c:lblOffset val="100"/>
        <c:tickLblSkip val="1"/>
        <c:tickMarkSkip val="1"/>
        <c:noMultiLvlLbl val="0"/>
      </c:catAx>
      <c:valAx>
        <c:axId val="214443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44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0.88</c:v>
                </c:pt>
                <c:pt idx="1">
                  <c:v>#N/A</c:v>
                </c:pt>
                <c:pt idx="2">
                  <c:v>0.28000000000000003</c:v>
                </c:pt>
                <c:pt idx="3">
                  <c:v>#N/A</c:v>
                </c:pt>
                <c:pt idx="4">
                  <c:v>0</c:v>
                </c:pt>
                <c:pt idx="5">
                  <c:v>0</c:v>
                </c:pt>
                <c:pt idx="6">
                  <c:v>0</c:v>
                </c:pt>
                <c:pt idx="7">
                  <c:v>0</c:v>
                </c:pt>
                <c:pt idx="8">
                  <c:v>0</c:v>
                </c:pt>
                <c:pt idx="9">
                  <c:v>0</c:v>
                </c:pt>
              </c:numCache>
            </c:numRef>
          </c:val>
        </c:ser>
        <c:ser>
          <c:idx val="2"/>
          <c:order val="2"/>
          <c:tx>
            <c:strRef>
              <c:f>データシート!$A$29</c:f>
              <c:strCache>
                <c:ptCount val="1"/>
                <c:pt idx="0">
                  <c:v>白山市宅地造成事業特別会計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0.05</c:v>
                </c:pt>
                <c:pt idx="8">
                  <c:v>#N/A</c:v>
                </c:pt>
                <c:pt idx="9">
                  <c:v>0.06</c:v>
                </c:pt>
              </c:numCache>
            </c:numRef>
          </c:val>
        </c:ser>
        <c:ser>
          <c:idx val="3"/>
          <c:order val="3"/>
          <c:tx>
            <c:strRef>
              <c:f>データシート!$A$30</c:f>
              <c:strCache>
                <c:ptCount val="1"/>
                <c:pt idx="0">
                  <c:v>白山市工業用水道事業会計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0.13</c:v>
                </c:pt>
                <c:pt idx="2">
                  <c:v>#N/A</c:v>
                </c:pt>
                <c:pt idx="3">
                  <c:v>0.15</c:v>
                </c:pt>
                <c:pt idx="4">
                  <c:v>#N/A</c:v>
                </c:pt>
                <c:pt idx="5">
                  <c:v>0.17</c:v>
                </c:pt>
                <c:pt idx="6">
                  <c:v>#N/A</c:v>
                </c:pt>
                <c:pt idx="7">
                  <c:v>0.18</c:v>
                </c:pt>
                <c:pt idx="8">
                  <c:v>#N/A</c:v>
                </c:pt>
                <c:pt idx="9">
                  <c:v>0.2</c:v>
                </c:pt>
              </c:numCache>
            </c:numRef>
          </c:val>
        </c:ser>
        <c:ser>
          <c:idx val="4"/>
          <c:order val="4"/>
          <c:tx>
            <c:strRef>
              <c:f>データシート!$A$31</c:f>
              <c:strCache>
                <c:ptCount val="1"/>
                <c:pt idx="0">
                  <c:v>白山市工業団地造成事業特別会計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0.38</c:v>
                </c:pt>
                <c:pt idx="8">
                  <c:v>#N/A</c:v>
                </c:pt>
                <c:pt idx="9">
                  <c:v>0.34</c:v>
                </c:pt>
              </c:numCache>
            </c:numRef>
          </c:val>
        </c:ser>
        <c:ser>
          <c:idx val="5"/>
          <c:order val="5"/>
          <c:tx>
            <c:strRef>
              <c:f>データシート!$A$32</c:f>
              <c:strCache>
                <c:ptCount val="1"/>
                <c:pt idx="0">
                  <c:v>白山市介護保険特別会計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0.16</c:v>
                </c:pt>
                <c:pt idx="4">
                  <c:v>#N/A</c:v>
                </c:pt>
                <c:pt idx="5">
                  <c:v>0.34</c:v>
                </c:pt>
                <c:pt idx="6">
                  <c:v>#N/A</c:v>
                </c:pt>
                <c:pt idx="7">
                  <c:v>0.22</c:v>
                </c:pt>
                <c:pt idx="8">
                  <c:v>#N/A</c:v>
                </c:pt>
                <c:pt idx="9">
                  <c:v>0.35</c:v>
                </c:pt>
              </c:numCache>
            </c:numRef>
          </c:val>
        </c:ser>
        <c:ser>
          <c:idx val="6"/>
          <c:order val="6"/>
          <c:tx>
            <c:strRef>
              <c:f>データシート!$A$33</c:f>
              <c:strCache>
                <c:ptCount val="1"/>
                <c:pt idx="0">
                  <c:v>白山市国民健康保険特別会計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0.14000000000000001</c:v>
                </c:pt>
                <c:pt idx="2">
                  <c:v>#N/A</c:v>
                </c:pt>
                <c:pt idx="3">
                  <c:v>0.22</c:v>
                </c:pt>
                <c:pt idx="4">
                  <c:v>#N/A</c:v>
                </c:pt>
                <c:pt idx="5">
                  <c:v>0.17</c:v>
                </c:pt>
                <c:pt idx="6">
                  <c:v>#N/A</c:v>
                </c:pt>
                <c:pt idx="7">
                  <c:v>0.18</c:v>
                </c:pt>
                <c:pt idx="8">
                  <c:v>#N/A</c:v>
                </c:pt>
                <c:pt idx="9">
                  <c:v>0.44</c:v>
                </c:pt>
              </c:numCache>
            </c:numRef>
          </c:val>
        </c:ser>
        <c:ser>
          <c:idx val="7"/>
          <c:order val="7"/>
          <c:tx>
            <c:strRef>
              <c:f>データシート!$A$34</c:f>
              <c:strCache>
                <c:ptCount val="1"/>
                <c:pt idx="0">
                  <c:v>白山市水道事業会計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2.86</c:v>
                </c:pt>
                <c:pt idx="2">
                  <c:v>#N/A</c:v>
                </c:pt>
                <c:pt idx="3">
                  <c:v>3.43</c:v>
                </c:pt>
                <c:pt idx="4">
                  <c:v>#N/A</c:v>
                </c:pt>
                <c:pt idx="5">
                  <c:v>3.62</c:v>
                </c:pt>
                <c:pt idx="6">
                  <c:v>#N/A</c:v>
                </c:pt>
                <c:pt idx="7">
                  <c:v>4.05</c:v>
                </c:pt>
                <c:pt idx="8">
                  <c:v>#N/A</c:v>
                </c:pt>
                <c:pt idx="9">
                  <c:v>4.34</c:v>
                </c:pt>
              </c:numCache>
            </c:numRef>
          </c:val>
        </c:ser>
        <c:ser>
          <c:idx val="8"/>
          <c:order val="8"/>
          <c:tx>
            <c:strRef>
              <c:f>データシート!$A$35</c:f>
              <c:strCache>
                <c:ptCount val="1"/>
                <c:pt idx="0">
                  <c:v>白山市下水道事業会計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2.0699999999999998</c:v>
                </c:pt>
                <c:pt idx="2">
                  <c:v>#N/A</c:v>
                </c:pt>
                <c:pt idx="3">
                  <c:v>2.89</c:v>
                </c:pt>
                <c:pt idx="4">
                  <c:v>#N/A</c:v>
                </c:pt>
                <c:pt idx="5">
                  <c:v>3.5</c:v>
                </c:pt>
                <c:pt idx="6">
                  <c:v>#N/A</c:v>
                </c:pt>
                <c:pt idx="7">
                  <c:v>3.89</c:v>
                </c:pt>
                <c:pt idx="8">
                  <c:v>#N/A</c:v>
                </c:pt>
                <c:pt idx="9">
                  <c:v>4.4800000000000004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3.27</c:v>
                </c:pt>
                <c:pt idx="2">
                  <c:v>#N/A</c:v>
                </c:pt>
                <c:pt idx="3">
                  <c:v>3.23</c:v>
                </c:pt>
                <c:pt idx="4">
                  <c:v>#N/A</c:v>
                </c:pt>
                <c:pt idx="5">
                  <c:v>3.57</c:v>
                </c:pt>
                <c:pt idx="6">
                  <c:v>#N/A</c:v>
                </c:pt>
                <c:pt idx="7">
                  <c:v>3.04</c:v>
                </c:pt>
                <c:pt idx="8">
                  <c:v>#N/A</c:v>
                </c:pt>
                <c:pt idx="9">
                  <c:v>4.93</c:v>
                </c:pt>
              </c:numCache>
            </c:numRef>
          </c:val>
        </c:ser>
        <c:dLbls>
          <c:showLegendKey val="0"/>
          <c:showVal val="0"/>
          <c:showCatName val="0"/>
          <c:showSerName val="0"/>
          <c:showPercent val="0"/>
          <c:showBubbleSize val="0"/>
        </c:dLbls>
        <c:gapWidth val="150"/>
        <c:overlap val="100"/>
        <c:axId val="214445232"/>
        <c:axId val="294288272"/>
      </c:barChart>
      <c:catAx>
        <c:axId val="21444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288272"/>
        <c:crosses val="autoZero"/>
        <c:auto val="1"/>
        <c:lblAlgn val="ctr"/>
        <c:lblOffset val="100"/>
        <c:tickLblSkip val="1"/>
        <c:tickMarkSkip val="1"/>
        <c:noMultiLvlLbl val="0"/>
      </c:catAx>
      <c:valAx>
        <c:axId val="29428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445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7156</c:v>
                </c:pt>
                <c:pt idx="5">
                  <c:v>7180</c:v>
                </c:pt>
                <c:pt idx="8">
                  <c:v>7224</c:v>
                </c:pt>
                <c:pt idx="11">
                  <c:v>7322</c:v>
                </c:pt>
                <c:pt idx="14">
                  <c:v>7520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5</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42</c:v>
                </c:pt>
                <c:pt idx="3">
                  <c:v>3</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1656</c:v>
                </c:pt>
                <c:pt idx="3">
                  <c:v>1551</c:v>
                </c:pt>
                <c:pt idx="6">
                  <c:v>1320</c:v>
                </c:pt>
                <c:pt idx="9">
                  <c:v>901</c:v>
                </c:pt>
                <c:pt idx="12">
                  <c:v>857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2068</c:v>
                </c:pt>
                <c:pt idx="3">
                  <c:v>1937</c:v>
                </c:pt>
                <c:pt idx="6">
                  <c:v>1807</c:v>
                </c:pt>
                <c:pt idx="9">
                  <c:v>1779</c:v>
                </c:pt>
                <c:pt idx="12">
                  <c:v>1862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8045</c:v>
                </c:pt>
                <c:pt idx="3">
                  <c:v>7752</c:v>
                </c:pt>
                <c:pt idx="6">
                  <c:v>7322</c:v>
                </c:pt>
                <c:pt idx="9">
                  <c:v>7518</c:v>
                </c:pt>
                <c:pt idx="12">
                  <c:v>7530</c:v>
                </c:pt>
              </c:numCache>
            </c:numRef>
          </c:val>
        </c:ser>
        <c:dLbls>
          <c:showLegendKey val="0"/>
          <c:showVal val="0"/>
          <c:showCatName val="0"/>
          <c:showSerName val="0"/>
          <c:showPercent val="0"/>
          <c:showBubbleSize val="0"/>
        </c:dLbls>
        <c:gapWidth val="100"/>
        <c:overlap val="100"/>
        <c:axId val="294287096"/>
        <c:axId val="294284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4660</c:v>
                </c:pt>
                <c:pt idx="2">
                  <c:v>#N/A</c:v>
                </c:pt>
                <c:pt idx="3">
                  <c:v>#N/A</c:v>
                </c:pt>
                <c:pt idx="4">
                  <c:v>4063</c:v>
                </c:pt>
                <c:pt idx="5">
                  <c:v>#N/A</c:v>
                </c:pt>
                <c:pt idx="6">
                  <c:v>#N/A</c:v>
                </c:pt>
                <c:pt idx="7">
                  <c:v>3227</c:v>
                </c:pt>
                <c:pt idx="8">
                  <c:v>#N/A</c:v>
                </c:pt>
                <c:pt idx="9">
                  <c:v>#N/A</c:v>
                </c:pt>
                <c:pt idx="10">
                  <c:v>2879</c:v>
                </c:pt>
                <c:pt idx="11">
                  <c:v>#N/A</c:v>
                </c:pt>
                <c:pt idx="12">
                  <c:v>#N/A</c:v>
                </c:pt>
                <c:pt idx="13">
                  <c:v>2731</c:v>
                </c:pt>
                <c:pt idx="14">
                  <c:v>#N/A</c:v>
                </c:pt>
              </c:numCache>
            </c:numRef>
          </c:val>
          <c:smooth val="0"/>
        </c:ser>
        <c:dLbls>
          <c:showLegendKey val="0"/>
          <c:showVal val="0"/>
          <c:showCatName val="0"/>
          <c:showSerName val="0"/>
          <c:showPercent val="0"/>
          <c:showBubbleSize val="0"/>
        </c:dLbls>
        <c:marker val="1"/>
        <c:smooth val="0"/>
        <c:axId val="294287096"/>
        <c:axId val="294284352"/>
      </c:lineChart>
      <c:catAx>
        <c:axId val="294287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284352"/>
        <c:crosses val="autoZero"/>
        <c:auto val="1"/>
        <c:lblAlgn val="ctr"/>
        <c:lblOffset val="100"/>
        <c:tickLblSkip val="1"/>
        <c:tickMarkSkip val="1"/>
        <c:noMultiLvlLbl val="0"/>
      </c:catAx>
      <c:valAx>
        <c:axId val="29428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287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76608</c:v>
                </c:pt>
                <c:pt idx="5">
                  <c:v>78133</c:v>
                </c:pt>
                <c:pt idx="8">
                  <c:v>83236</c:v>
                </c:pt>
                <c:pt idx="11">
                  <c:v>81543</c:v>
                </c:pt>
                <c:pt idx="14">
                  <c:v>87129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11340</c:v>
                </c:pt>
                <c:pt idx="5">
                  <c:v>10991</c:v>
                </c:pt>
                <c:pt idx="8">
                  <c:v>10206</c:v>
                </c:pt>
                <c:pt idx="11">
                  <c:v>9758</c:v>
                </c:pt>
                <c:pt idx="14">
                  <c:v>9585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1926</c:v>
                </c:pt>
                <c:pt idx="5">
                  <c:v>2097</c:v>
                </c:pt>
                <c:pt idx="8">
                  <c:v>2658</c:v>
                </c:pt>
                <c:pt idx="11">
                  <c:v>3655</c:v>
                </c:pt>
                <c:pt idx="14">
                  <c:v>4304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2042</c:v>
                </c:pt>
                <c:pt idx="3">
                  <c:v>1914</c:v>
                </c:pt>
                <c:pt idx="6">
                  <c:v>571</c:v>
                </c:pt>
                <c:pt idx="9">
                  <c:v>647</c:v>
                </c:pt>
                <c:pt idx="12">
                  <c:v>691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9138</c:v>
                </c:pt>
                <c:pt idx="3">
                  <c:v>8952</c:v>
                </c:pt>
                <c:pt idx="6">
                  <c:v>8863</c:v>
                </c:pt>
                <c:pt idx="9">
                  <c:v>8491</c:v>
                </c:pt>
                <c:pt idx="12">
                  <c:v>7800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9276</c:v>
                </c:pt>
                <c:pt idx="3">
                  <c:v>8320</c:v>
                </c:pt>
                <c:pt idx="6">
                  <c:v>7583</c:v>
                </c:pt>
                <c:pt idx="9">
                  <c:v>6281</c:v>
                </c:pt>
                <c:pt idx="12">
                  <c:v>7769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31669</c:v>
                </c:pt>
                <c:pt idx="3">
                  <c:v>32265</c:v>
                </c:pt>
                <c:pt idx="6">
                  <c:v>32280</c:v>
                </c:pt>
                <c:pt idx="9">
                  <c:v>30230</c:v>
                </c:pt>
                <c:pt idx="12">
                  <c:v>29605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1317</c:v>
                </c:pt>
                <c:pt idx="3">
                  <c:v>1176</c:v>
                </c:pt>
                <c:pt idx="6">
                  <c:v>1196</c:v>
                </c:pt>
                <c:pt idx="9">
                  <c:v>953</c:v>
                </c:pt>
                <c:pt idx="12">
                  <c:v>809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75619</c:v>
                </c:pt>
                <c:pt idx="3">
                  <c:v>77582</c:v>
                </c:pt>
                <c:pt idx="6">
                  <c:v>82507</c:v>
                </c:pt>
                <c:pt idx="9">
                  <c:v>84783</c:v>
                </c:pt>
                <c:pt idx="12">
                  <c:v>86675</c:v>
                </c:pt>
              </c:numCache>
            </c:numRef>
          </c:val>
        </c:ser>
        <c:dLbls>
          <c:showLegendKey val="0"/>
          <c:showVal val="0"/>
          <c:showCatName val="0"/>
          <c:showSerName val="0"/>
          <c:showPercent val="0"/>
          <c:showBubbleSize val="0"/>
        </c:dLbls>
        <c:gapWidth val="100"/>
        <c:overlap val="100"/>
        <c:axId val="294285920"/>
        <c:axId val="294286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39187</c:v>
                </c:pt>
                <c:pt idx="2">
                  <c:v>#N/A</c:v>
                </c:pt>
                <c:pt idx="3">
                  <c:v>#N/A</c:v>
                </c:pt>
                <c:pt idx="4">
                  <c:v>38989</c:v>
                </c:pt>
                <c:pt idx="5">
                  <c:v>#N/A</c:v>
                </c:pt>
                <c:pt idx="6">
                  <c:v>#N/A</c:v>
                </c:pt>
                <c:pt idx="7">
                  <c:v>36899</c:v>
                </c:pt>
                <c:pt idx="8">
                  <c:v>#N/A</c:v>
                </c:pt>
                <c:pt idx="9">
                  <c:v>#N/A</c:v>
                </c:pt>
                <c:pt idx="10">
                  <c:v>36430</c:v>
                </c:pt>
                <c:pt idx="11">
                  <c:v>#N/A</c:v>
                </c:pt>
                <c:pt idx="12">
                  <c:v>#N/A</c:v>
                </c:pt>
                <c:pt idx="13">
                  <c:v>32332</c:v>
                </c:pt>
                <c:pt idx="14">
                  <c:v>#N/A</c:v>
                </c:pt>
              </c:numCache>
            </c:numRef>
          </c:val>
          <c:smooth val="0"/>
        </c:ser>
        <c:dLbls>
          <c:showLegendKey val="0"/>
          <c:showVal val="0"/>
          <c:showCatName val="0"/>
          <c:showSerName val="0"/>
          <c:showPercent val="0"/>
          <c:showBubbleSize val="0"/>
        </c:dLbls>
        <c:marker val="1"/>
        <c:smooth val="0"/>
        <c:axId val="294285920"/>
        <c:axId val="294286312"/>
      </c:lineChart>
      <c:catAx>
        <c:axId val="29428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4286312"/>
        <c:crosses val="autoZero"/>
        <c:auto val="1"/>
        <c:lblAlgn val="ctr"/>
        <c:lblOffset val="100"/>
        <c:tickLblSkip val="1"/>
        <c:tickMarkSkip val="1"/>
        <c:noMultiLvlLbl val="0"/>
      </c:catAx>
      <c:valAx>
        <c:axId val="294286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28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112,692
111,879
754.93
55,115,400
53,425,515
1,500,836
30,437,127
86,659,669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136.4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全国平均及び石川県平均は上回っているものの、類似団体平均との比較では</a:t>
          </a:r>
          <a:r>
            <a:rPr kumimoji="1" lang="en-US" altLang="ja-JP" sz="1300">
              <a:solidFill>
                <a:schemeClr val="dk1"/>
              </a:solidFill>
              <a:effectLst/>
              <a:latin typeface="+mn-lt"/>
              <a:ea typeface="+mn-ea"/>
              <a:cs typeface="+mn-cs"/>
            </a:rPr>
            <a:t>0.10</a:t>
          </a:r>
          <a:r>
            <a:rPr kumimoji="1" lang="ja-JP" altLang="ja-JP" sz="1300">
              <a:solidFill>
                <a:schemeClr val="dk1"/>
              </a:solidFill>
              <a:effectLst/>
              <a:latin typeface="+mn-lt"/>
              <a:ea typeface="+mn-ea"/>
              <a:cs typeface="+mn-cs"/>
            </a:rPr>
            <a:t>下回っている。</a:t>
          </a:r>
          <a:r>
            <a:rPr kumimoji="1" lang="ja-JP" altLang="en-US"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0.01</a:t>
          </a:r>
          <a:r>
            <a:rPr kumimoji="1" lang="ja-JP" altLang="en-US" sz="1300">
              <a:solidFill>
                <a:schemeClr val="dk1"/>
              </a:solidFill>
              <a:effectLst/>
              <a:latin typeface="+mn-lt"/>
              <a:ea typeface="+mn-ea"/>
              <a:cs typeface="+mn-cs"/>
            </a:rPr>
            <a:t>上回ったものの</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年度から</a:t>
          </a:r>
          <a:r>
            <a:rPr kumimoji="1" lang="ja-JP" altLang="en-US" sz="1300">
              <a:solidFill>
                <a:schemeClr val="dk1"/>
              </a:solidFill>
              <a:effectLst/>
              <a:latin typeface="+mn-lt"/>
              <a:ea typeface="+mn-ea"/>
              <a:cs typeface="+mn-cs"/>
            </a:rPr>
            <a:t>ほぼ横ばい</a:t>
          </a:r>
          <a:r>
            <a:rPr kumimoji="1" lang="ja-JP" altLang="ja-JP" sz="1300">
              <a:solidFill>
                <a:schemeClr val="dk1"/>
              </a:solidFill>
              <a:effectLst/>
              <a:latin typeface="+mn-lt"/>
              <a:ea typeface="+mn-ea"/>
              <a:cs typeface="+mn-cs"/>
            </a:rPr>
            <a:t>傾向にある。（平成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0.03</a:t>
          </a:r>
          <a:r>
            <a:rPr kumimoji="1" lang="ja-JP" altLang="ja-JP" sz="1300">
              <a:solidFill>
                <a:schemeClr val="dk1"/>
              </a:solidFill>
              <a:effectLst/>
              <a:latin typeface="+mn-lt"/>
              <a:ea typeface="+mn-ea"/>
              <a:cs typeface="+mn-cs"/>
            </a:rPr>
            <a:t>低下）</a:t>
          </a:r>
          <a:endParaRPr lang="ja-JP" altLang="ja-JP" sz="1300">
            <a:effectLst/>
          </a:endParaRPr>
        </a:p>
        <a:p>
          <a:r>
            <a:rPr kumimoji="1" lang="ja-JP" altLang="ja-JP" sz="1300">
              <a:solidFill>
                <a:schemeClr val="dk1"/>
              </a:solidFill>
              <a:effectLst/>
              <a:latin typeface="+mn-lt"/>
              <a:ea typeface="+mn-ea"/>
              <a:cs typeface="+mn-cs"/>
            </a:rPr>
            <a:t>今後も歳出削減に努めるとともに、企業立地</a:t>
          </a:r>
          <a:r>
            <a:rPr kumimoji="1" lang="ja-JP" altLang="en-US" sz="1300">
              <a:solidFill>
                <a:schemeClr val="dk1"/>
              </a:solidFill>
              <a:effectLst/>
              <a:latin typeface="+mn-lt"/>
              <a:ea typeface="+mn-ea"/>
              <a:cs typeface="+mn-cs"/>
            </a:rPr>
            <a:t>の促進や区画整理事業等の</a:t>
          </a:r>
          <a:r>
            <a:rPr kumimoji="1" lang="ja-JP" altLang="ja-JP" sz="1300">
              <a:solidFill>
                <a:schemeClr val="dk1"/>
              </a:solidFill>
              <a:effectLst/>
              <a:latin typeface="+mn-lt"/>
              <a:ea typeface="+mn-ea"/>
              <a:cs typeface="+mn-cs"/>
            </a:rPr>
            <a:t>定住人口対策を推進し、税収増等による歳入確保に努める。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78015</xdr:rowOff>
    </xdr:to>
    <xdr:cxnSp macro="">
      <xdr:nvCxnSpPr>
        <xdr:cNvPr id="69" name="直線コネクタ 68"/>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95250</xdr:rowOff>
    </xdr:to>
    <xdr:cxnSp macro="">
      <xdr:nvCxnSpPr>
        <xdr:cNvPr id="72" name="直線コネクタ 71"/>
        <xdr:cNvCxnSpPr/>
      </xdr:nvCxnSpPr>
      <xdr:spPr>
        <a:xfrm flipV="1">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95250</xdr:rowOff>
    </xdr:to>
    <xdr:cxnSp macro="">
      <xdr:nvCxnSpPr>
        <xdr:cNvPr id="75" name="直線コネクタ 74"/>
        <xdr:cNvCxnSpPr/>
      </xdr:nvCxnSpPr>
      <xdr:spPr>
        <a:xfrm>
          <a:off x="2336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60778</xdr:rowOff>
    </xdr:to>
    <xdr:cxnSp macro="">
      <xdr:nvCxnSpPr>
        <xdr:cNvPr id="78" name="直線コネクタ 77"/>
        <xdr:cNvCxnSpPr/>
      </xdr:nvCxnSpPr>
      <xdr:spPr>
        <a:xfrm>
          <a:off x="1447800" y="73814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81" name="フローチャート : 判断 80"/>
        <xdr:cNvSpPr/>
      </xdr:nvSpPr>
      <xdr:spPr>
        <a:xfrm>
          <a:off x="1397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82" name="テキスト ボックス 81"/>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0" name="円/楕円 89"/>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1" name="テキスト ボックス 90"/>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6" name="円/楕円 95"/>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44649</xdr:rowOff>
    </xdr:from>
    <xdr:ext cx="762000" cy="259045"/>
    <xdr:sp macro="" textlink="">
      <xdr:nvSpPr>
        <xdr:cNvPr id="97" name="テキスト ボックス 96"/>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年の合併以降、行財政改革の取り組みにより経常経費の削減に努めた結果、毎年度改善が図られている。（平成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5.1</a:t>
          </a:r>
          <a:r>
            <a:rPr kumimoji="1" lang="ja-JP" altLang="ja-JP" sz="1300">
              <a:solidFill>
                <a:schemeClr val="dk1"/>
              </a:solidFill>
              <a:effectLst/>
              <a:latin typeface="+mn-lt"/>
              <a:ea typeface="+mn-ea"/>
              <a:cs typeface="+mn-cs"/>
            </a:rPr>
            <a:t>改善）</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年度は、一部事務組合の負担金が減少したことから前年度から</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改善し、</a:t>
          </a:r>
          <a:r>
            <a:rPr kumimoji="1" lang="en-US" altLang="ja-JP" sz="1300">
              <a:solidFill>
                <a:schemeClr val="dk1"/>
              </a:solidFill>
              <a:effectLst/>
              <a:latin typeface="+mn-lt"/>
              <a:ea typeface="+mn-ea"/>
              <a:cs typeface="+mn-cs"/>
            </a:rPr>
            <a:t>90.9</a:t>
          </a:r>
          <a:r>
            <a:rPr kumimoji="1" lang="ja-JP" altLang="ja-JP" sz="1300">
              <a:solidFill>
                <a:schemeClr val="dk1"/>
              </a:solidFill>
              <a:effectLst/>
              <a:latin typeface="+mn-lt"/>
              <a:ea typeface="+mn-ea"/>
              <a:cs typeface="+mn-cs"/>
            </a:rPr>
            <a:t>となった。今後も、社会保障費や公共施設の維持管理費などに財政需要の増嵩が見込まれることから、これまで以上に事務事業の効率化・適正化を図り、経常経費の抑制に努める。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138684</xdr:rowOff>
    </xdr:from>
    <xdr:to>
      <xdr:col>7</xdr:col>
      <xdr:colOff>152400</xdr:colOff>
      <xdr:row>62</xdr:row>
      <xdr:rowOff>34798</xdr:rowOff>
    </xdr:to>
    <xdr:cxnSp macro="">
      <xdr:nvCxnSpPr>
        <xdr:cNvPr id="130" name="直線コネクタ 129"/>
        <xdr:cNvCxnSpPr/>
      </xdr:nvCxnSpPr>
      <xdr:spPr>
        <a:xfrm flipV="1">
          <a:off x="4114800" y="1059713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34798</xdr:rowOff>
    </xdr:from>
    <xdr:to>
      <xdr:col>6</xdr:col>
      <xdr:colOff>0</xdr:colOff>
      <xdr:row>62</xdr:row>
      <xdr:rowOff>68580</xdr:rowOff>
    </xdr:to>
    <xdr:cxnSp macro="">
      <xdr:nvCxnSpPr>
        <xdr:cNvPr id="133" name="直線コネクタ 132"/>
        <xdr:cNvCxnSpPr/>
      </xdr:nvCxnSpPr>
      <xdr:spPr>
        <a:xfrm flipV="1">
          <a:off x="3225800" y="106646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63</xdr:row>
      <xdr:rowOff>22606</xdr:rowOff>
    </xdr:to>
    <xdr:cxnSp macro="">
      <xdr:nvCxnSpPr>
        <xdr:cNvPr id="136" name="直線コネクタ 135"/>
        <xdr:cNvCxnSpPr/>
      </xdr:nvCxnSpPr>
      <xdr:spPr>
        <a:xfrm flipV="1">
          <a:off x="2336800" y="1069848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22606</xdr:rowOff>
    </xdr:from>
    <xdr:to>
      <xdr:col>3</xdr:col>
      <xdr:colOff>279400</xdr:colOff>
      <xdr:row>63</xdr:row>
      <xdr:rowOff>41910</xdr:rowOff>
    </xdr:to>
    <xdr:cxnSp macro="">
      <xdr:nvCxnSpPr>
        <xdr:cNvPr id="139" name="直線コネクタ 138"/>
        <xdr:cNvCxnSpPr/>
      </xdr:nvCxnSpPr>
      <xdr:spPr>
        <a:xfrm flipV="1">
          <a:off x="1447800" y="1082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42" name="フローチャート :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49" name="円/楕円 148"/>
        <xdr:cNvSpPr/>
      </xdr:nvSpPr>
      <xdr:spPr>
        <a:xfrm>
          <a:off x="4902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59961</xdr:rowOff>
    </xdr:from>
    <xdr:ext cx="762000" cy="259045"/>
    <xdr:sp macro="" textlink="">
      <xdr:nvSpPr>
        <xdr:cNvPr id="150" name="財政構造の弾力性該当値テキスト"/>
        <xdr:cNvSpPr txBox="1"/>
      </xdr:nvSpPr>
      <xdr:spPr>
        <a:xfrm>
          <a:off x="5041900" y="1051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155448</xdr:rowOff>
    </xdr:from>
    <xdr:to>
      <xdr:col>6</xdr:col>
      <xdr:colOff>50800</xdr:colOff>
      <xdr:row>62</xdr:row>
      <xdr:rowOff>85598</xdr:rowOff>
    </xdr:to>
    <xdr:sp macro="" textlink="">
      <xdr:nvSpPr>
        <xdr:cNvPr id="151" name="円/楕円 150"/>
        <xdr:cNvSpPr/>
      </xdr:nvSpPr>
      <xdr:spPr>
        <a:xfrm>
          <a:off x="4064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52" name="テキスト ボックス 151"/>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3" name="円/楕円 152"/>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104157</xdr:rowOff>
    </xdr:from>
    <xdr:ext cx="762000" cy="259045"/>
    <xdr:sp macro="" textlink="">
      <xdr:nvSpPr>
        <xdr:cNvPr id="154" name="テキスト ボックス 153"/>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143256</xdr:rowOff>
    </xdr:from>
    <xdr:to>
      <xdr:col>3</xdr:col>
      <xdr:colOff>330200</xdr:colOff>
      <xdr:row>63</xdr:row>
      <xdr:rowOff>73406</xdr:rowOff>
    </xdr:to>
    <xdr:sp macro="" textlink="">
      <xdr:nvSpPr>
        <xdr:cNvPr id="155" name="円/楕円 154"/>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56" name="テキスト ボックス 155"/>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7" name="円/楕円 156"/>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58" name="テキスト ボックス 157"/>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[111,440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全国平均び石川県平均と比較すると下回っている状況であるが、類似団体平均は若干上回っている。要因は、人件費はほぼ類似団体平均と同水準であるものの、物件費が上回っていることによるものである。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年の合併以降、定員適正化計画に基づき</a:t>
          </a:r>
          <a:r>
            <a:rPr kumimoji="1" lang="en-US" altLang="ja-JP" sz="1300">
              <a:solidFill>
                <a:schemeClr val="dk1"/>
              </a:solidFill>
              <a:effectLst/>
              <a:latin typeface="+mn-lt"/>
              <a:ea typeface="+mn-ea"/>
              <a:cs typeface="+mn-cs"/>
            </a:rPr>
            <a:t>167</a:t>
          </a:r>
          <a:r>
            <a:rPr kumimoji="1" lang="ja-JP" altLang="en-US" sz="1300">
              <a:solidFill>
                <a:schemeClr val="dk1"/>
              </a:solidFill>
              <a:effectLst/>
              <a:latin typeface="+mn-lt"/>
              <a:ea typeface="+mn-ea"/>
              <a:cs typeface="+mn-cs"/>
            </a:rPr>
            <a:t>人減（</a:t>
          </a:r>
          <a:r>
            <a:rPr kumimoji="1" lang="en-US" altLang="ja-JP" sz="1300">
              <a:solidFill>
                <a:schemeClr val="dk1"/>
              </a:solidFill>
              <a:effectLst/>
              <a:latin typeface="+mn-lt"/>
              <a:ea typeface="+mn-ea"/>
              <a:cs typeface="+mn-cs"/>
            </a:rPr>
            <a:t>1,046</a:t>
          </a:r>
          <a:r>
            <a:rPr kumimoji="1" lang="ja-JP" altLang="en-US" sz="1300">
              <a:solidFill>
                <a:schemeClr val="dk1"/>
              </a:solidFill>
              <a:effectLst/>
              <a:latin typeface="+mn-lt"/>
              <a:ea typeface="+mn-ea"/>
              <a:cs typeface="+mn-cs"/>
            </a:rPr>
            <a:t>人→</a:t>
          </a:r>
          <a:r>
            <a:rPr kumimoji="1" lang="en-US" altLang="ja-JP" sz="1300">
              <a:solidFill>
                <a:schemeClr val="dk1"/>
              </a:solidFill>
              <a:effectLst/>
              <a:latin typeface="+mn-lt"/>
              <a:ea typeface="+mn-ea"/>
              <a:cs typeface="+mn-cs"/>
            </a:rPr>
            <a:t>879</a:t>
          </a:r>
          <a:r>
            <a:rPr kumimoji="1" lang="ja-JP" altLang="en-US" sz="1300">
              <a:solidFill>
                <a:schemeClr val="dk1"/>
              </a:solidFill>
              <a:effectLst/>
              <a:latin typeface="+mn-lt"/>
              <a:ea typeface="+mn-ea"/>
              <a:cs typeface="+mn-cs"/>
            </a:rPr>
            <a:t>人）と</a:t>
          </a:r>
          <a:r>
            <a:rPr kumimoji="1" lang="ja-JP" altLang="ja-JP" sz="1300">
              <a:solidFill>
                <a:schemeClr val="dk1"/>
              </a:solidFill>
              <a:effectLst/>
              <a:latin typeface="+mn-lt"/>
              <a:ea typeface="+mn-ea"/>
              <a:cs typeface="+mn-cs"/>
            </a:rPr>
            <a:t>着実に職員数は減少し人件費の抑制は図られていることから、引き続き、一層の事務事業の見直し、施設管理の見直しを進め、物件費の抑制に努める。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118193</xdr:rowOff>
    </xdr:from>
    <xdr:to>
      <xdr:col>7</xdr:col>
      <xdr:colOff>152400</xdr:colOff>
      <xdr:row>85</xdr:row>
      <xdr:rowOff>56570</xdr:rowOff>
    </xdr:to>
    <xdr:cxnSp macro="">
      <xdr:nvCxnSpPr>
        <xdr:cNvPr id="195" name="直線コネクタ 194"/>
        <xdr:cNvCxnSpPr/>
      </xdr:nvCxnSpPr>
      <xdr:spPr>
        <a:xfrm>
          <a:off x="4114800" y="14519993"/>
          <a:ext cx="838200" cy="10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118193</xdr:rowOff>
    </xdr:from>
    <xdr:to>
      <xdr:col>6</xdr:col>
      <xdr:colOff>0</xdr:colOff>
      <xdr:row>85</xdr:row>
      <xdr:rowOff>25941</xdr:rowOff>
    </xdr:to>
    <xdr:cxnSp macro="">
      <xdr:nvCxnSpPr>
        <xdr:cNvPr id="198" name="直線コネクタ 197"/>
        <xdr:cNvCxnSpPr/>
      </xdr:nvCxnSpPr>
      <xdr:spPr>
        <a:xfrm flipV="1">
          <a:off x="3225800" y="14519993"/>
          <a:ext cx="889000" cy="7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25941</xdr:rowOff>
    </xdr:from>
    <xdr:to>
      <xdr:col>4</xdr:col>
      <xdr:colOff>482600</xdr:colOff>
      <xdr:row>85</xdr:row>
      <xdr:rowOff>95022</xdr:rowOff>
    </xdr:to>
    <xdr:cxnSp macro="">
      <xdr:nvCxnSpPr>
        <xdr:cNvPr id="201" name="直線コネクタ 200"/>
        <xdr:cNvCxnSpPr/>
      </xdr:nvCxnSpPr>
      <xdr:spPr>
        <a:xfrm flipV="1">
          <a:off x="2336800" y="14599191"/>
          <a:ext cx="889000" cy="6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95022</xdr:rowOff>
    </xdr:from>
    <xdr:to>
      <xdr:col>3</xdr:col>
      <xdr:colOff>279400</xdr:colOff>
      <xdr:row>85</xdr:row>
      <xdr:rowOff>108241</xdr:rowOff>
    </xdr:to>
    <xdr:cxnSp macro="">
      <xdr:nvCxnSpPr>
        <xdr:cNvPr id="204" name="直線コネクタ 203"/>
        <xdr:cNvCxnSpPr/>
      </xdr:nvCxnSpPr>
      <xdr:spPr>
        <a:xfrm flipV="1">
          <a:off x="1447800" y="14668272"/>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47107</xdr:rowOff>
    </xdr:from>
    <xdr:to>
      <xdr:col>2</xdr:col>
      <xdr:colOff>127000</xdr:colOff>
      <xdr:row>84</xdr:row>
      <xdr:rowOff>148707</xdr:rowOff>
    </xdr:to>
    <xdr:sp macro="" textlink="">
      <xdr:nvSpPr>
        <xdr:cNvPr id="207" name="フローチャート : 判断 206"/>
        <xdr:cNvSpPr/>
      </xdr:nvSpPr>
      <xdr:spPr>
        <a:xfrm>
          <a:off x="1397000" y="144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158884</xdr:rowOff>
    </xdr:from>
    <xdr:ext cx="762000" cy="259045"/>
    <xdr:sp macro="" textlink="">
      <xdr:nvSpPr>
        <xdr:cNvPr id="208" name="テキスト ボックス 207"/>
        <xdr:cNvSpPr txBox="1"/>
      </xdr:nvSpPr>
      <xdr:spPr>
        <a:xfrm>
          <a:off x="1066800" y="142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5770</xdr:rowOff>
    </xdr:from>
    <xdr:to>
      <xdr:col>7</xdr:col>
      <xdr:colOff>203200</xdr:colOff>
      <xdr:row>85</xdr:row>
      <xdr:rowOff>107370</xdr:rowOff>
    </xdr:to>
    <xdr:sp macro="" textlink="">
      <xdr:nvSpPr>
        <xdr:cNvPr id="214" name="円/楕円 213"/>
        <xdr:cNvSpPr/>
      </xdr:nvSpPr>
      <xdr:spPr>
        <a:xfrm>
          <a:off x="4902200" y="145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149297</xdr:rowOff>
    </xdr:from>
    <xdr:ext cx="762000" cy="259045"/>
    <xdr:sp macro="" textlink="">
      <xdr:nvSpPr>
        <xdr:cNvPr id="215" name="人件費・物件費等の状況該当値テキスト"/>
        <xdr:cNvSpPr txBox="1"/>
      </xdr:nvSpPr>
      <xdr:spPr>
        <a:xfrm>
          <a:off x="5041900" y="145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111,440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67393</xdr:rowOff>
    </xdr:from>
    <xdr:to>
      <xdr:col>6</xdr:col>
      <xdr:colOff>50800</xdr:colOff>
      <xdr:row>84</xdr:row>
      <xdr:rowOff>168993</xdr:rowOff>
    </xdr:to>
    <xdr:sp macro="" textlink="">
      <xdr:nvSpPr>
        <xdr:cNvPr id="216" name="円/楕円 215"/>
        <xdr:cNvSpPr/>
      </xdr:nvSpPr>
      <xdr:spPr>
        <a:xfrm>
          <a:off x="4064000" y="144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153770</xdr:rowOff>
    </xdr:from>
    <xdr:ext cx="736600" cy="259045"/>
    <xdr:sp macro="" textlink="">
      <xdr:nvSpPr>
        <xdr:cNvPr id="217" name="テキスト ボックス 216"/>
        <xdr:cNvSpPr txBox="1"/>
      </xdr:nvSpPr>
      <xdr:spPr>
        <a:xfrm>
          <a:off x="3733800" y="14555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105,068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146591</xdr:rowOff>
    </xdr:from>
    <xdr:to>
      <xdr:col>4</xdr:col>
      <xdr:colOff>533400</xdr:colOff>
      <xdr:row>85</xdr:row>
      <xdr:rowOff>76741</xdr:rowOff>
    </xdr:to>
    <xdr:sp macro="" textlink="">
      <xdr:nvSpPr>
        <xdr:cNvPr id="218" name="円/楕円 217"/>
        <xdr:cNvSpPr/>
      </xdr:nvSpPr>
      <xdr:spPr>
        <a:xfrm>
          <a:off x="3175000" y="1454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61518</xdr:rowOff>
    </xdr:from>
    <xdr:ext cx="762000" cy="259045"/>
    <xdr:sp macro="" textlink="">
      <xdr:nvSpPr>
        <xdr:cNvPr id="219" name="テキスト ボックス 218"/>
        <xdr:cNvSpPr txBox="1"/>
      </xdr:nvSpPr>
      <xdr:spPr>
        <a:xfrm>
          <a:off x="2844800" y="1463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109,663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44222</xdr:rowOff>
    </xdr:from>
    <xdr:to>
      <xdr:col>3</xdr:col>
      <xdr:colOff>330200</xdr:colOff>
      <xdr:row>85</xdr:row>
      <xdr:rowOff>145822</xdr:rowOff>
    </xdr:to>
    <xdr:sp macro="" textlink="">
      <xdr:nvSpPr>
        <xdr:cNvPr id="220" name="円/楕円 219"/>
        <xdr:cNvSpPr/>
      </xdr:nvSpPr>
      <xdr:spPr>
        <a:xfrm>
          <a:off x="2286000" y="146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130599</xdr:rowOff>
    </xdr:from>
    <xdr:ext cx="762000" cy="259045"/>
    <xdr:sp macro="" textlink="">
      <xdr:nvSpPr>
        <xdr:cNvPr id="221" name="テキスト ボックス 220"/>
        <xdr:cNvSpPr txBox="1"/>
      </xdr:nvSpPr>
      <xdr:spPr>
        <a:xfrm>
          <a:off x="1955800" y="1470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113,671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57441</xdr:rowOff>
    </xdr:from>
    <xdr:to>
      <xdr:col>2</xdr:col>
      <xdr:colOff>127000</xdr:colOff>
      <xdr:row>85</xdr:row>
      <xdr:rowOff>159041</xdr:rowOff>
    </xdr:to>
    <xdr:sp macro="" textlink="">
      <xdr:nvSpPr>
        <xdr:cNvPr id="222" name="円/楕円 221"/>
        <xdr:cNvSpPr/>
      </xdr:nvSpPr>
      <xdr:spPr>
        <a:xfrm>
          <a:off x="1397000" y="1463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143818</xdr:rowOff>
    </xdr:from>
    <xdr:ext cx="762000" cy="259045"/>
    <xdr:sp macro="" textlink="">
      <xdr:nvSpPr>
        <xdr:cNvPr id="223" name="テキスト ボックス 222"/>
        <xdr:cNvSpPr txBox="1"/>
      </xdr:nvSpPr>
      <xdr:spPr>
        <a:xfrm>
          <a:off x="1066800" y="1471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と比較し</a:t>
          </a:r>
          <a:r>
            <a:rPr kumimoji="1" lang="en-US" altLang="ja-JP" sz="1300">
              <a:solidFill>
                <a:schemeClr val="dk1"/>
              </a:solidFill>
              <a:effectLst/>
              <a:latin typeface="+mn-lt"/>
              <a:ea typeface="+mn-ea"/>
              <a:cs typeface="+mn-cs"/>
            </a:rPr>
            <a:t>0.5</a:t>
          </a:r>
          <a:r>
            <a:rPr kumimoji="1" lang="ja-JP" altLang="en-US" sz="1300">
              <a:solidFill>
                <a:schemeClr val="dk1"/>
              </a:solidFill>
              <a:effectLst/>
              <a:latin typeface="+mn-lt"/>
              <a:ea typeface="+mn-ea"/>
              <a:cs typeface="+mn-cs"/>
            </a:rPr>
            <a:t>上昇したが、</a:t>
          </a:r>
          <a:r>
            <a:rPr kumimoji="1" lang="ja-JP" altLang="ja-JP" sz="1300">
              <a:solidFill>
                <a:schemeClr val="dk1"/>
              </a:solidFill>
              <a:effectLst/>
              <a:latin typeface="+mn-lt"/>
              <a:ea typeface="+mn-ea"/>
              <a:cs typeface="+mn-cs"/>
            </a:rPr>
            <a:t>類似団体平均や全国市平均と比較すると</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以上低い水準で推移している状況である。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20743</xdr:rowOff>
    </xdr:from>
    <xdr:to>
      <xdr:col>24</xdr:col>
      <xdr:colOff>558800</xdr:colOff>
      <xdr:row>83</xdr:row>
      <xdr:rowOff>60961</xdr:rowOff>
    </xdr:to>
    <xdr:cxnSp macro="">
      <xdr:nvCxnSpPr>
        <xdr:cNvPr id="257" name="直線コネクタ 256"/>
        <xdr:cNvCxnSpPr/>
      </xdr:nvCxnSpPr>
      <xdr:spPr>
        <a:xfrm>
          <a:off x="16179800" y="14251093"/>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20743</xdr:rowOff>
    </xdr:from>
    <xdr:to>
      <xdr:col>23</xdr:col>
      <xdr:colOff>406400</xdr:colOff>
      <xdr:row>86</xdr:row>
      <xdr:rowOff>85513</xdr:rowOff>
    </xdr:to>
    <xdr:cxnSp macro="">
      <xdr:nvCxnSpPr>
        <xdr:cNvPr id="260" name="直線コネクタ 259"/>
        <xdr:cNvCxnSpPr/>
      </xdr:nvCxnSpPr>
      <xdr:spPr>
        <a:xfrm flipV="1">
          <a:off x="15290800" y="14251093"/>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77470</xdr:rowOff>
    </xdr:from>
    <xdr:to>
      <xdr:col>22</xdr:col>
      <xdr:colOff>203200</xdr:colOff>
      <xdr:row>86</xdr:row>
      <xdr:rowOff>85513</xdr:rowOff>
    </xdr:to>
    <xdr:cxnSp macro="">
      <xdr:nvCxnSpPr>
        <xdr:cNvPr id="263" name="直線コネクタ 262"/>
        <xdr:cNvCxnSpPr/>
      </xdr:nvCxnSpPr>
      <xdr:spPr>
        <a:xfrm>
          <a:off x="14401800" y="1482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119804</xdr:rowOff>
    </xdr:from>
    <xdr:to>
      <xdr:col>21</xdr:col>
      <xdr:colOff>0</xdr:colOff>
      <xdr:row>86</xdr:row>
      <xdr:rowOff>77470</xdr:rowOff>
    </xdr:to>
    <xdr:cxnSp macro="">
      <xdr:nvCxnSpPr>
        <xdr:cNvPr id="266" name="直線コネクタ 265"/>
        <xdr:cNvCxnSpPr/>
      </xdr:nvCxnSpPr>
      <xdr:spPr>
        <a:xfrm>
          <a:off x="13512800" y="14178704"/>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10161</xdr:rowOff>
    </xdr:from>
    <xdr:to>
      <xdr:col>24</xdr:col>
      <xdr:colOff>609600</xdr:colOff>
      <xdr:row>83</xdr:row>
      <xdr:rowOff>111761</xdr:rowOff>
    </xdr:to>
    <xdr:sp macro="" textlink="">
      <xdr:nvSpPr>
        <xdr:cNvPr id="276" name="円/楕円 275"/>
        <xdr:cNvSpPr/>
      </xdr:nvSpPr>
      <xdr:spPr>
        <a:xfrm>
          <a:off x="169672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26688</xdr:rowOff>
    </xdr:from>
    <xdr:ext cx="762000" cy="259045"/>
    <xdr:sp macro="" textlink="">
      <xdr:nvSpPr>
        <xdr:cNvPr id="277" name="給与水準   （国との比較）該当値テキスト"/>
        <xdr:cNvSpPr txBox="1"/>
      </xdr:nvSpPr>
      <xdr:spPr>
        <a:xfrm>
          <a:off x="17106900" y="1408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141393</xdr:rowOff>
    </xdr:from>
    <xdr:to>
      <xdr:col>23</xdr:col>
      <xdr:colOff>457200</xdr:colOff>
      <xdr:row>83</xdr:row>
      <xdr:rowOff>71543</xdr:rowOff>
    </xdr:to>
    <xdr:sp macro="" textlink="">
      <xdr:nvSpPr>
        <xdr:cNvPr id="278" name="円/楕円 277"/>
        <xdr:cNvSpPr/>
      </xdr:nvSpPr>
      <xdr:spPr>
        <a:xfrm>
          <a:off x="16129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81720</xdr:rowOff>
    </xdr:from>
    <xdr:ext cx="736600" cy="259045"/>
    <xdr:sp macro="" textlink="">
      <xdr:nvSpPr>
        <xdr:cNvPr id="279" name="テキスト ボックス 278"/>
        <xdr:cNvSpPr txBox="1"/>
      </xdr:nvSpPr>
      <xdr:spPr>
        <a:xfrm>
          <a:off x="15798800" y="1396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34713</xdr:rowOff>
    </xdr:from>
    <xdr:to>
      <xdr:col>22</xdr:col>
      <xdr:colOff>254000</xdr:colOff>
      <xdr:row>86</xdr:row>
      <xdr:rowOff>136313</xdr:rowOff>
    </xdr:to>
    <xdr:sp macro="" textlink="">
      <xdr:nvSpPr>
        <xdr:cNvPr id="280" name="円/楕円 279"/>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146490</xdr:rowOff>
    </xdr:from>
    <xdr:ext cx="762000" cy="259045"/>
    <xdr:sp macro="" textlink="">
      <xdr:nvSpPr>
        <xdr:cNvPr id="281" name="テキスト ボックス 280"/>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26670</xdr:rowOff>
    </xdr:from>
    <xdr:to>
      <xdr:col>21</xdr:col>
      <xdr:colOff>50800</xdr:colOff>
      <xdr:row>86</xdr:row>
      <xdr:rowOff>128270</xdr:rowOff>
    </xdr:to>
    <xdr:sp macro="" textlink="">
      <xdr:nvSpPr>
        <xdr:cNvPr id="282" name="円/楕円 281"/>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138447</xdr:rowOff>
    </xdr:from>
    <xdr:ext cx="762000" cy="259045"/>
    <xdr:sp macro="" textlink="">
      <xdr:nvSpPr>
        <xdr:cNvPr id="283" name="テキスト ボックス 282"/>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69004</xdr:rowOff>
    </xdr:from>
    <xdr:to>
      <xdr:col>19</xdr:col>
      <xdr:colOff>533400</xdr:colOff>
      <xdr:row>82</xdr:row>
      <xdr:rowOff>170604</xdr:rowOff>
    </xdr:to>
    <xdr:sp macro="" textlink="">
      <xdr:nvSpPr>
        <xdr:cNvPr id="284" name="円/楕円 283"/>
        <xdr:cNvSpPr/>
      </xdr:nvSpPr>
      <xdr:spPr>
        <a:xfrm>
          <a:off x="13462000" y="1412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9331</xdr:rowOff>
    </xdr:from>
    <xdr:ext cx="762000" cy="259045"/>
    <xdr:sp macro="" textlink="">
      <xdr:nvSpPr>
        <xdr:cNvPr id="285" name="テキスト ボックス 284"/>
        <xdr:cNvSpPr txBox="1"/>
      </xdr:nvSpPr>
      <xdr:spPr>
        <a:xfrm>
          <a:off x="13131800" y="1389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比率は毎年改善傾向ではあるものの、依然として類似団体平均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上回っている状況である。平成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年の合併以降、定員適正化計画に基づき、平成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年度の</a:t>
          </a:r>
          <a:r>
            <a:rPr kumimoji="1" lang="en-US" altLang="ja-JP" sz="1300">
              <a:solidFill>
                <a:schemeClr val="dk1"/>
              </a:solidFill>
              <a:effectLst/>
              <a:latin typeface="+mn-lt"/>
              <a:ea typeface="+mn-ea"/>
              <a:cs typeface="+mn-cs"/>
            </a:rPr>
            <a:t>1,046</a:t>
          </a:r>
          <a:r>
            <a:rPr kumimoji="1" lang="ja-JP" altLang="ja-JP" sz="1300">
              <a:solidFill>
                <a:schemeClr val="dk1"/>
              </a:solidFill>
              <a:effectLst/>
              <a:latin typeface="+mn-lt"/>
              <a:ea typeface="+mn-ea"/>
              <a:cs typeface="+mn-cs"/>
            </a:rPr>
            <a:t>人から平成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年度で</a:t>
          </a:r>
          <a:r>
            <a:rPr kumimoji="1" lang="en-US" altLang="ja-JP" sz="1300">
              <a:solidFill>
                <a:schemeClr val="dk1"/>
              </a:solidFill>
              <a:effectLst/>
              <a:latin typeface="+mn-lt"/>
              <a:ea typeface="+mn-ea"/>
              <a:cs typeface="+mn-cs"/>
            </a:rPr>
            <a:t>879</a:t>
          </a:r>
          <a:r>
            <a:rPr kumimoji="1" lang="ja-JP" altLang="ja-JP" sz="1300">
              <a:solidFill>
                <a:schemeClr val="dk1"/>
              </a:solidFill>
              <a:effectLst/>
              <a:latin typeface="+mn-lt"/>
              <a:ea typeface="+mn-ea"/>
              <a:cs typeface="+mn-cs"/>
            </a:rPr>
            <a:t>人と</a:t>
          </a:r>
          <a:r>
            <a:rPr kumimoji="1" lang="en-US" altLang="ja-JP" sz="1300">
              <a:solidFill>
                <a:schemeClr val="dk1"/>
              </a:solidFill>
              <a:effectLst/>
              <a:latin typeface="+mn-lt"/>
              <a:ea typeface="+mn-ea"/>
              <a:cs typeface="+mn-cs"/>
            </a:rPr>
            <a:t>167</a:t>
          </a:r>
          <a:r>
            <a:rPr kumimoji="1" lang="ja-JP" altLang="ja-JP" sz="1300">
              <a:solidFill>
                <a:schemeClr val="dk1"/>
              </a:solidFill>
              <a:effectLst/>
              <a:latin typeface="+mn-lt"/>
              <a:ea typeface="+mn-ea"/>
              <a:cs typeface="+mn-cs"/>
            </a:rPr>
            <a:t>人の削減が図られており、今後も計画の着実な推進による職員数の削減に努める。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100512</xdr:rowOff>
    </xdr:from>
    <xdr:to>
      <xdr:col>24</xdr:col>
      <xdr:colOff>558800</xdr:colOff>
      <xdr:row>63</xdr:row>
      <xdr:rowOff>162560</xdr:rowOff>
    </xdr:to>
    <xdr:cxnSp macro="">
      <xdr:nvCxnSpPr>
        <xdr:cNvPr id="322" name="直線コネクタ 321"/>
        <xdr:cNvCxnSpPr/>
      </xdr:nvCxnSpPr>
      <xdr:spPr>
        <a:xfrm flipV="1">
          <a:off x="16179800" y="1090186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162560</xdr:rowOff>
    </xdr:from>
    <xdr:to>
      <xdr:col>23</xdr:col>
      <xdr:colOff>406400</xdr:colOff>
      <xdr:row>64</xdr:row>
      <xdr:rowOff>35923</xdr:rowOff>
    </xdr:to>
    <xdr:cxnSp macro="">
      <xdr:nvCxnSpPr>
        <xdr:cNvPr id="325" name="直線コネクタ 324"/>
        <xdr:cNvCxnSpPr/>
      </xdr:nvCxnSpPr>
      <xdr:spPr>
        <a:xfrm flipV="1">
          <a:off x="15290800" y="1096391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35923</xdr:rowOff>
    </xdr:from>
    <xdr:to>
      <xdr:col>22</xdr:col>
      <xdr:colOff>203200</xdr:colOff>
      <xdr:row>64</xdr:row>
      <xdr:rowOff>128996</xdr:rowOff>
    </xdr:to>
    <xdr:cxnSp macro="">
      <xdr:nvCxnSpPr>
        <xdr:cNvPr id="328" name="直線コネクタ 327"/>
        <xdr:cNvCxnSpPr/>
      </xdr:nvCxnSpPr>
      <xdr:spPr>
        <a:xfrm flipV="1">
          <a:off x="14401800" y="1100872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128996</xdr:rowOff>
    </xdr:from>
    <xdr:to>
      <xdr:col>21</xdr:col>
      <xdr:colOff>0</xdr:colOff>
      <xdr:row>65</xdr:row>
      <xdr:rowOff>33383</xdr:rowOff>
    </xdr:to>
    <xdr:cxnSp macro="">
      <xdr:nvCxnSpPr>
        <xdr:cNvPr id="331" name="直線コネクタ 330"/>
        <xdr:cNvCxnSpPr/>
      </xdr:nvCxnSpPr>
      <xdr:spPr>
        <a:xfrm flipV="1">
          <a:off x="13512800" y="1110179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79828</xdr:rowOff>
    </xdr:from>
    <xdr:to>
      <xdr:col>19</xdr:col>
      <xdr:colOff>533400</xdr:colOff>
      <xdr:row>63</xdr:row>
      <xdr:rowOff>9978</xdr:rowOff>
    </xdr:to>
    <xdr:sp macro="" textlink="">
      <xdr:nvSpPr>
        <xdr:cNvPr id="334" name="フローチャート : 判断 333"/>
        <xdr:cNvSpPr/>
      </xdr:nvSpPr>
      <xdr:spPr>
        <a:xfrm>
          <a:off x="13462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20155</xdr:rowOff>
    </xdr:from>
    <xdr:ext cx="762000" cy="259045"/>
    <xdr:sp macro="" textlink="">
      <xdr:nvSpPr>
        <xdr:cNvPr id="335" name="テキスト ボックス 334"/>
        <xdr:cNvSpPr txBox="1"/>
      </xdr:nvSpPr>
      <xdr:spPr>
        <a:xfrm>
          <a:off x="13131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49712</xdr:rowOff>
    </xdr:from>
    <xdr:to>
      <xdr:col>24</xdr:col>
      <xdr:colOff>609600</xdr:colOff>
      <xdr:row>63</xdr:row>
      <xdr:rowOff>151312</xdr:rowOff>
    </xdr:to>
    <xdr:sp macro="" textlink="">
      <xdr:nvSpPr>
        <xdr:cNvPr id="341" name="円/楕円 340"/>
        <xdr:cNvSpPr/>
      </xdr:nvSpPr>
      <xdr:spPr>
        <a:xfrm>
          <a:off x="169672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21789</xdr:rowOff>
    </xdr:from>
    <xdr:ext cx="762000" cy="259045"/>
    <xdr:sp macro="" textlink="">
      <xdr:nvSpPr>
        <xdr:cNvPr id="342" name="定員管理の状況該当値テキスト"/>
        <xdr:cNvSpPr txBox="1"/>
      </xdr:nvSpPr>
      <xdr:spPr>
        <a:xfrm>
          <a:off x="17106900" y="1082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111760</xdr:rowOff>
    </xdr:from>
    <xdr:to>
      <xdr:col>23</xdr:col>
      <xdr:colOff>457200</xdr:colOff>
      <xdr:row>64</xdr:row>
      <xdr:rowOff>41910</xdr:rowOff>
    </xdr:to>
    <xdr:sp macro="" textlink="">
      <xdr:nvSpPr>
        <xdr:cNvPr id="343" name="円/楕円 342"/>
        <xdr:cNvSpPr/>
      </xdr:nvSpPr>
      <xdr:spPr>
        <a:xfrm>
          <a:off x="16129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26687</xdr:rowOff>
    </xdr:from>
    <xdr:ext cx="736600" cy="259045"/>
    <xdr:sp macro="" textlink="">
      <xdr:nvSpPr>
        <xdr:cNvPr id="344" name="テキスト ボックス 343"/>
        <xdr:cNvSpPr txBox="1"/>
      </xdr:nvSpPr>
      <xdr:spPr>
        <a:xfrm>
          <a:off x="15798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156573</xdr:rowOff>
    </xdr:from>
    <xdr:to>
      <xdr:col>22</xdr:col>
      <xdr:colOff>254000</xdr:colOff>
      <xdr:row>64</xdr:row>
      <xdr:rowOff>86723</xdr:rowOff>
    </xdr:to>
    <xdr:sp macro="" textlink="">
      <xdr:nvSpPr>
        <xdr:cNvPr id="345" name="円/楕円 344"/>
        <xdr:cNvSpPr/>
      </xdr:nvSpPr>
      <xdr:spPr>
        <a:xfrm>
          <a:off x="15240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71500</xdr:rowOff>
    </xdr:from>
    <xdr:ext cx="762000" cy="259045"/>
    <xdr:sp macro="" textlink="">
      <xdr:nvSpPr>
        <xdr:cNvPr id="346" name="テキスト ボックス 345"/>
        <xdr:cNvSpPr txBox="1"/>
      </xdr:nvSpPr>
      <xdr:spPr>
        <a:xfrm>
          <a:off x="14909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78196</xdr:rowOff>
    </xdr:from>
    <xdr:to>
      <xdr:col>21</xdr:col>
      <xdr:colOff>50800</xdr:colOff>
      <xdr:row>65</xdr:row>
      <xdr:rowOff>8346</xdr:rowOff>
    </xdr:to>
    <xdr:sp macro="" textlink="">
      <xdr:nvSpPr>
        <xdr:cNvPr id="347" name="円/楕円 346"/>
        <xdr:cNvSpPr/>
      </xdr:nvSpPr>
      <xdr:spPr>
        <a:xfrm>
          <a:off x="14351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164573</xdr:rowOff>
    </xdr:from>
    <xdr:ext cx="762000" cy="259045"/>
    <xdr:sp macro="" textlink="">
      <xdr:nvSpPr>
        <xdr:cNvPr id="348" name="テキスト ボックス 347"/>
        <xdr:cNvSpPr txBox="1"/>
      </xdr:nvSpPr>
      <xdr:spPr>
        <a:xfrm>
          <a:off x="14020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154033</xdr:rowOff>
    </xdr:from>
    <xdr:to>
      <xdr:col>19</xdr:col>
      <xdr:colOff>533400</xdr:colOff>
      <xdr:row>65</xdr:row>
      <xdr:rowOff>84183</xdr:rowOff>
    </xdr:to>
    <xdr:sp macro="" textlink="">
      <xdr:nvSpPr>
        <xdr:cNvPr id="349" name="円/楕円 348"/>
        <xdr:cNvSpPr/>
      </xdr:nvSpPr>
      <xdr:spPr>
        <a:xfrm>
          <a:off x="13462000" y="111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68960</xdr:rowOff>
    </xdr:from>
    <xdr:ext cx="762000" cy="259045"/>
    <xdr:sp macro="" textlink="">
      <xdr:nvSpPr>
        <xdr:cNvPr id="350" name="テキスト ボックス 349"/>
        <xdr:cNvSpPr txBox="1"/>
      </xdr:nvSpPr>
      <xdr:spPr>
        <a:xfrm>
          <a:off x="13131800" y="1121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年の合併以降は旧合併特例事業債を中心に発行しているほか、一部事務組合の発行した地方債や公営企業債の元利元利償還金が減少していることから、比率は毎年改善され、平成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16.7</a:t>
          </a:r>
          <a:r>
            <a:rPr kumimoji="1" lang="ja-JP" altLang="ja-JP" sz="1300">
              <a:solidFill>
                <a:schemeClr val="dk1"/>
              </a:solidFill>
              <a:effectLst/>
              <a:latin typeface="+mn-lt"/>
              <a:ea typeface="+mn-ea"/>
              <a:cs typeface="+mn-cs"/>
            </a:rPr>
            <a:t>と許可団体基準の</a:t>
          </a:r>
          <a:r>
            <a:rPr kumimoji="1" lang="en-US" altLang="ja-JP" sz="1300">
              <a:solidFill>
                <a:schemeClr val="dk1"/>
              </a:solidFill>
              <a:effectLst/>
              <a:latin typeface="+mn-lt"/>
              <a:ea typeface="+mn-ea"/>
              <a:cs typeface="+mn-cs"/>
            </a:rPr>
            <a:t>18.0</a:t>
          </a:r>
          <a:r>
            <a:rPr kumimoji="1" lang="ja-JP" altLang="ja-JP" sz="1300">
              <a:solidFill>
                <a:schemeClr val="dk1"/>
              </a:solidFill>
              <a:effectLst/>
              <a:latin typeface="+mn-lt"/>
              <a:ea typeface="+mn-ea"/>
              <a:cs typeface="+mn-cs"/>
            </a:rPr>
            <a:t>を合併以降で初めて下回り、平成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年度はさらに</a:t>
          </a:r>
          <a:r>
            <a:rPr kumimoji="1" lang="en-US" altLang="ja-JP" sz="1300">
              <a:solidFill>
                <a:schemeClr val="dk1"/>
              </a:solidFill>
              <a:effectLst/>
              <a:latin typeface="+mn-lt"/>
              <a:ea typeface="+mn-ea"/>
              <a:cs typeface="+mn-cs"/>
            </a:rPr>
            <a:t>12.1</a:t>
          </a:r>
          <a:r>
            <a:rPr kumimoji="1" lang="ja-JP" altLang="ja-JP" sz="1300">
              <a:solidFill>
                <a:schemeClr val="dk1"/>
              </a:solidFill>
              <a:effectLst/>
              <a:latin typeface="+mn-lt"/>
              <a:ea typeface="+mn-ea"/>
              <a:cs typeface="+mn-cs"/>
            </a:rPr>
            <a:t>と一段と改善が図られている。しかしながら、類似団体内順位は</a:t>
          </a:r>
          <a:r>
            <a:rPr kumimoji="1" lang="en-US" altLang="ja-JP" sz="1300">
              <a:solidFill>
                <a:schemeClr val="dk1"/>
              </a:solidFill>
              <a:effectLst/>
              <a:latin typeface="+mn-lt"/>
              <a:ea typeface="+mn-ea"/>
              <a:cs typeface="+mn-cs"/>
            </a:rPr>
            <a:t>77</a:t>
          </a:r>
          <a:r>
            <a:rPr kumimoji="1" lang="ja-JP" altLang="ja-JP" sz="1300">
              <a:solidFill>
                <a:schemeClr val="dk1"/>
              </a:solidFill>
              <a:effectLst/>
              <a:latin typeface="+mn-lt"/>
              <a:ea typeface="+mn-ea"/>
              <a:cs typeface="+mn-cs"/>
            </a:rPr>
            <a:t>位と依然として低水準であることから、今後も一層の償還管理に努め、比率の抑制を図る。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158496</xdr:rowOff>
    </xdr:from>
    <xdr:to>
      <xdr:col>24</xdr:col>
      <xdr:colOff>558800</xdr:colOff>
      <xdr:row>40</xdr:row>
      <xdr:rowOff>78740</xdr:rowOff>
    </xdr:to>
    <xdr:cxnSp macro="">
      <xdr:nvCxnSpPr>
        <xdr:cNvPr id="382" name="直線コネクタ 381"/>
        <xdr:cNvCxnSpPr/>
      </xdr:nvCxnSpPr>
      <xdr:spPr>
        <a:xfrm flipV="1">
          <a:off x="16179800" y="6845046"/>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41</xdr:row>
      <xdr:rowOff>37592</xdr:rowOff>
    </xdr:to>
    <xdr:cxnSp macro="">
      <xdr:nvCxnSpPr>
        <xdr:cNvPr id="385" name="直線コネクタ 384"/>
        <xdr:cNvCxnSpPr/>
      </xdr:nvCxnSpPr>
      <xdr:spPr>
        <a:xfrm flipV="1">
          <a:off x="15290800" y="693674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37592</xdr:rowOff>
    </xdr:from>
    <xdr:to>
      <xdr:col>22</xdr:col>
      <xdr:colOff>203200</xdr:colOff>
      <xdr:row>41</xdr:row>
      <xdr:rowOff>119634</xdr:rowOff>
    </xdr:to>
    <xdr:cxnSp macro="">
      <xdr:nvCxnSpPr>
        <xdr:cNvPr id="388" name="直線コネクタ 387"/>
        <xdr:cNvCxnSpPr/>
      </xdr:nvCxnSpPr>
      <xdr:spPr>
        <a:xfrm flipV="1">
          <a:off x="14401800" y="706704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119634</xdr:rowOff>
    </xdr:from>
    <xdr:to>
      <xdr:col>21</xdr:col>
      <xdr:colOff>0</xdr:colOff>
      <xdr:row>41</xdr:row>
      <xdr:rowOff>138938</xdr:rowOff>
    </xdr:to>
    <xdr:cxnSp macro="">
      <xdr:nvCxnSpPr>
        <xdr:cNvPr id="391" name="直線コネクタ 390"/>
        <xdr:cNvCxnSpPr/>
      </xdr:nvCxnSpPr>
      <xdr:spPr>
        <a:xfrm flipV="1">
          <a:off x="13512800" y="714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90932</xdr:rowOff>
    </xdr:from>
    <xdr:to>
      <xdr:col>19</xdr:col>
      <xdr:colOff>533400</xdr:colOff>
      <xdr:row>39</xdr:row>
      <xdr:rowOff>21082</xdr:rowOff>
    </xdr:to>
    <xdr:sp macro="" textlink="">
      <xdr:nvSpPr>
        <xdr:cNvPr id="394" name="フローチャート : 判断 393"/>
        <xdr:cNvSpPr/>
      </xdr:nvSpPr>
      <xdr:spPr>
        <a:xfrm>
          <a:off x="13462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31259</xdr:rowOff>
    </xdr:from>
    <xdr:ext cx="762000" cy="259045"/>
    <xdr:sp macro="" textlink="">
      <xdr:nvSpPr>
        <xdr:cNvPr id="395" name="テキスト ボックス 394"/>
        <xdr:cNvSpPr txBox="1"/>
      </xdr:nvSpPr>
      <xdr:spPr>
        <a:xfrm>
          <a:off x="13131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107696</xdr:rowOff>
    </xdr:from>
    <xdr:to>
      <xdr:col>24</xdr:col>
      <xdr:colOff>609600</xdr:colOff>
      <xdr:row>40</xdr:row>
      <xdr:rowOff>37846</xdr:rowOff>
    </xdr:to>
    <xdr:sp macro="" textlink="">
      <xdr:nvSpPr>
        <xdr:cNvPr id="401" name="円/楕円 400"/>
        <xdr:cNvSpPr/>
      </xdr:nvSpPr>
      <xdr:spPr>
        <a:xfrm>
          <a:off x="169672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79773</xdr:rowOff>
    </xdr:from>
    <xdr:ext cx="762000" cy="259045"/>
    <xdr:sp macro="" textlink="">
      <xdr:nvSpPr>
        <xdr:cNvPr id="402" name="公債費負担の状況該当値テキスト"/>
        <xdr:cNvSpPr txBox="1"/>
      </xdr:nvSpPr>
      <xdr:spPr>
        <a:xfrm>
          <a:off x="17106900" y="676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403" name="円/楕円 402"/>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404" name="テキスト ボックス 403"/>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158242</xdr:rowOff>
    </xdr:from>
    <xdr:to>
      <xdr:col>22</xdr:col>
      <xdr:colOff>254000</xdr:colOff>
      <xdr:row>41</xdr:row>
      <xdr:rowOff>88392</xdr:rowOff>
    </xdr:to>
    <xdr:sp macro="" textlink="">
      <xdr:nvSpPr>
        <xdr:cNvPr id="405" name="円/楕円 404"/>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73169</xdr:rowOff>
    </xdr:from>
    <xdr:ext cx="762000" cy="259045"/>
    <xdr:sp macro="" textlink="">
      <xdr:nvSpPr>
        <xdr:cNvPr id="406" name="テキスト ボックス 405"/>
        <xdr:cNvSpPr txBox="1"/>
      </xdr:nvSpPr>
      <xdr:spPr>
        <a:xfrm>
          <a:off x="14909800" y="710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68834</xdr:rowOff>
    </xdr:from>
    <xdr:to>
      <xdr:col>21</xdr:col>
      <xdr:colOff>50800</xdr:colOff>
      <xdr:row>41</xdr:row>
      <xdr:rowOff>170434</xdr:rowOff>
    </xdr:to>
    <xdr:sp macro="" textlink="">
      <xdr:nvSpPr>
        <xdr:cNvPr id="407" name="円/楕円 406"/>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155211</xdr:rowOff>
    </xdr:from>
    <xdr:ext cx="762000" cy="259045"/>
    <xdr:sp macro="" textlink="">
      <xdr:nvSpPr>
        <xdr:cNvPr id="408" name="テキスト ボックス 407"/>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88138</xdr:rowOff>
    </xdr:from>
    <xdr:to>
      <xdr:col>19</xdr:col>
      <xdr:colOff>533400</xdr:colOff>
      <xdr:row>42</xdr:row>
      <xdr:rowOff>18288</xdr:rowOff>
    </xdr:to>
    <xdr:sp macro="" textlink="">
      <xdr:nvSpPr>
        <xdr:cNvPr id="409" name="円/楕円 408"/>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3065</xdr:rowOff>
    </xdr:from>
    <xdr:ext cx="762000" cy="259045"/>
    <xdr:sp macro="" textlink="">
      <xdr:nvSpPr>
        <xdr:cNvPr id="410" name="テキスト ボックス 409"/>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合併前の旧</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団体や一部事務組合で発行した地方債、また合併後の旧合併特例事業債や臨時財政対策債の発行により地方債残高が増加（平成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年度と比較して一般会計等に係る地方債残高は</a:t>
          </a:r>
          <a:r>
            <a:rPr kumimoji="1" lang="en-US" altLang="ja-JP" sz="1300">
              <a:solidFill>
                <a:schemeClr val="dk1"/>
              </a:solidFill>
              <a:effectLst/>
              <a:latin typeface="+mn-lt"/>
              <a:ea typeface="+mn-ea"/>
              <a:cs typeface="+mn-cs"/>
            </a:rPr>
            <a:t>11,041</a:t>
          </a:r>
          <a:r>
            <a:rPr kumimoji="1" lang="ja-JP" altLang="ja-JP" sz="1300">
              <a:solidFill>
                <a:schemeClr val="dk1"/>
              </a:solidFill>
              <a:effectLst/>
              <a:latin typeface="+mn-lt"/>
              <a:ea typeface="+mn-ea"/>
              <a:cs typeface="+mn-cs"/>
            </a:rPr>
            <a:t>百万増加）しているが、公営企業会計や一部事務組合の地方債残高の減、基準財政需要額算入見込額の増が要因となり、比率は毎年改善傾向となっている。しかしながら、類似団体平均、全国平均及び石川県平均のいずれも大きく上回り、高い水準で推移していることから、一層の改善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23266</xdr:rowOff>
    </xdr:from>
    <xdr:to>
      <xdr:col>24</xdr:col>
      <xdr:colOff>558800</xdr:colOff>
      <xdr:row>18</xdr:row>
      <xdr:rowOff>83109</xdr:rowOff>
    </xdr:to>
    <xdr:cxnSp macro="">
      <xdr:nvCxnSpPr>
        <xdr:cNvPr id="442" name="直線コネクタ 441"/>
        <xdr:cNvCxnSpPr/>
      </xdr:nvCxnSpPr>
      <xdr:spPr>
        <a:xfrm flipV="1">
          <a:off x="16179800" y="3109366"/>
          <a:ext cx="8382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83109</xdr:rowOff>
    </xdr:from>
    <xdr:to>
      <xdr:col>23</xdr:col>
      <xdr:colOff>406400</xdr:colOff>
      <xdr:row>18</xdr:row>
      <xdr:rowOff>93243</xdr:rowOff>
    </xdr:to>
    <xdr:cxnSp macro="">
      <xdr:nvCxnSpPr>
        <xdr:cNvPr id="445" name="直線コネクタ 444"/>
        <xdr:cNvCxnSpPr/>
      </xdr:nvCxnSpPr>
      <xdr:spPr>
        <a:xfrm flipV="1">
          <a:off x="15290800" y="3169209"/>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93243</xdr:rowOff>
    </xdr:from>
    <xdr:to>
      <xdr:col>22</xdr:col>
      <xdr:colOff>203200</xdr:colOff>
      <xdr:row>18</xdr:row>
      <xdr:rowOff>163220</xdr:rowOff>
    </xdr:to>
    <xdr:cxnSp macro="">
      <xdr:nvCxnSpPr>
        <xdr:cNvPr id="448" name="直線コネクタ 447"/>
        <xdr:cNvCxnSpPr/>
      </xdr:nvCxnSpPr>
      <xdr:spPr>
        <a:xfrm flipV="1">
          <a:off x="14401800" y="3179343"/>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163220</xdr:rowOff>
    </xdr:from>
    <xdr:to>
      <xdr:col>21</xdr:col>
      <xdr:colOff>0</xdr:colOff>
      <xdr:row>18</xdr:row>
      <xdr:rowOff>166116</xdr:rowOff>
    </xdr:to>
    <xdr:cxnSp macro="">
      <xdr:nvCxnSpPr>
        <xdr:cNvPr id="451" name="直線コネクタ 450"/>
        <xdr:cNvCxnSpPr/>
      </xdr:nvCxnSpPr>
      <xdr:spPr>
        <a:xfrm flipV="1">
          <a:off x="13512800" y="324932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69850</xdr:rowOff>
    </xdr:from>
    <xdr:to>
      <xdr:col>19</xdr:col>
      <xdr:colOff>533400</xdr:colOff>
      <xdr:row>16</xdr:row>
      <xdr:rowOff>0</xdr:rowOff>
    </xdr:to>
    <xdr:sp macro="" textlink="">
      <xdr:nvSpPr>
        <xdr:cNvPr id="454" name="フローチャート : 判断 453"/>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10177</xdr:rowOff>
    </xdr:from>
    <xdr:ext cx="762000" cy="259045"/>
    <xdr:sp macro="" textlink="">
      <xdr:nvSpPr>
        <xdr:cNvPr id="455" name="テキスト ボックス 454"/>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143916</xdr:rowOff>
    </xdr:from>
    <xdr:to>
      <xdr:col>24</xdr:col>
      <xdr:colOff>609600</xdr:colOff>
      <xdr:row>18</xdr:row>
      <xdr:rowOff>74066</xdr:rowOff>
    </xdr:to>
    <xdr:sp macro="" textlink="">
      <xdr:nvSpPr>
        <xdr:cNvPr id="461" name="円/楕円 460"/>
        <xdr:cNvSpPr/>
      </xdr:nvSpPr>
      <xdr:spPr>
        <a:xfrm>
          <a:off x="16967200" y="30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115993</xdr:rowOff>
    </xdr:from>
    <xdr:ext cx="762000" cy="259045"/>
    <xdr:sp macro="" textlink="">
      <xdr:nvSpPr>
        <xdr:cNvPr id="462" name="将来負担の状況該当値テキスト"/>
        <xdr:cNvSpPr txBox="1"/>
      </xdr:nvSpPr>
      <xdr:spPr>
        <a:xfrm>
          <a:off x="17106900" y="30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32309</xdr:rowOff>
    </xdr:from>
    <xdr:to>
      <xdr:col>23</xdr:col>
      <xdr:colOff>457200</xdr:colOff>
      <xdr:row>18</xdr:row>
      <xdr:rowOff>133909</xdr:rowOff>
    </xdr:to>
    <xdr:sp macro="" textlink="">
      <xdr:nvSpPr>
        <xdr:cNvPr id="463" name="円/楕円 462"/>
        <xdr:cNvSpPr/>
      </xdr:nvSpPr>
      <xdr:spPr>
        <a:xfrm>
          <a:off x="16129000" y="31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118686</xdr:rowOff>
    </xdr:from>
    <xdr:ext cx="736600" cy="259045"/>
    <xdr:sp macro="" textlink="">
      <xdr:nvSpPr>
        <xdr:cNvPr id="464" name="テキスト ボックス 463"/>
        <xdr:cNvSpPr txBox="1"/>
      </xdr:nvSpPr>
      <xdr:spPr>
        <a:xfrm>
          <a:off x="15798800" y="3204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42443</xdr:rowOff>
    </xdr:from>
    <xdr:to>
      <xdr:col>22</xdr:col>
      <xdr:colOff>254000</xdr:colOff>
      <xdr:row>18</xdr:row>
      <xdr:rowOff>144043</xdr:rowOff>
    </xdr:to>
    <xdr:sp macro="" textlink="">
      <xdr:nvSpPr>
        <xdr:cNvPr id="465" name="円/楕円 464"/>
        <xdr:cNvSpPr/>
      </xdr:nvSpPr>
      <xdr:spPr>
        <a:xfrm>
          <a:off x="15240000" y="31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128821</xdr:rowOff>
    </xdr:from>
    <xdr:ext cx="762000" cy="259045"/>
    <xdr:sp macro="" textlink="">
      <xdr:nvSpPr>
        <xdr:cNvPr id="466" name="テキスト ボックス 465"/>
        <xdr:cNvSpPr txBox="1"/>
      </xdr:nvSpPr>
      <xdr:spPr>
        <a:xfrm>
          <a:off x="14909800" y="32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112420</xdr:rowOff>
    </xdr:from>
    <xdr:to>
      <xdr:col>21</xdr:col>
      <xdr:colOff>50800</xdr:colOff>
      <xdr:row>19</xdr:row>
      <xdr:rowOff>42570</xdr:rowOff>
    </xdr:to>
    <xdr:sp macro="" textlink="">
      <xdr:nvSpPr>
        <xdr:cNvPr id="467" name="円/楕円 466"/>
        <xdr:cNvSpPr/>
      </xdr:nvSpPr>
      <xdr:spPr>
        <a:xfrm>
          <a:off x="14351000" y="31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27347</xdr:rowOff>
    </xdr:from>
    <xdr:ext cx="762000" cy="259045"/>
    <xdr:sp macro="" textlink="">
      <xdr:nvSpPr>
        <xdr:cNvPr id="468" name="テキスト ボックス 467"/>
        <xdr:cNvSpPr txBox="1"/>
      </xdr:nvSpPr>
      <xdr:spPr>
        <a:xfrm>
          <a:off x="14020800" y="32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115316</xdr:rowOff>
    </xdr:from>
    <xdr:to>
      <xdr:col>19</xdr:col>
      <xdr:colOff>533400</xdr:colOff>
      <xdr:row>19</xdr:row>
      <xdr:rowOff>45466</xdr:rowOff>
    </xdr:to>
    <xdr:sp macro="" textlink="">
      <xdr:nvSpPr>
        <xdr:cNvPr id="469" name="円/楕円 468"/>
        <xdr:cNvSpPr/>
      </xdr:nvSpPr>
      <xdr:spPr>
        <a:xfrm>
          <a:off x="13462000" y="32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30243</xdr:rowOff>
    </xdr:from>
    <xdr:ext cx="762000" cy="259045"/>
    <xdr:sp macro="" textlink="">
      <xdr:nvSpPr>
        <xdr:cNvPr id="470" name="テキスト ボックス 469"/>
        <xdr:cNvSpPr txBox="1"/>
      </xdr:nvSpPr>
      <xdr:spPr>
        <a:xfrm>
          <a:off x="13131800" y="328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石川県白山市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112,692
111,879
754.93
55,115,400
53,425,515
1,500,836
30,437,127
86,659,669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136.4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職員数</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着実に削減されていることから若干ではあるが毎年度改善され、平成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年度は前年度</a:t>
          </a:r>
          <a:r>
            <a:rPr kumimoji="1" lang="ja-JP" altLang="en-US" sz="1300">
              <a:solidFill>
                <a:schemeClr val="dk1"/>
              </a:solidFill>
              <a:effectLst/>
              <a:latin typeface="+mn-lt"/>
              <a:ea typeface="+mn-ea"/>
              <a:cs typeface="+mn-cs"/>
            </a:rPr>
            <a:t>比</a:t>
          </a:r>
          <a:r>
            <a:rPr kumimoji="1" lang="en-US" altLang="ja-JP" sz="1300">
              <a:solidFill>
                <a:schemeClr val="dk1"/>
              </a:solidFill>
              <a:effectLst/>
              <a:latin typeface="+mn-lt"/>
              <a:ea typeface="+mn-ea"/>
              <a:cs typeface="+mn-cs"/>
            </a:rPr>
            <a:t>0.4</a:t>
          </a:r>
          <a:r>
            <a:rPr kumimoji="1" lang="ja-JP" altLang="en-US" sz="1300">
              <a:solidFill>
                <a:schemeClr val="dk1"/>
              </a:solidFill>
              <a:effectLst/>
              <a:latin typeface="+mn-lt"/>
              <a:ea typeface="+mn-ea"/>
              <a:cs typeface="+mn-cs"/>
            </a:rPr>
            <a:t>低下した</a:t>
          </a:r>
          <a:r>
            <a:rPr kumimoji="1" lang="ja-JP" altLang="ja-JP" sz="1300">
              <a:solidFill>
                <a:schemeClr val="dk1"/>
              </a:solidFill>
              <a:effectLst/>
              <a:latin typeface="+mn-lt"/>
              <a:ea typeface="+mn-ea"/>
              <a:cs typeface="+mn-cs"/>
            </a:rPr>
            <a:t>。また、類似団体平均や全国平均と比較しても低水準であるが、ごみ処理、消防業務等の一部事務組合や公営企業への人件費に相当する経費が多額であることから、人件費に準ずる費用を合計した人口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人当たりの決算額で</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類似団体平均を大きく上回ることとなる。今後も、一層の職員数の削減に努め、人件費の抑制を図る。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34</xdr:row>
      <xdr:rowOff>165100</xdr:rowOff>
    </xdr:to>
    <xdr:cxnSp macro="">
      <xdr:nvCxnSpPr>
        <xdr:cNvPr id="64" name="直線コネクタ 63"/>
        <xdr:cNvCxnSpPr/>
      </xdr:nvCxnSpPr>
      <xdr:spPr>
        <a:xfrm flipV="1">
          <a:off x="3987800" y="5963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5"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46990</xdr:rowOff>
    </xdr:to>
    <xdr:cxnSp macro="">
      <xdr:nvCxnSpPr>
        <xdr:cNvPr id="67" name="直線コネクタ 66"/>
        <xdr:cNvCxnSpPr/>
      </xdr:nvCxnSpPr>
      <xdr:spPr>
        <a:xfrm flipV="1">
          <a:off x="3098800" y="599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69" name="テキスト ボックス 68"/>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54610</xdr:rowOff>
    </xdr:to>
    <xdr:cxnSp macro="">
      <xdr:nvCxnSpPr>
        <xdr:cNvPr id="70" name="直線コネクタ 69"/>
        <xdr:cNvCxnSpPr/>
      </xdr:nvCxnSpPr>
      <xdr:spPr>
        <a:xfrm flipV="1">
          <a:off x="2209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157480</xdr:rowOff>
    </xdr:from>
    <xdr:to>
      <xdr:col>3</xdr:col>
      <xdr:colOff>142875</xdr:colOff>
      <xdr:row>35</xdr:row>
      <xdr:rowOff>54610</xdr:rowOff>
    </xdr:to>
    <xdr:cxnSp macro="">
      <xdr:nvCxnSpPr>
        <xdr:cNvPr id="73" name="直線コネクタ 72"/>
        <xdr:cNvCxnSpPr/>
      </xdr:nvCxnSpPr>
      <xdr:spPr>
        <a:xfrm>
          <a:off x="1320800" y="5986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5" name="テキスト ボックス 74"/>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7" name="テキスト ボックス 76"/>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3" name="円/楕円 82"/>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4"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5" name="円/楕円 84"/>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6" name="テキスト ボックス 85"/>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87" name="円/楕円 86"/>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88" name="テキスト ボックス 87"/>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xdr:rowOff>
    </xdr:from>
    <xdr:to>
      <xdr:col>3</xdr:col>
      <xdr:colOff>193675</xdr:colOff>
      <xdr:row>35</xdr:row>
      <xdr:rowOff>105410</xdr:rowOff>
    </xdr:to>
    <xdr:sp macro="" textlink="">
      <xdr:nvSpPr>
        <xdr:cNvPr id="89" name="円/楕円 88"/>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90" name="テキスト ボックス 89"/>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106680</xdr:rowOff>
    </xdr:from>
    <xdr:to>
      <xdr:col>1</xdr:col>
      <xdr:colOff>676275</xdr:colOff>
      <xdr:row>35</xdr:row>
      <xdr:rowOff>36830</xdr:rowOff>
    </xdr:to>
    <xdr:sp macro="" textlink="">
      <xdr:nvSpPr>
        <xdr:cNvPr id="91" name="円/楕円 90"/>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47007</xdr:rowOff>
    </xdr:from>
    <xdr:ext cx="762000" cy="259045"/>
    <xdr:sp macro="" textlink="">
      <xdr:nvSpPr>
        <xdr:cNvPr id="92" name="テキスト ボックス 91"/>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年度以降若干ながら改善の傾向であったが、平成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年度と</a:t>
          </a:r>
          <a:r>
            <a:rPr kumimoji="1" lang="ja-JP" altLang="ja-JP" sz="1300">
              <a:solidFill>
                <a:schemeClr val="dk1"/>
              </a:solidFill>
              <a:effectLst/>
              <a:latin typeface="+mn-lt"/>
              <a:ea typeface="+mn-ea"/>
              <a:cs typeface="+mn-cs"/>
            </a:rPr>
            <a:t>上昇</a:t>
          </a:r>
          <a:r>
            <a:rPr kumimoji="1" lang="ja-JP" altLang="en-US" sz="1300">
              <a:solidFill>
                <a:schemeClr val="dk1"/>
              </a:solidFill>
              <a:effectLst/>
              <a:latin typeface="+mn-lt"/>
              <a:ea typeface="+mn-ea"/>
              <a:cs typeface="+mn-cs"/>
            </a:rPr>
            <a:t>が続いている</a:t>
          </a:r>
          <a:r>
            <a:rPr kumimoji="1" lang="ja-JP" altLang="ja-JP" sz="1300">
              <a:solidFill>
                <a:schemeClr val="dk1"/>
              </a:solidFill>
              <a:effectLst/>
              <a:latin typeface="+mn-lt"/>
              <a:ea typeface="+mn-ea"/>
              <a:cs typeface="+mn-cs"/>
            </a:rPr>
            <a:t>。類似団体平均と比較すると低い水準ではあるものの、合併特例期間の終了による普通交付税の段階的な縮減措置が平成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年度から始ま</a:t>
          </a:r>
          <a:r>
            <a:rPr kumimoji="1" lang="ja-JP" altLang="en-US" sz="1300">
              <a:solidFill>
                <a:schemeClr val="dk1"/>
              </a:solidFill>
              <a:effectLst/>
              <a:latin typeface="+mn-lt"/>
              <a:ea typeface="+mn-ea"/>
              <a:cs typeface="+mn-cs"/>
            </a:rPr>
            <a:t>っており</a:t>
          </a:r>
          <a:r>
            <a:rPr kumimoji="1" lang="ja-JP" altLang="ja-JP" sz="1300">
              <a:solidFill>
                <a:schemeClr val="dk1"/>
              </a:solidFill>
              <a:effectLst/>
              <a:latin typeface="+mn-lt"/>
              <a:ea typeface="+mn-ea"/>
              <a:cs typeface="+mn-cs"/>
            </a:rPr>
            <a:t>、今後も公共施設の見直しや指定管理導入施設の拡大などの維持管理費の縮減を図り、物件費の一層の抑制に努める。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111760</xdr:rowOff>
    </xdr:from>
    <xdr:to>
      <xdr:col>24</xdr:col>
      <xdr:colOff>31750</xdr:colOff>
      <xdr:row>14</xdr:row>
      <xdr:rowOff>142240</xdr:rowOff>
    </xdr:to>
    <xdr:cxnSp macro="">
      <xdr:nvCxnSpPr>
        <xdr:cNvPr id="125" name="直線コネクタ 124"/>
        <xdr:cNvCxnSpPr/>
      </xdr:nvCxnSpPr>
      <xdr:spPr>
        <a:xfrm>
          <a:off x="15671800" y="2512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81280</xdr:rowOff>
    </xdr:from>
    <xdr:to>
      <xdr:col>22</xdr:col>
      <xdr:colOff>565150</xdr:colOff>
      <xdr:row>14</xdr:row>
      <xdr:rowOff>111760</xdr:rowOff>
    </xdr:to>
    <xdr:cxnSp macro="">
      <xdr:nvCxnSpPr>
        <xdr:cNvPr id="128" name="直線コネクタ 127"/>
        <xdr:cNvCxnSpPr/>
      </xdr:nvCxnSpPr>
      <xdr:spPr>
        <a:xfrm>
          <a:off x="14782800" y="248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73660</xdr:rowOff>
    </xdr:from>
    <xdr:to>
      <xdr:col>21</xdr:col>
      <xdr:colOff>361950</xdr:colOff>
      <xdr:row>14</xdr:row>
      <xdr:rowOff>81280</xdr:rowOff>
    </xdr:to>
    <xdr:cxnSp macro="">
      <xdr:nvCxnSpPr>
        <xdr:cNvPr id="131" name="直線コネクタ 130"/>
        <xdr:cNvCxnSpPr/>
      </xdr:nvCxnSpPr>
      <xdr:spPr>
        <a:xfrm>
          <a:off x="13893800" y="247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73660</xdr:rowOff>
    </xdr:from>
    <xdr:to>
      <xdr:col>20</xdr:col>
      <xdr:colOff>158750</xdr:colOff>
      <xdr:row>14</xdr:row>
      <xdr:rowOff>119380</xdr:rowOff>
    </xdr:to>
    <xdr:cxnSp macro="">
      <xdr:nvCxnSpPr>
        <xdr:cNvPr id="134" name="直線コネクタ 133"/>
        <xdr:cNvCxnSpPr/>
      </xdr:nvCxnSpPr>
      <xdr:spPr>
        <a:xfrm flipV="1">
          <a:off x="13004800" y="247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7" name="フローチャート : 判断 136"/>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97807</xdr:rowOff>
    </xdr:from>
    <xdr:ext cx="762000" cy="259045"/>
    <xdr:sp macro="" textlink="">
      <xdr:nvSpPr>
        <xdr:cNvPr id="138" name="テキスト ボックス 137"/>
        <xdr:cNvSpPr txBox="1"/>
      </xdr:nvSpPr>
      <xdr:spPr>
        <a:xfrm>
          <a:off x="12623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91440</xdr:rowOff>
    </xdr:from>
    <xdr:to>
      <xdr:col>24</xdr:col>
      <xdr:colOff>82550</xdr:colOff>
      <xdr:row>15</xdr:row>
      <xdr:rowOff>21590</xdr:rowOff>
    </xdr:to>
    <xdr:sp macro="" textlink="">
      <xdr:nvSpPr>
        <xdr:cNvPr id="144" name="円/楕円 143"/>
        <xdr:cNvSpPr/>
      </xdr:nvSpPr>
      <xdr:spPr>
        <a:xfrm>
          <a:off x="164592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107967</xdr:rowOff>
    </xdr:from>
    <xdr:ext cx="762000" cy="259045"/>
    <xdr:sp macro="" textlink="">
      <xdr:nvSpPr>
        <xdr:cNvPr id="145" name="物件費該当値テキスト"/>
        <xdr:cNvSpPr txBox="1"/>
      </xdr:nvSpPr>
      <xdr:spPr>
        <a:xfrm>
          <a:off x="165989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60960</xdr:rowOff>
    </xdr:from>
    <xdr:to>
      <xdr:col>22</xdr:col>
      <xdr:colOff>615950</xdr:colOff>
      <xdr:row>14</xdr:row>
      <xdr:rowOff>162560</xdr:rowOff>
    </xdr:to>
    <xdr:sp macro="" textlink="">
      <xdr:nvSpPr>
        <xdr:cNvPr id="146" name="円/楕円 145"/>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1287</xdr:rowOff>
    </xdr:from>
    <xdr:ext cx="736600" cy="259045"/>
    <xdr:sp macro="" textlink="">
      <xdr:nvSpPr>
        <xdr:cNvPr id="147" name="テキスト ボックス 146"/>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30480</xdr:rowOff>
    </xdr:from>
    <xdr:to>
      <xdr:col>21</xdr:col>
      <xdr:colOff>412750</xdr:colOff>
      <xdr:row>14</xdr:row>
      <xdr:rowOff>132080</xdr:rowOff>
    </xdr:to>
    <xdr:sp macro="" textlink="">
      <xdr:nvSpPr>
        <xdr:cNvPr id="148" name="円/楕円 147"/>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142257</xdr:rowOff>
    </xdr:from>
    <xdr:ext cx="762000" cy="259045"/>
    <xdr:sp macro="" textlink="">
      <xdr:nvSpPr>
        <xdr:cNvPr id="149" name="テキスト ボックス 148"/>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22860</xdr:rowOff>
    </xdr:from>
    <xdr:to>
      <xdr:col>20</xdr:col>
      <xdr:colOff>209550</xdr:colOff>
      <xdr:row>14</xdr:row>
      <xdr:rowOff>124460</xdr:rowOff>
    </xdr:to>
    <xdr:sp macro="" textlink="">
      <xdr:nvSpPr>
        <xdr:cNvPr id="150" name="円/楕円 149"/>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134637</xdr:rowOff>
    </xdr:from>
    <xdr:ext cx="762000" cy="259045"/>
    <xdr:sp macro="" textlink="">
      <xdr:nvSpPr>
        <xdr:cNvPr id="151" name="テキスト ボックス 150"/>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68580</xdr:rowOff>
    </xdr:from>
    <xdr:to>
      <xdr:col>19</xdr:col>
      <xdr:colOff>6350</xdr:colOff>
      <xdr:row>14</xdr:row>
      <xdr:rowOff>170180</xdr:rowOff>
    </xdr:to>
    <xdr:sp macro="" textlink="">
      <xdr:nvSpPr>
        <xdr:cNvPr id="152" name="円/楕円 151"/>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8907</xdr:rowOff>
    </xdr:from>
    <xdr:ext cx="762000" cy="259045"/>
    <xdr:sp macro="" textlink="">
      <xdr:nvSpPr>
        <xdr:cNvPr id="153" name="テキスト ボックス 152"/>
        <xdr:cNvSpPr txBox="1"/>
      </xdr:nvSpPr>
      <xdr:spPr>
        <a:xfrm>
          <a:off x="12623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類似団体平均や全国平均と比較すると低い水準ではあるものの、比率</a:t>
          </a:r>
          <a:r>
            <a:rPr kumimoji="1" lang="ja-JP" altLang="en-US" sz="1300">
              <a:solidFill>
                <a:schemeClr val="dk1"/>
              </a:solidFill>
              <a:effectLst/>
              <a:latin typeface="+mn-lt"/>
              <a:ea typeface="+mn-ea"/>
              <a:cs typeface="+mn-cs"/>
            </a:rPr>
            <a:t>はここ数年ほぼ横ばいの</a:t>
          </a:r>
          <a:r>
            <a:rPr kumimoji="1" lang="ja-JP" altLang="ja-JP" sz="1300">
              <a:solidFill>
                <a:schemeClr val="dk1"/>
              </a:solidFill>
              <a:effectLst/>
              <a:latin typeface="+mn-lt"/>
              <a:ea typeface="+mn-ea"/>
              <a:cs typeface="+mn-cs"/>
            </a:rPr>
            <a:t>傾向となっている。これは、少子高齢化が進む中、医療、介護、福祉、子育て支援などの社会保障分野の財政需要が増嵩していることが要因であり、単独事業の人口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人当たり決算額は類似団体平均を</a:t>
          </a:r>
          <a:r>
            <a:rPr kumimoji="1" lang="en-US" altLang="ja-JP" sz="1300">
              <a:solidFill>
                <a:schemeClr val="dk1"/>
              </a:solidFill>
              <a:effectLst/>
              <a:latin typeface="+mn-lt"/>
              <a:ea typeface="+mn-ea"/>
              <a:cs typeface="+mn-cs"/>
            </a:rPr>
            <a:t>569</a:t>
          </a:r>
          <a:r>
            <a:rPr kumimoji="1" lang="ja-JP" altLang="ja-JP" sz="1300">
              <a:solidFill>
                <a:schemeClr val="dk1"/>
              </a:solidFill>
              <a:effectLst/>
              <a:latin typeface="+mn-lt"/>
              <a:ea typeface="+mn-ea"/>
              <a:cs typeface="+mn-cs"/>
            </a:rPr>
            <a:t>円上回っている状況である。今後も扶助費の増嵩は避けられない状況と認識しているが、財政運営への影響が最小限となるよう努める。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55</xdr:row>
      <xdr:rowOff>20865</xdr:rowOff>
    </xdr:to>
    <xdr:cxnSp macro="">
      <xdr:nvCxnSpPr>
        <xdr:cNvPr id="188" name="直線コネクタ 187"/>
        <xdr:cNvCxnSpPr/>
      </xdr:nvCxnSpPr>
      <xdr:spPr>
        <a:xfrm flipV="1">
          <a:off x="3987800" y="94070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9978</xdr:rowOff>
    </xdr:from>
    <xdr:to>
      <xdr:col>5</xdr:col>
      <xdr:colOff>549275</xdr:colOff>
      <xdr:row>55</xdr:row>
      <xdr:rowOff>20865</xdr:rowOff>
    </xdr:to>
    <xdr:cxnSp macro="">
      <xdr:nvCxnSpPr>
        <xdr:cNvPr id="191" name="直線コネクタ 190"/>
        <xdr:cNvCxnSpPr/>
      </xdr:nvCxnSpPr>
      <xdr:spPr>
        <a:xfrm>
          <a:off x="3098800" y="9439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9978</xdr:rowOff>
    </xdr:from>
    <xdr:to>
      <xdr:col>4</xdr:col>
      <xdr:colOff>346075</xdr:colOff>
      <xdr:row>55</xdr:row>
      <xdr:rowOff>20865</xdr:rowOff>
    </xdr:to>
    <xdr:cxnSp macro="">
      <xdr:nvCxnSpPr>
        <xdr:cNvPr id="194" name="直線コネクタ 193"/>
        <xdr:cNvCxnSpPr/>
      </xdr:nvCxnSpPr>
      <xdr:spPr>
        <a:xfrm flipV="1">
          <a:off x="2209800" y="9439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20865</xdr:rowOff>
    </xdr:to>
    <xdr:cxnSp macro="">
      <xdr:nvCxnSpPr>
        <xdr:cNvPr id="197" name="直線コネクタ 196"/>
        <xdr:cNvCxnSpPr/>
      </xdr:nvCxnSpPr>
      <xdr:spPr>
        <a:xfrm>
          <a:off x="1320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0" name="フローチャート :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1" name="テキスト ボックス 20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97972</xdr:rowOff>
    </xdr:from>
    <xdr:to>
      <xdr:col>7</xdr:col>
      <xdr:colOff>66675</xdr:colOff>
      <xdr:row>55</xdr:row>
      <xdr:rowOff>28122</xdr:rowOff>
    </xdr:to>
    <xdr:sp macro="" textlink="">
      <xdr:nvSpPr>
        <xdr:cNvPr id="207" name="円/楕円 206"/>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114499</xdr:rowOff>
    </xdr:from>
    <xdr:ext cx="762000" cy="259045"/>
    <xdr:sp macro="" textlink="">
      <xdr:nvSpPr>
        <xdr:cNvPr id="208"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9" name="円/楕円 208"/>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0" name="テキスト ボックス 209"/>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130628</xdr:rowOff>
    </xdr:from>
    <xdr:to>
      <xdr:col>4</xdr:col>
      <xdr:colOff>396875</xdr:colOff>
      <xdr:row>55</xdr:row>
      <xdr:rowOff>60778</xdr:rowOff>
    </xdr:to>
    <xdr:sp macro="" textlink="">
      <xdr:nvSpPr>
        <xdr:cNvPr id="211" name="円/楕円 210"/>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70955</xdr:rowOff>
    </xdr:from>
    <xdr:ext cx="762000" cy="259045"/>
    <xdr:sp macro="" textlink="">
      <xdr:nvSpPr>
        <xdr:cNvPr id="212" name="テキスト ボックス 21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3" name="円/楕円 212"/>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4" name="テキスト ボックス 213"/>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5" name="円/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年度以降</a:t>
          </a:r>
          <a:r>
            <a:rPr kumimoji="1" lang="ja-JP" altLang="en-US" sz="1300">
              <a:solidFill>
                <a:schemeClr val="dk1"/>
              </a:solidFill>
              <a:effectLst/>
              <a:latin typeface="+mn-lt"/>
              <a:ea typeface="+mn-ea"/>
              <a:cs typeface="+mn-cs"/>
            </a:rPr>
            <a:t>ほぼ同水準で推移していたが、</a:t>
          </a:r>
          <a:r>
            <a:rPr kumimoji="1" lang="en-US" altLang="ja-JP" sz="1300">
              <a:solidFill>
                <a:schemeClr val="dk1"/>
              </a:solidFill>
              <a:effectLst/>
              <a:latin typeface="+mn-lt"/>
              <a:ea typeface="+mn-ea"/>
              <a:cs typeface="+mn-cs"/>
            </a:rPr>
            <a:t>H26</a:t>
          </a:r>
          <a:r>
            <a:rPr kumimoji="1" lang="ja-JP" altLang="en-US" sz="1300">
              <a:solidFill>
                <a:schemeClr val="dk1"/>
              </a:solidFill>
              <a:effectLst/>
              <a:latin typeface="+mn-lt"/>
              <a:ea typeface="+mn-ea"/>
              <a:cs typeface="+mn-cs"/>
            </a:rPr>
            <a:t>年度は前年度比</a:t>
          </a:r>
          <a:r>
            <a:rPr kumimoji="1" lang="en-US" altLang="ja-JP" sz="1300">
              <a:solidFill>
                <a:schemeClr val="dk1"/>
              </a:solidFill>
              <a:effectLst/>
              <a:latin typeface="+mn-lt"/>
              <a:ea typeface="+mn-ea"/>
              <a:cs typeface="+mn-cs"/>
            </a:rPr>
            <a:t>0.9</a:t>
          </a:r>
          <a:r>
            <a:rPr kumimoji="1" lang="ja-JP" altLang="en-US" sz="1300">
              <a:solidFill>
                <a:schemeClr val="dk1"/>
              </a:solidFill>
              <a:effectLst/>
              <a:latin typeface="+mn-lt"/>
              <a:ea typeface="+mn-ea"/>
              <a:cs typeface="+mn-cs"/>
            </a:rPr>
            <a:t>増の</a:t>
          </a:r>
          <a:r>
            <a:rPr kumimoji="1" lang="en-US" altLang="ja-JP" sz="1300">
              <a:solidFill>
                <a:schemeClr val="dk1"/>
              </a:solidFill>
              <a:effectLst/>
              <a:latin typeface="+mn-lt"/>
              <a:ea typeface="+mn-ea"/>
              <a:cs typeface="+mn-cs"/>
            </a:rPr>
            <a:t>8.8</a:t>
          </a:r>
          <a:r>
            <a:rPr kumimoji="1" lang="ja-JP" altLang="en-US" sz="1300">
              <a:solidFill>
                <a:schemeClr val="dk1"/>
              </a:solidFill>
              <a:effectLst/>
              <a:latin typeface="+mn-lt"/>
              <a:ea typeface="+mn-ea"/>
              <a:cs typeface="+mn-cs"/>
            </a:rPr>
            <a:t>となった。しかしながら、</a:t>
          </a:r>
          <a:r>
            <a:rPr kumimoji="1" lang="ja-JP" altLang="ja-JP" sz="1300">
              <a:solidFill>
                <a:schemeClr val="dk1"/>
              </a:solidFill>
              <a:effectLst/>
              <a:latin typeface="+mn-lt"/>
              <a:ea typeface="+mn-ea"/>
              <a:cs typeface="+mn-cs"/>
            </a:rPr>
            <a:t>類似団体内では最低水準であ</a:t>
          </a:r>
          <a:r>
            <a:rPr kumimoji="1" lang="ja-JP" altLang="en-US" sz="1300">
              <a:solidFill>
                <a:schemeClr val="dk1"/>
              </a:solidFill>
              <a:effectLst/>
              <a:latin typeface="+mn-lt"/>
              <a:ea typeface="+mn-ea"/>
              <a:cs typeface="+mn-cs"/>
            </a:rPr>
            <a:t>り、全国平均と比較しても低水準を保っている。</a:t>
          </a:r>
          <a:r>
            <a:rPr kumimoji="1" lang="ja-JP" altLang="ja-JP" sz="1300">
              <a:solidFill>
                <a:schemeClr val="dk1"/>
              </a:solidFill>
              <a:effectLst/>
              <a:latin typeface="+mn-lt"/>
              <a:ea typeface="+mn-ea"/>
              <a:cs typeface="+mn-cs"/>
            </a:rPr>
            <a:t>今後も、財政需要が増大する中、事務事業の見直しや事業の優先度を適切に判断し、歳出の抑制に努める。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29028</xdr:rowOff>
    </xdr:from>
    <xdr:to>
      <xdr:col>24</xdr:col>
      <xdr:colOff>31750</xdr:colOff>
      <xdr:row>61</xdr:row>
      <xdr:rowOff>124278</xdr:rowOff>
    </xdr:to>
    <xdr:cxnSp macro="">
      <xdr:nvCxnSpPr>
        <xdr:cNvPr id="246" name="直線コネクタ 245"/>
        <xdr:cNvCxnSpPr/>
      </xdr:nvCxnSpPr>
      <xdr:spPr>
        <a:xfrm flipV="1">
          <a:off x="16510000" y="9287328"/>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96355</xdr:rowOff>
    </xdr:from>
    <xdr:ext cx="762000" cy="259045"/>
    <xdr:sp macro="" textlink="">
      <xdr:nvSpPr>
        <xdr:cNvPr id="247" name="その他最小値テキスト"/>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124278</xdr:rowOff>
    </xdr:from>
    <xdr:to>
      <xdr:col>24</xdr:col>
      <xdr:colOff>120650</xdr:colOff>
      <xdr:row>61</xdr:row>
      <xdr:rowOff>124278</xdr:rowOff>
    </xdr:to>
    <xdr:cxnSp macro="">
      <xdr:nvCxnSpPr>
        <xdr:cNvPr id="248" name="直線コネクタ 247"/>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115405</xdr:rowOff>
    </xdr:from>
    <xdr:ext cx="762000" cy="259045"/>
    <xdr:sp macro="" textlink="">
      <xdr:nvSpPr>
        <xdr:cNvPr id="249" name="その他最大値テキスト"/>
        <xdr:cNvSpPr txBox="1"/>
      </xdr:nvSpPr>
      <xdr:spPr>
        <a:xfrm>
          <a:off x="16598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54</xdr:row>
      <xdr:rowOff>29028</xdr:rowOff>
    </xdr:from>
    <xdr:to>
      <xdr:col>24</xdr:col>
      <xdr:colOff>120650</xdr:colOff>
      <xdr:row>54</xdr:row>
      <xdr:rowOff>29028</xdr:rowOff>
    </xdr:to>
    <xdr:cxnSp macro="">
      <xdr:nvCxnSpPr>
        <xdr:cNvPr id="250" name="直線コネクタ 249"/>
        <xdr:cNvCxnSpPr/>
      </xdr:nvCxnSpPr>
      <xdr:spPr>
        <a:xfrm>
          <a:off x="16421100" y="928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146050</xdr:rowOff>
    </xdr:from>
    <xdr:to>
      <xdr:col>24</xdr:col>
      <xdr:colOff>31750</xdr:colOff>
      <xdr:row>54</xdr:row>
      <xdr:rowOff>72572</xdr:rowOff>
    </xdr:to>
    <xdr:cxnSp macro="">
      <xdr:nvCxnSpPr>
        <xdr:cNvPr id="251" name="直線コネクタ 250"/>
        <xdr:cNvCxnSpPr/>
      </xdr:nvCxnSpPr>
      <xdr:spPr>
        <a:xfrm>
          <a:off x="15671800" y="92329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56442</xdr:rowOff>
    </xdr:from>
    <xdr:ext cx="762000" cy="259045"/>
    <xdr:sp macro="" textlink="">
      <xdr:nvSpPr>
        <xdr:cNvPr id="252" name="その他平均値テキスト"/>
        <xdr:cNvSpPr txBox="1"/>
      </xdr:nvSpPr>
      <xdr:spPr>
        <a:xfrm>
          <a:off x="16598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84365</xdr:rowOff>
    </xdr:from>
    <xdr:to>
      <xdr:col>24</xdr:col>
      <xdr:colOff>82550</xdr:colOff>
      <xdr:row>58</xdr:row>
      <xdr:rowOff>14515</xdr:rowOff>
    </xdr:to>
    <xdr:sp macro="" textlink="">
      <xdr:nvSpPr>
        <xdr:cNvPr id="253" name="フローチャート : 判断 252"/>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146050</xdr:rowOff>
    </xdr:from>
    <xdr:to>
      <xdr:col>22</xdr:col>
      <xdr:colOff>565150</xdr:colOff>
      <xdr:row>54</xdr:row>
      <xdr:rowOff>39915</xdr:rowOff>
    </xdr:to>
    <xdr:cxnSp macro="">
      <xdr:nvCxnSpPr>
        <xdr:cNvPr id="254" name="直線コネクタ 253"/>
        <xdr:cNvCxnSpPr/>
      </xdr:nvCxnSpPr>
      <xdr:spPr>
        <a:xfrm flipV="1">
          <a:off x="14782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40822</xdr:rowOff>
    </xdr:from>
    <xdr:to>
      <xdr:col>22</xdr:col>
      <xdr:colOff>615950</xdr:colOff>
      <xdr:row>57</xdr:row>
      <xdr:rowOff>142422</xdr:rowOff>
    </xdr:to>
    <xdr:sp macro="" textlink="">
      <xdr:nvSpPr>
        <xdr:cNvPr id="255" name="フローチャート : 判断 254"/>
        <xdr:cNvSpPr/>
      </xdr:nvSpPr>
      <xdr:spPr>
        <a:xfrm>
          <a:off x="15621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127199</xdr:rowOff>
    </xdr:from>
    <xdr:ext cx="736600" cy="259045"/>
    <xdr:sp macro="" textlink="">
      <xdr:nvSpPr>
        <xdr:cNvPr id="256" name="テキスト ボックス 255"/>
        <xdr:cNvSpPr txBox="1"/>
      </xdr:nvSpPr>
      <xdr:spPr>
        <a:xfrm>
          <a:off x="15290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156935</xdr:rowOff>
    </xdr:from>
    <xdr:to>
      <xdr:col>21</xdr:col>
      <xdr:colOff>361950</xdr:colOff>
      <xdr:row>54</xdr:row>
      <xdr:rowOff>39915</xdr:rowOff>
    </xdr:to>
    <xdr:cxnSp macro="">
      <xdr:nvCxnSpPr>
        <xdr:cNvPr id="257" name="直線コネクタ 256"/>
        <xdr:cNvCxnSpPr/>
      </xdr:nvCxnSpPr>
      <xdr:spPr>
        <a:xfrm>
          <a:off x="13893800" y="9243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29935</xdr:rowOff>
    </xdr:from>
    <xdr:to>
      <xdr:col>21</xdr:col>
      <xdr:colOff>412750</xdr:colOff>
      <xdr:row>57</xdr:row>
      <xdr:rowOff>131535</xdr:rowOff>
    </xdr:to>
    <xdr:sp macro="" textlink="">
      <xdr:nvSpPr>
        <xdr:cNvPr id="258" name="フローチャート : 判断 257"/>
        <xdr:cNvSpPr/>
      </xdr:nvSpPr>
      <xdr:spPr>
        <a:xfrm>
          <a:off x="14732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116312</xdr:rowOff>
    </xdr:from>
    <xdr:ext cx="762000" cy="259045"/>
    <xdr:sp macro="" textlink="">
      <xdr:nvSpPr>
        <xdr:cNvPr id="259" name="テキスト ボックス 258"/>
        <xdr:cNvSpPr txBox="1"/>
      </xdr:nvSpPr>
      <xdr:spPr>
        <a:xfrm>
          <a:off x="14401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156935</xdr:rowOff>
    </xdr:from>
    <xdr:to>
      <xdr:col>20</xdr:col>
      <xdr:colOff>158750</xdr:colOff>
      <xdr:row>53</xdr:row>
      <xdr:rowOff>156935</xdr:rowOff>
    </xdr:to>
    <xdr:cxnSp macro="">
      <xdr:nvCxnSpPr>
        <xdr:cNvPr id="260" name="直線コネクタ 259"/>
        <xdr:cNvCxnSpPr/>
      </xdr:nvCxnSpPr>
      <xdr:spPr>
        <a:xfrm>
          <a:off x="13004800" y="9243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168728</xdr:rowOff>
    </xdr:from>
    <xdr:to>
      <xdr:col>20</xdr:col>
      <xdr:colOff>209550</xdr:colOff>
      <xdr:row>57</xdr:row>
      <xdr:rowOff>98878</xdr:rowOff>
    </xdr:to>
    <xdr:sp macro="" textlink="">
      <xdr:nvSpPr>
        <xdr:cNvPr id="261" name="フローチャート : 判断 260"/>
        <xdr:cNvSpPr/>
      </xdr:nvSpPr>
      <xdr:spPr>
        <a:xfrm>
          <a:off x="13843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83655</xdr:rowOff>
    </xdr:from>
    <xdr:ext cx="762000" cy="259045"/>
    <xdr:sp macro="" textlink="">
      <xdr:nvSpPr>
        <xdr:cNvPr id="262" name="テキスト ボックス 261"/>
        <xdr:cNvSpPr txBox="1"/>
      </xdr:nvSpPr>
      <xdr:spPr>
        <a:xfrm>
          <a:off x="13512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21772</xdr:rowOff>
    </xdr:from>
    <xdr:to>
      <xdr:col>24</xdr:col>
      <xdr:colOff>82550</xdr:colOff>
      <xdr:row>54</xdr:row>
      <xdr:rowOff>123372</xdr:rowOff>
    </xdr:to>
    <xdr:sp macro="" textlink="">
      <xdr:nvSpPr>
        <xdr:cNvPr id="270" name="円/楕円 269"/>
        <xdr:cNvSpPr/>
      </xdr:nvSpPr>
      <xdr:spPr>
        <a:xfrm>
          <a:off x="16459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101799</xdr:rowOff>
    </xdr:from>
    <xdr:ext cx="762000" cy="259045"/>
    <xdr:sp macro="" textlink="">
      <xdr:nvSpPr>
        <xdr:cNvPr id="271" name="その他該当値テキスト"/>
        <xdr:cNvSpPr txBox="1"/>
      </xdr:nvSpPr>
      <xdr:spPr>
        <a:xfrm>
          <a:off x="16598900" y="918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95250</xdr:rowOff>
    </xdr:from>
    <xdr:to>
      <xdr:col>22</xdr:col>
      <xdr:colOff>615950</xdr:colOff>
      <xdr:row>54</xdr:row>
      <xdr:rowOff>25400</xdr:rowOff>
    </xdr:to>
    <xdr:sp macro="" textlink="">
      <xdr:nvSpPr>
        <xdr:cNvPr id="272" name="円/楕円 271"/>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35577</xdr:rowOff>
    </xdr:from>
    <xdr:ext cx="736600" cy="259045"/>
    <xdr:sp macro="" textlink="">
      <xdr:nvSpPr>
        <xdr:cNvPr id="273" name="テキスト ボックス 272"/>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160565</xdr:rowOff>
    </xdr:from>
    <xdr:to>
      <xdr:col>21</xdr:col>
      <xdr:colOff>412750</xdr:colOff>
      <xdr:row>54</xdr:row>
      <xdr:rowOff>90715</xdr:rowOff>
    </xdr:to>
    <xdr:sp macro="" textlink="">
      <xdr:nvSpPr>
        <xdr:cNvPr id="274" name="円/楕円 273"/>
        <xdr:cNvSpPr/>
      </xdr:nvSpPr>
      <xdr:spPr>
        <a:xfrm>
          <a:off x="14732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100892</xdr:rowOff>
    </xdr:from>
    <xdr:ext cx="762000" cy="259045"/>
    <xdr:sp macro="" textlink="">
      <xdr:nvSpPr>
        <xdr:cNvPr id="275" name="テキスト ボックス 274"/>
        <xdr:cNvSpPr txBox="1"/>
      </xdr:nvSpPr>
      <xdr:spPr>
        <a:xfrm>
          <a:off x="14401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106135</xdr:rowOff>
    </xdr:from>
    <xdr:to>
      <xdr:col>20</xdr:col>
      <xdr:colOff>209550</xdr:colOff>
      <xdr:row>54</xdr:row>
      <xdr:rowOff>36285</xdr:rowOff>
    </xdr:to>
    <xdr:sp macro="" textlink="">
      <xdr:nvSpPr>
        <xdr:cNvPr id="276" name="円/楕円 275"/>
        <xdr:cNvSpPr/>
      </xdr:nvSpPr>
      <xdr:spPr>
        <a:xfrm>
          <a:off x="13843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46462</xdr:rowOff>
    </xdr:from>
    <xdr:ext cx="762000" cy="259045"/>
    <xdr:sp macro="" textlink="">
      <xdr:nvSpPr>
        <xdr:cNvPr id="277" name="テキスト ボックス 276"/>
        <xdr:cNvSpPr txBox="1"/>
      </xdr:nvSpPr>
      <xdr:spPr>
        <a:xfrm>
          <a:off x="13512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106135</xdr:rowOff>
    </xdr:from>
    <xdr:to>
      <xdr:col>19</xdr:col>
      <xdr:colOff>6350</xdr:colOff>
      <xdr:row>54</xdr:row>
      <xdr:rowOff>36285</xdr:rowOff>
    </xdr:to>
    <xdr:sp macro="" textlink="">
      <xdr:nvSpPr>
        <xdr:cNvPr id="278" name="円/楕円 277"/>
        <xdr:cNvSpPr/>
      </xdr:nvSpPr>
      <xdr:spPr>
        <a:xfrm>
          <a:off x="12954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46462</xdr:rowOff>
    </xdr:from>
    <xdr:ext cx="762000" cy="259045"/>
    <xdr:sp macro="" textlink="">
      <xdr:nvSpPr>
        <xdr:cNvPr id="279" name="テキスト ボックス 278"/>
        <xdr:cNvSpPr txBox="1"/>
      </xdr:nvSpPr>
      <xdr:spPr>
        <a:xfrm>
          <a:off x="12623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年度以降毎年改善が見られ、平成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年度は前年度</a:t>
          </a:r>
          <a:r>
            <a:rPr kumimoji="1" lang="ja-JP" altLang="en-US"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1.6</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a:t>
          </a:r>
          <a:r>
            <a:rPr kumimoji="1" lang="en-US" altLang="ja-JP" sz="1300">
              <a:solidFill>
                <a:schemeClr val="dk1"/>
              </a:solidFill>
              <a:effectLst/>
              <a:latin typeface="+mn-lt"/>
              <a:ea typeface="+mn-ea"/>
              <a:cs typeface="+mn-cs"/>
            </a:rPr>
            <a:t>16.8</a:t>
          </a:r>
          <a:r>
            <a:rPr kumimoji="1" lang="ja-JP" altLang="ja-JP" sz="1300">
              <a:solidFill>
                <a:schemeClr val="dk1"/>
              </a:solidFill>
              <a:effectLst/>
              <a:latin typeface="+mn-lt"/>
              <a:ea typeface="+mn-ea"/>
              <a:cs typeface="+mn-cs"/>
            </a:rPr>
            <a:t>となったものの、類似団体平均や全国平均を大幅に上回る水準で推移しており、人口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決算額は類似団体平均の倍近い水準となっている。これは、一部事務組合や法適用の下水道事業への負担金等が類似団体平均と比較して多額であることが要因である。今後も、補助金交付基準の見直しを行うとともに、目的や負担割合の適正化について検討を進め、一層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6" name="直線コネクタ 305"/>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7"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8" name="直線コネクタ 307"/>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73660</xdr:rowOff>
    </xdr:from>
    <xdr:to>
      <xdr:col>24</xdr:col>
      <xdr:colOff>31750</xdr:colOff>
      <xdr:row>41</xdr:row>
      <xdr:rowOff>24130</xdr:rowOff>
    </xdr:to>
    <xdr:cxnSp macro="">
      <xdr:nvCxnSpPr>
        <xdr:cNvPr id="311" name="直線コネクタ 310"/>
        <xdr:cNvCxnSpPr/>
      </xdr:nvCxnSpPr>
      <xdr:spPr>
        <a:xfrm flipV="1">
          <a:off x="15671800" y="69316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2"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3" name="フローチャート : 判断 312"/>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24130</xdr:rowOff>
    </xdr:from>
    <xdr:to>
      <xdr:col>22</xdr:col>
      <xdr:colOff>565150</xdr:colOff>
      <xdr:row>41</xdr:row>
      <xdr:rowOff>85090</xdr:rowOff>
    </xdr:to>
    <xdr:cxnSp macro="">
      <xdr:nvCxnSpPr>
        <xdr:cNvPr id="314" name="直線コネクタ 313"/>
        <xdr:cNvCxnSpPr/>
      </xdr:nvCxnSpPr>
      <xdr:spPr>
        <a:xfrm flipV="1">
          <a:off x="14782800" y="7053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5" name="フローチャート : 判断 314"/>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6" name="テキスト ボックス 315"/>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85090</xdr:rowOff>
    </xdr:from>
    <xdr:to>
      <xdr:col>21</xdr:col>
      <xdr:colOff>361950</xdr:colOff>
      <xdr:row>42</xdr:row>
      <xdr:rowOff>5080</xdr:rowOff>
    </xdr:to>
    <xdr:cxnSp macro="">
      <xdr:nvCxnSpPr>
        <xdr:cNvPr id="317" name="直線コネクタ 316"/>
        <xdr:cNvCxnSpPr/>
      </xdr:nvCxnSpPr>
      <xdr:spPr>
        <a:xfrm flipV="1">
          <a:off x="13893800" y="7114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8" name="フローチャート : 判断 317"/>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9" name="テキスト ボックス 318"/>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42</xdr:row>
      <xdr:rowOff>5080</xdr:rowOff>
    </xdr:from>
    <xdr:to>
      <xdr:col>20</xdr:col>
      <xdr:colOff>158750</xdr:colOff>
      <xdr:row>42</xdr:row>
      <xdr:rowOff>12700</xdr:rowOff>
    </xdr:to>
    <xdr:cxnSp macro="">
      <xdr:nvCxnSpPr>
        <xdr:cNvPr id="320" name="直線コネクタ 319"/>
        <xdr:cNvCxnSpPr/>
      </xdr:nvCxnSpPr>
      <xdr:spPr>
        <a:xfrm flipV="1">
          <a:off x="13004800" y="7205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1" name="フローチャート : 判断 320"/>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2" name="テキスト ボックス 321"/>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129540</xdr:rowOff>
    </xdr:from>
    <xdr:to>
      <xdr:col>19</xdr:col>
      <xdr:colOff>6350</xdr:colOff>
      <xdr:row>37</xdr:row>
      <xdr:rowOff>59690</xdr:rowOff>
    </xdr:to>
    <xdr:sp macro="" textlink="">
      <xdr:nvSpPr>
        <xdr:cNvPr id="323" name="フローチャート :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69867</xdr:rowOff>
    </xdr:from>
    <xdr:ext cx="762000" cy="259045"/>
    <xdr:sp macro="" textlink="">
      <xdr:nvSpPr>
        <xdr:cNvPr id="324" name="テキスト ボックス 323"/>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22860</xdr:rowOff>
    </xdr:from>
    <xdr:to>
      <xdr:col>24</xdr:col>
      <xdr:colOff>82550</xdr:colOff>
      <xdr:row>40</xdr:row>
      <xdr:rowOff>124460</xdr:rowOff>
    </xdr:to>
    <xdr:sp macro="" textlink="">
      <xdr:nvSpPr>
        <xdr:cNvPr id="330" name="円/楕円 329"/>
        <xdr:cNvSpPr/>
      </xdr:nvSpPr>
      <xdr:spPr>
        <a:xfrm>
          <a:off x="164592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102887</xdr:rowOff>
    </xdr:from>
    <xdr:ext cx="762000" cy="259045"/>
    <xdr:sp macro="" textlink="">
      <xdr:nvSpPr>
        <xdr:cNvPr id="331" name="補助費等該当値テキスト"/>
        <xdr:cNvSpPr txBox="1"/>
      </xdr:nvSpPr>
      <xdr:spPr>
        <a:xfrm>
          <a:off x="16598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144780</xdr:rowOff>
    </xdr:from>
    <xdr:to>
      <xdr:col>22</xdr:col>
      <xdr:colOff>615950</xdr:colOff>
      <xdr:row>41</xdr:row>
      <xdr:rowOff>74930</xdr:rowOff>
    </xdr:to>
    <xdr:sp macro="" textlink="">
      <xdr:nvSpPr>
        <xdr:cNvPr id="332" name="円/楕円 331"/>
        <xdr:cNvSpPr/>
      </xdr:nvSpPr>
      <xdr:spPr>
        <a:xfrm>
          <a:off x="15621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59707</xdr:rowOff>
    </xdr:from>
    <xdr:ext cx="736600" cy="259045"/>
    <xdr:sp macro="" textlink="">
      <xdr:nvSpPr>
        <xdr:cNvPr id="333" name="テキスト ボックス 332"/>
        <xdr:cNvSpPr txBox="1"/>
      </xdr:nvSpPr>
      <xdr:spPr>
        <a:xfrm>
          <a:off x="15290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34290</xdr:rowOff>
    </xdr:from>
    <xdr:to>
      <xdr:col>21</xdr:col>
      <xdr:colOff>412750</xdr:colOff>
      <xdr:row>41</xdr:row>
      <xdr:rowOff>135890</xdr:rowOff>
    </xdr:to>
    <xdr:sp macro="" textlink="">
      <xdr:nvSpPr>
        <xdr:cNvPr id="334" name="円/楕円 333"/>
        <xdr:cNvSpPr/>
      </xdr:nvSpPr>
      <xdr:spPr>
        <a:xfrm>
          <a:off x="147320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120667</xdr:rowOff>
    </xdr:from>
    <xdr:ext cx="762000" cy="259045"/>
    <xdr:sp macro="" textlink="">
      <xdr:nvSpPr>
        <xdr:cNvPr id="335" name="テキスト ボックス 334"/>
        <xdr:cNvSpPr txBox="1"/>
      </xdr:nvSpPr>
      <xdr:spPr>
        <a:xfrm>
          <a:off x="144018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125730</xdr:rowOff>
    </xdr:from>
    <xdr:to>
      <xdr:col>20</xdr:col>
      <xdr:colOff>209550</xdr:colOff>
      <xdr:row>42</xdr:row>
      <xdr:rowOff>55880</xdr:rowOff>
    </xdr:to>
    <xdr:sp macro="" textlink="">
      <xdr:nvSpPr>
        <xdr:cNvPr id="336" name="円/楕円 335"/>
        <xdr:cNvSpPr/>
      </xdr:nvSpPr>
      <xdr:spPr>
        <a:xfrm>
          <a:off x="138430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42</xdr:row>
      <xdr:rowOff>40657</xdr:rowOff>
    </xdr:from>
    <xdr:ext cx="762000" cy="259045"/>
    <xdr:sp macro="" textlink="">
      <xdr:nvSpPr>
        <xdr:cNvPr id="337" name="テキスト ボックス 336"/>
        <xdr:cNvSpPr txBox="1"/>
      </xdr:nvSpPr>
      <xdr:spPr>
        <a:xfrm>
          <a:off x="13512800" y="724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133350</xdr:rowOff>
    </xdr:from>
    <xdr:to>
      <xdr:col>19</xdr:col>
      <xdr:colOff>6350</xdr:colOff>
      <xdr:row>42</xdr:row>
      <xdr:rowOff>63500</xdr:rowOff>
    </xdr:to>
    <xdr:sp macro="" textlink="">
      <xdr:nvSpPr>
        <xdr:cNvPr id="338" name="円/楕円 337"/>
        <xdr:cNvSpPr/>
      </xdr:nvSpPr>
      <xdr:spPr>
        <a:xfrm>
          <a:off x="12954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48277</xdr:rowOff>
    </xdr:from>
    <xdr:ext cx="762000" cy="259045"/>
    <xdr:sp macro="" textlink="">
      <xdr:nvSpPr>
        <xdr:cNvPr id="339" name="テキスト ボックス 338"/>
        <xdr:cNvSpPr txBox="1"/>
      </xdr:nvSpPr>
      <xdr:spPr>
        <a:xfrm>
          <a:off x="12623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年度は前年度から</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年度以降</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改善傾向</a:t>
          </a:r>
          <a:r>
            <a:rPr kumimoji="1" lang="ja-JP" altLang="en-US" sz="1300">
              <a:solidFill>
                <a:schemeClr val="dk1"/>
              </a:solidFill>
              <a:effectLst/>
              <a:latin typeface="+mn-lt"/>
              <a:ea typeface="+mn-ea"/>
              <a:cs typeface="+mn-cs"/>
            </a:rPr>
            <a:t>は継続している</a:t>
          </a:r>
          <a:r>
            <a:rPr kumimoji="1" lang="ja-JP" altLang="ja-JP" sz="1300">
              <a:solidFill>
                <a:schemeClr val="dk1"/>
              </a:solidFill>
              <a:effectLst/>
              <a:latin typeface="+mn-lt"/>
              <a:ea typeface="+mn-ea"/>
              <a:cs typeface="+mn-cs"/>
            </a:rPr>
            <a:t>。これは平成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の合併以降、発行している地方債が旧合併特例事業債が中心であることが要因である。しかしながら、類似団体平均や全国平均と比較すると依然として高い水準にあることから、引き続き、一層の起債発行額の抑制及び計画的な償還管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4" name="直線コネクタ 363"/>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5"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6" name="直線コネクタ 365"/>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7"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8" name="直線コネクタ 367"/>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69850</xdr:rowOff>
    </xdr:from>
    <xdr:to>
      <xdr:col>7</xdr:col>
      <xdr:colOff>15875</xdr:colOff>
      <xdr:row>79</xdr:row>
      <xdr:rowOff>83565</xdr:rowOff>
    </xdr:to>
    <xdr:cxnSp macro="">
      <xdr:nvCxnSpPr>
        <xdr:cNvPr id="369" name="直線コネクタ 368"/>
        <xdr:cNvCxnSpPr/>
      </xdr:nvCxnSpPr>
      <xdr:spPr>
        <a:xfrm flipV="1">
          <a:off x="3987800" y="136144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70"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1" name="フローチャート : 判断 370"/>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42418</xdr:rowOff>
    </xdr:from>
    <xdr:to>
      <xdr:col>5</xdr:col>
      <xdr:colOff>549275</xdr:colOff>
      <xdr:row>79</xdr:row>
      <xdr:rowOff>83565</xdr:rowOff>
    </xdr:to>
    <xdr:cxnSp macro="">
      <xdr:nvCxnSpPr>
        <xdr:cNvPr id="372" name="直線コネクタ 371"/>
        <xdr:cNvCxnSpPr/>
      </xdr:nvCxnSpPr>
      <xdr:spPr>
        <a:xfrm>
          <a:off x="3098800" y="135869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3" name="フローチャート : 判断 372"/>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4" name="テキスト ボックス 373"/>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42418</xdr:rowOff>
    </xdr:from>
    <xdr:to>
      <xdr:col>4</xdr:col>
      <xdr:colOff>346075</xdr:colOff>
      <xdr:row>79</xdr:row>
      <xdr:rowOff>124713</xdr:rowOff>
    </xdr:to>
    <xdr:cxnSp macro="">
      <xdr:nvCxnSpPr>
        <xdr:cNvPr id="375" name="直線コネクタ 374"/>
        <xdr:cNvCxnSpPr/>
      </xdr:nvCxnSpPr>
      <xdr:spPr>
        <a:xfrm flipV="1">
          <a:off x="2209800" y="135869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6" name="フローチャート : 判断 375"/>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7" name="テキスト ボックス 376"/>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124713</xdr:rowOff>
    </xdr:from>
    <xdr:to>
      <xdr:col>3</xdr:col>
      <xdr:colOff>142875</xdr:colOff>
      <xdr:row>80</xdr:row>
      <xdr:rowOff>8128</xdr:rowOff>
    </xdr:to>
    <xdr:cxnSp macro="">
      <xdr:nvCxnSpPr>
        <xdr:cNvPr id="378" name="直線コネクタ 377"/>
        <xdr:cNvCxnSpPr/>
      </xdr:nvCxnSpPr>
      <xdr:spPr>
        <a:xfrm flipV="1">
          <a:off x="1320800" y="136692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9" name="フローチャート : 判断 378"/>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80" name="テキスト ボックス 379"/>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81" name="フローチャート : 判断 380"/>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82" name="テキスト ボックス 381"/>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19050</xdr:rowOff>
    </xdr:from>
    <xdr:to>
      <xdr:col>7</xdr:col>
      <xdr:colOff>66675</xdr:colOff>
      <xdr:row>79</xdr:row>
      <xdr:rowOff>120650</xdr:rowOff>
    </xdr:to>
    <xdr:sp macro="" textlink="">
      <xdr:nvSpPr>
        <xdr:cNvPr id="388" name="円/楕円 387"/>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162577</xdr:rowOff>
    </xdr:from>
    <xdr:ext cx="762000" cy="259045"/>
    <xdr:sp macro="" textlink="">
      <xdr:nvSpPr>
        <xdr:cNvPr id="389"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32765</xdr:rowOff>
    </xdr:from>
    <xdr:to>
      <xdr:col>5</xdr:col>
      <xdr:colOff>600075</xdr:colOff>
      <xdr:row>79</xdr:row>
      <xdr:rowOff>134365</xdr:rowOff>
    </xdr:to>
    <xdr:sp macro="" textlink="">
      <xdr:nvSpPr>
        <xdr:cNvPr id="390" name="円/楕円 389"/>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119142</xdr:rowOff>
    </xdr:from>
    <xdr:ext cx="736600" cy="259045"/>
    <xdr:sp macro="" textlink="">
      <xdr:nvSpPr>
        <xdr:cNvPr id="391" name="テキスト ボックス 390"/>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163068</xdr:rowOff>
    </xdr:from>
    <xdr:to>
      <xdr:col>4</xdr:col>
      <xdr:colOff>396875</xdr:colOff>
      <xdr:row>79</xdr:row>
      <xdr:rowOff>93218</xdr:rowOff>
    </xdr:to>
    <xdr:sp macro="" textlink="">
      <xdr:nvSpPr>
        <xdr:cNvPr id="392" name="円/楕円 391"/>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77995</xdr:rowOff>
    </xdr:from>
    <xdr:ext cx="762000" cy="259045"/>
    <xdr:sp macro="" textlink="">
      <xdr:nvSpPr>
        <xdr:cNvPr id="393" name="テキスト ボックス 392"/>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73913</xdr:rowOff>
    </xdr:from>
    <xdr:to>
      <xdr:col>3</xdr:col>
      <xdr:colOff>193675</xdr:colOff>
      <xdr:row>80</xdr:row>
      <xdr:rowOff>4063</xdr:rowOff>
    </xdr:to>
    <xdr:sp macro="" textlink="">
      <xdr:nvSpPr>
        <xdr:cNvPr id="394" name="円/楕円 393"/>
        <xdr:cNvSpPr/>
      </xdr:nvSpPr>
      <xdr:spPr>
        <a:xfrm>
          <a:off x="2159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160290</xdr:rowOff>
    </xdr:from>
    <xdr:ext cx="762000" cy="259045"/>
    <xdr:sp macro="" textlink="">
      <xdr:nvSpPr>
        <xdr:cNvPr id="395" name="テキスト ボックス 394"/>
        <xdr:cNvSpPr txBox="1"/>
      </xdr:nvSpPr>
      <xdr:spPr>
        <a:xfrm>
          <a:off x="1828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128778</xdr:rowOff>
    </xdr:from>
    <xdr:to>
      <xdr:col>1</xdr:col>
      <xdr:colOff>676275</xdr:colOff>
      <xdr:row>80</xdr:row>
      <xdr:rowOff>58928</xdr:rowOff>
    </xdr:to>
    <xdr:sp macro="" textlink="">
      <xdr:nvSpPr>
        <xdr:cNvPr id="396" name="円/楕円 395"/>
        <xdr:cNvSpPr/>
      </xdr:nvSpPr>
      <xdr:spPr>
        <a:xfrm>
          <a:off x="1270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43705</xdr:rowOff>
    </xdr:from>
    <xdr:ext cx="762000" cy="259045"/>
    <xdr:sp macro="" textlink="">
      <xdr:nvSpPr>
        <xdr:cNvPr id="397" name="テキスト ボックス 396"/>
        <xdr:cNvSpPr txBox="1"/>
      </xdr:nvSpPr>
      <xdr:spPr>
        <a:xfrm>
          <a:off x="939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類似団体平均や全国平均と比較して低い水準で推移しており、平成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a:t>
          </a:r>
          <a:r>
            <a:rPr kumimoji="1" lang="ja-JP" altLang="ja-JP" sz="1300">
              <a:solidFill>
                <a:schemeClr val="dk1"/>
              </a:solidFill>
              <a:effectLst/>
              <a:latin typeface="+mn-lt"/>
              <a:ea typeface="+mn-ea"/>
              <a:cs typeface="+mn-cs"/>
            </a:rPr>
            <a:t>は前年度比</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低下している。普通建設事業費</a:t>
          </a:r>
          <a:r>
            <a:rPr kumimoji="1" lang="ja-JP" altLang="en-US" sz="1300">
              <a:solidFill>
                <a:schemeClr val="dk1"/>
              </a:solidFill>
              <a:effectLst/>
              <a:latin typeface="+mn-lt"/>
              <a:ea typeface="+mn-ea"/>
              <a:cs typeface="+mn-cs"/>
            </a:rPr>
            <a:t>について</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人口</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人当たり決算額が</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の２倍以上</a:t>
          </a:r>
          <a:r>
            <a:rPr kumimoji="1" lang="ja-JP" altLang="ja-JP" sz="1300">
              <a:solidFill>
                <a:schemeClr val="dk1"/>
              </a:solidFill>
              <a:effectLst/>
              <a:latin typeface="+mn-lt"/>
              <a:ea typeface="+mn-ea"/>
              <a:cs typeface="+mn-cs"/>
            </a:rPr>
            <a:t>と多額となっており、特に近年は経済対策に伴い大幅に増加していることから、適正な水準に向けて事業費の抑制を図ることとする。今後も、財政需要が増大する中、事務事業の見直しや各種事業の優先度を適切に判断し、歳出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3" name="直線コネクタ 422"/>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4"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5" name="直線コネクタ 424"/>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6"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7" name="直線コネクタ 426"/>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110998</xdr:rowOff>
    </xdr:from>
    <xdr:to>
      <xdr:col>24</xdr:col>
      <xdr:colOff>31750</xdr:colOff>
      <xdr:row>75</xdr:row>
      <xdr:rowOff>161289</xdr:rowOff>
    </xdr:to>
    <xdr:cxnSp macro="">
      <xdr:nvCxnSpPr>
        <xdr:cNvPr id="428" name="直線コネクタ 427"/>
        <xdr:cNvCxnSpPr/>
      </xdr:nvCxnSpPr>
      <xdr:spPr>
        <a:xfrm flipV="1">
          <a:off x="15671800" y="129697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9"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30" name="フローチャート : 判断 429"/>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62992</xdr:rowOff>
    </xdr:to>
    <xdr:cxnSp macro="">
      <xdr:nvCxnSpPr>
        <xdr:cNvPr id="431" name="直線コネクタ 430"/>
        <xdr:cNvCxnSpPr/>
      </xdr:nvCxnSpPr>
      <xdr:spPr>
        <a:xfrm flipV="1">
          <a:off x="14782800" y="130200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2" name="フローチャート : 判断 431"/>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3" name="テキスト ボックス 432"/>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62992</xdr:rowOff>
    </xdr:from>
    <xdr:to>
      <xdr:col>21</xdr:col>
      <xdr:colOff>361950</xdr:colOff>
      <xdr:row>76</xdr:row>
      <xdr:rowOff>99568</xdr:rowOff>
    </xdr:to>
    <xdr:cxnSp macro="">
      <xdr:nvCxnSpPr>
        <xdr:cNvPr id="434" name="直線コネクタ 433"/>
        <xdr:cNvCxnSpPr/>
      </xdr:nvCxnSpPr>
      <xdr:spPr>
        <a:xfrm flipV="1">
          <a:off x="13893800" y="13093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5" name="フローチャート : 判断 434"/>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6" name="テキスト ボックス 435"/>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62992</xdr:rowOff>
    </xdr:from>
    <xdr:to>
      <xdr:col>20</xdr:col>
      <xdr:colOff>158750</xdr:colOff>
      <xdr:row>76</xdr:row>
      <xdr:rowOff>99568</xdr:rowOff>
    </xdr:to>
    <xdr:cxnSp macro="">
      <xdr:nvCxnSpPr>
        <xdr:cNvPr id="437" name="直線コネクタ 436"/>
        <xdr:cNvCxnSpPr/>
      </xdr:nvCxnSpPr>
      <xdr:spPr>
        <a:xfrm>
          <a:off x="13004800" y="13093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8" name="フローチャート : 判断 437"/>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9" name="テキスト ボックス 438"/>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40" name="フローチャート : 判断 439"/>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41" name="テキスト ボックス 440"/>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60198</xdr:rowOff>
    </xdr:from>
    <xdr:to>
      <xdr:col>24</xdr:col>
      <xdr:colOff>82550</xdr:colOff>
      <xdr:row>75</xdr:row>
      <xdr:rowOff>161798</xdr:rowOff>
    </xdr:to>
    <xdr:sp macro="" textlink="">
      <xdr:nvSpPr>
        <xdr:cNvPr id="447" name="円/楕円 446"/>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76725</xdr:rowOff>
    </xdr:from>
    <xdr:ext cx="762000" cy="259045"/>
    <xdr:sp macro="" textlink="">
      <xdr:nvSpPr>
        <xdr:cNvPr id="448" name="公債費以外該当値テキスト"/>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49" name="円/楕円 448"/>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50" name="テキスト ボックス 449"/>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xdr:rowOff>
    </xdr:from>
    <xdr:to>
      <xdr:col>21</xdr:col>
      <xdr:colOff>412750</xdr:colOff>
      <xdr:row>76</xdr:row>
      <xdr:rowOff>113792</xdr:rowOff>
    </xdr:to>
    <xdr:sp macro="" textlink="">
      <xdr:nvSpPr>
        <xdr:cNvPr id="451" name="円/楕円 450"/>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123969</xdr:rowOff>
    </xdr:from>
    <xdr:ext cx="762000" cy="259045"/>
    <xdr:sp macro="" textlink="">
      <xdr:nvSpPr>
        <xdr:cNvPr id="452" name="テキスト ボックス 451"/>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48768</xdr:rowOff>
    </xdr:from>
    <xdr:to>
      <xdr:col>20</xdr:col>
      <xdr:colOff>209550</xdr:colOff>
      <xdr:row>76</xdr:row>
      <xdr:rowOff>150368</xdr:rowOff>
    </xdr:to>
    <xdr:sp macro="" textlink="">
      <xdr:nvSpPr>
        <xdr:cNvPr id="453" name="円/楕円 452"/>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160545</xdr:rowOff>
    </xdr:from>
    <xdr:ext cx="762000" cy="259045"/>
    <xdr:sp macro="" textlink="">
      <xdr:nvSpPr>
        <xdr:cNvPr id="454" name="テキスト ボックス 453"/>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55" name="円/楕円 454"/>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56" name="テキスト ボックス 455"/>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石川県白山市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138147</xdr:rowOff>
    </xdr:from>
    <xdr:to>
      <xdr:col>4</xdr:col>
      <xdr:colOff>1117600</xdr:colOff>
      <xdr:row>15</xdr:row>
      <xdr:rowOff>60260</xdr:rowOff>
    </xdr:to>
    <xdr:cxnSp macro="">
      <xdr:nvCxnSpPr>
        <xdr:cNvPr id="52" name="直線コネクタ 51"/>
        <xdr:cNvCxnSpPr/>
      </xdr:nvCxnSpPr>
      <xdr:spPr bwMode="auto">
        <a:xfrm>
          <a:off x="5003800" y="2586072"/>
          <a:ext cx="647700" cy="93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141739</xdr:rowOff>
    </xdr:from>
    <xdr:to>
      <xdr:col>4</xdr:col>
      <xdr:colOff>469900</xdr:colOff>
      <xdr:row>14</xdr:row>
      <xdr:rowOff>138147</xdr:rowOff>
    </xdr:to>
    <xdr:cxnSp macro="">
      <xdr:nvCxnSpPr>
        <xdr:cNvPr id="55" name="直線コネクタ 54"/>
        <xdr:cNvCxnSpPr/>
      </xdr:nvCxnSpPr>
      <xdr:spPr bwMode="auto">
        <a:xfrm>
          <a:off x="4305300" y="2418214"/>
          <a:ext cx="698500" cy="167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98599</xdr:rowOff>
    </xdr:from>
    <xdr:to>
      <xdr:col>3</xdr:col>
      <xdr:colOff>904875</xdr:colOff>
      <xdr:row>13</xdr:row>
      <xdr:rowOff>141739</xdr:rowOff>
    </xdr:to>
    <xdr:cxnSp macro="">
      <xdr:nvCxnSpPr>
        <xdr:cNvPr id="58" name="直線コネクタ 57"/>
        <xdr:cNvCxnSpPr/>
      </xdr:nvCxnSpPr>
      <xdr:spPr bwMode="auto">
        <a:xfrm>
          <a:off x="3606800" y="2375074"/>
          <a:ext cx="698500" cy="43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98599</xdr:rowOff>
    </xdr:from>
    <xdr:to>
      <xdr:col>3</xdr:col>
      <xdr:colOff>206375</xdr:colOff>
      <xdr:row>13</xdr:row>
      <xdr:rowOff>130505</xdr:rowOff>
    </xdr:to>
    <xdr:cxnSp macro="">
      <xdr:nvCxnSpPr>
        <xdr:cNvPr id="61" name="直線コネクタ 60"/>
        <xdr:cNvCxnSpPr/>
      </xdr:nvCxnSpPr>
      <xdr:spPr bwMode="auto">
        <a:xfrm flipV="1">
          <a:off x="2908300" y="2375074"/>
          <a:ext cx="698500" cy="3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123596</xdr:rowOff>
    </xdr:from>
    <xdr:to>
      <xdr:col>2</xdr:col>
      <xdr:colOff>692150</xdr:colOff>
      <xdr:row>16</xdr:row>
      <xdr:rowOff>53746</xdr:rowOff>
    </xdr:to>
    <xdr:sp macro="" textlink="">
      <xdr:nvSpPr>
        <xdr:cNvPr id="64" name="フローチャート : 判断 63"/>
        <xdr:cNvSpPr/>
      </xdr:nvSpPr>
      <xdr:spPr bwMode="auto">
        <a:xfrm>
          <a:off x="2857500" y="2742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38523</xdr:rowOff>
    </xdr:from>
    <xdr:ext cx="762000" cy="259045"/>
    <xdr:sp macro="" textlink="">
      <xdr:nvSpPr>
        <xdr:cNvPr id="65" name="テキスト ボックス 64"/>
        <xdr:cNvSpPr txBox="1"/>
      </xdr:nvSpPr>
      <xdr:spPr>
        <a:xfrm>
          <a:off x="2527300" y="282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9460</xdr:rowOff>
    </xdr:from>
    <xdr:to>
      <xdr:col>5</xdr:col>
      <xdr:colOff>34925</xdr:colOff>
      <xdr:row>15</xdr:row>
      <xdr:rowOff>111060</xdr:rowOff>
    </xdr:to>
    <xdr:sp macro="" textlink="">
      <xdr:nvSpPr>
        <xdr:cNvPr id="71" name="円/楕円 70"/>
        <xdr:cNvSpPr/>
      </xdr:nvSpPr>
      <xdr:spPr bwMode="auto">
        <a:xfrm>
          <a:off x="5600700" y="2628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25987</xdr:rowOff>
    </xdr:from>
    <xdr:ext cx="762000" cy="259045"/>
    <xdr:sp macro="" textlink="">
      <xdr:nvSpPr>
        <xdr:cNvPr id="72" name="人口1人当たり決算額の推移該当値テキスト130"/>
        <xdr:cNvSpPr txBox="1"/>
      </xdr:nvSpPr>
      <xdr:spPr>
        <a:xfrm>
          <a:off x="5740400" y="247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68,502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87347</xdr:rowOff>
    </xdr:from>
    <xdr:to>
      <xdr:col>4</xdr:col>
      <xdr:colOff>520700</xdr:colOff>
      <xdr:row>15</xdr:row>
      <xdr:rowOff>17497</xdr:rowOff>
    </xdr:to>
    <xdr:sp macro="" textlink="">
      <xdr:nvSpPr>
        <xdr:cNvPr id="73" name="円/楕円 72"/>
        <xdr:cNvSpPr/>
      </xdr:nvSpPr>
      <xdr:spPr bwMode="auto">
        <a:xfrm>
          <a:off x="4953000" y="2535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27674</xdr:rowOff>
    </xdr:from>
    <xdr:ext cx="736600" cy="259045"/>
    <xdr:sp macro="" textlink="">
      <xdr:nvSpPr>
        <xdr:cNvPr id="74" name="テキスト ボックス 73"/>
        <xdr:cNvSpPr txBox="1"/>
      </xdr:nvSpPr>
      <xdr:spPr>
        <a:xfrm>
          <a:off x="4622800" y="230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71,367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90939</xdr:rowOff>
    </xdr:from>
    <xdr:to>
      <xdr:col>3</xdr:col>
      <xdr:colOff>955675</xdr:colOff>
      <xdr:row>14</xdr:row>
      <xdr:rowOff>21089</xdr:rowOff>
    </xdr:to>
    <xdr:sp macro="" textlink="">
      <xdr:nvSpPr>
        <xdr:cNvPr id="75" name="円/楕円 74"/>
        <xdr:cNvSpPr/>
      </xdr:nvSpPr>
      <xdr:spPr bwMode="auto">
        <a:xfrm>
          <a:off x="4254500" y="236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31266</xdr:rowOff>
    </xdr:from>
    <xdr:ext cx="762000" cy="259045"/>
    <xdr:sp macro="" textlink="">
      <xdr:nvSpPr>
        <xdr:cNvPr id="76" name="テキスト ボックス 75"/>
        <xdr:cNvSpPr txBox="1"/>
      </xdr:nvSpPr>
      <xdr:spPr>
        <a:xfrm>
          <a:off x="3924300" y="213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76,507</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47799</xdr:rowOff>
    </xdr:from>
    <xdr:to>
      <xdr:col>3</xdr:col>
      <xdr:colOff>257175</xdr:colOff>
      <xdr:row>13</xdr:row>
      <xdr:rowOff>149399</xdr:rowOff>
    </xdr:to>
    <xdr:sp macro="" textlink="">
      <xdr:nvSpPr>
        <xdr:cNvPr id="77" name="円/楕円 76"/>
        <xdr:cNvSpPr/>
      </xdr:nvSpPr>
      <xdr:spPr bwMode="auto">
        <a:xfrm>
          <a:off x="3556000" y="232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159576</xdr:rowOff>
    </xdr:from>
    <xdr:ext cx="762000" cy="259045"/>
    <xdr:sp macro="" textlink="">
      <xdr:nvSpPr>
        <xdr:cNvPr id="78" name="テキスト ボックス 77"/>
        <xdr:cNvSpPr txBox="1"/>
      </xdr:nvSpPr>
      <xdr:spPr>
        <a:xfrm>
          <a:off x="3225800" y="209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77,828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79705</xdr:rowOff>
    </xdr:from>
    <xdr:to>
      <xdr:col>2</xdr:col>
      <xdr:colOff>692150</xdr:colOff>
      <xdr:row>14</xdr:row>
      <xdr:rowOff>9855</xdr:rowOff>
    </xdr:to>
    <xdr:sp macro="" textlink="">
      <xdr:nvSpPr>
        <xdr:cNvPr id="79" name="円/楕円 78"/>
        <xdr:cNvSpPr/>
      </xdr:nvSpPr>
      <xdr:spPr bwMode="auto">
        <a:xfrm>
          <a:off x="2857500" y="2356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20032</xdr:rowOff>
    </xdr:from>
    <xdr:ext cx="762000" cy="259045"/>
    <xdr:sp macro="" textlink="">
      <xdr:nvSpPr>
        <xdr:cNvPr id="80" name="テキスト ボックス 79"/>
        <xdr:cNvSpPr txBox="1"/>
      </xdr:nvSpPr>
      <xdr:spPr>
        <a:xfrm>
          <a:off x="2527300" y="21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185032</xdr:rowOff>
    </xdr:from>
    <xdr:to>
      <xdr:col>4</xdr:col>
      <xdr:colOff>1117600</xdr:colOff>
      <xdr:row>34</xdr:row>
      <xdr:rowOff>225004</xdr:rowOff>
    </xdr:to>
    <xdr:cxnSp macro="">
      <xdr:nvCxnSpPr>
        <xdr:cNvPr id="115" name="直線コネクタ 114"/>
        <xdr:cNvCxnSpPr/>
      </xdr:nvCxnSpPr>
      <xdr:spPr bwMode="auto">
        <a:xfrm>
          <a:off x="5003800" y="6452482"/>
          <a:ext cx="647700" cy="39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85754</xdr:rowOff>
    </xdr:from>
    <xdr:to>
      <xdr:col>4</xdr:col>
      <xdr:colOff>469900</xdr:colOff>
      <xdr:row>34</xdr:row>
      <xdr:rowOff>185032</xdr:rowOff>
    </xdr:to>
    <xdr:cxnSp macro="">
      <xdr:nvCxnSpPr>
        <xdr:cNvPr id="118" name="直線コネクタ 117"/>
        <xdr:cNvCxnSpPr/>
      </xdr:nvCxnSpPr>
      <xdr:spPr bwMode="auto">
        <a:xfrm>
          <a:off x="4305300" y="6353204"/>
          <a:ext cx="698500" cy="99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183464</xdr:rowOff>
    </xdr:from>
    <xdr:to>
      <xdr:col>3</xdr:col>
      <xdr:colOff>904875</xdr:colOff>
      <xdr:row>34</xdr:row>
      <xdr:rowOff>85754</xdr:rowOff>
    </xdr:to>
    <xdr:cxnSp macro="">
      <xdr:nvCxnSpPr>
        <xdr:cNvPr id="121" name="直線コネクタ 120"/>
        <xdr:cNvCxnSpPr/>
      </xdr:nvCxnSpPr>
      <xdr:spPr bwMode="auto">
        <a:xfrm>
          <a:off x="3606800" y="6108014"/>
          <a:ext cx="698500" cy="245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15803</xdr:rowOff>
    </xdr:from>
    <xdr:to>
      <xdr:col>3</xdr:col>
      <xdr:colOff>206375</xdr:colOff>
      <xdr:row>33</xdr:row>
      <xdr:rowOff>183464</xdr:rowOff>
    </xdr:to>
    <xdr:cxnSp macro="">
      <xdr:nvCxnSpPr>
        <xdr:cNvPr id="124" name="直線コネクタ 123"/>
        <xdr:cNvCxnSpPr/>
      </xdr:nvCxnSpPr>
      <xdr:spPr bwMode="auto">
        <a:xfrm>
          <a:off x="2908300" y="5940353"/>
          <a:ext cx="698500" cy="16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153108</xdr:rowOff>
    </xdr:from>
    <xdr:to>
      <xdr:col>2</xdr:col>
      <xdr:colOff>692150</xdr:colOff>
      <xdr:row>35</xdr:row>
      <xdr:rowOff>254708</xdr:rowOff>
    </xdr:to>
    <xdr:sp macro="" textlink="">
      <xdr:nvSpPr>
        <xdr:cNvPr id="127" name="フローチャート : 判断 126"/>
        <xdr:cNvSpPr/>
      </xdr:nvSpPr>
      <xdr:spPr bwMode="auto">
        <a:xfrm>
          <a:off x="2857500" y="6763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239485</xdr:rowOff>
    </xdr:from>
    <xdr:ext cx="762000" cy="259045"/>
    <xdr:sp macro="" textlink="">
      <xdr:nvSpPr>
        <xdr:cNvPr id="128" name="テキスト ボックス 127"/>
        <xdr:cNvSpPr txBox="1"/>
      </xdr:nvSpPr>
      <xdr:spPr>
        <a:xfrm>
          <a:off x="2527300" y="684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174204</xdr:rowOff>
    </xdr:from>
    <xdr:to>
      <xdr:col>5</xdr:col>
      <xdr:colOff>34925</xdr:colOff>
      <xdr:row>34</xdr:row>
      <xdr:rowOff>275804</xdr:rowOff>
    </xdr:to>
    <xdr:sp macro="" textlink="">
      <xdr:nvSpPr>
        <xdr:cNvPr id="134" name="円/楕円 133"/>
        <xdr:cNvSpPr/>
      </xdr:nvSpPr>
      <xdr:spPr bwMode="auto">
        <a:xfrm>
          <a:off x="5600700" y="6441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19281</xdr:rowOff>
    </xdr:from>
    <xdr:ext cx="762000" cy="259045"/>
    <xdr:sp macro="" textlink="">
      <xdr:nvSpPr>
        <xdr:cNvPr id="135" name="人口1人当たり決算額の推移該当値テキスト445"/>
        <xdr:cNvSpPr txBox="1"/>
      </xdr:nvSpPr>
      <xdr:spPr>
        <a:xfrm>
          <a:off x="5740400" y="628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24,249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134232</xdr:rowOff>
    </xdr:from>
    <xdr:to>
      <xdr:col>4</xdr:col>
      <xdr:colOff>520700</xdr:colOff>
      <xdr:row>34</xdr:row>
      <xdr:rowOff>235832</xdr:rowOff>
    </xdr:to>
    <xdr:sp macro="" textlink="">
      <xdr:nvSpPr>
        <xdr:cNvPr id="136" name="円/楕円 135"/>
        <xdr:cNvSpPr/>
      </xdr:nvSpPr>
      <xdr:spPr bwMode="auto">
        <a:xfrm>
          <a:off x="4953000" y="6401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246009</xdr:rowOff>
    </xdr:from>
    <xdr:ext cx="736600" cy="259045"/>
    <xdr:sp macro="" textlink="">
      <xdr:nvSpPr>
        <xdr:cNvPr id="137" name="テキスト ボックス 136"/>
        <xdr:cNvSpPr txBox="1"/>
      </xdr:nvSpPr>
      <xdr:spPr>
        <a:xfrm>
          <a:off x="4622800" y="6170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25,473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34954</xdr:rowOff>
    </xdr:from>
    <xdr:to>
      <xdr:col>3</xdr:col>
      <xdr:colOff>955675</xdr:colOff>
      <xdr:row>34</xdr:row>
      <xdr:rowOff>136554</xdr:rowOff>
    </xdr:to>
    <xdr:sp macro="" textlink="">
      <xdr:nvSpPr>
        <xdr:cNvPr id="138" name="円/楕円 137"/>
        <xdr:cNvSpPr/>
      </xdr:nvSpPr>
      <xdr:spPr bwMode="auto">
        <a:xfrm>
          <a:off x="4254500" y="630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146731</xdr:rowOff>
    </xdr:from>
    <xdr:ext cx="762000" cy="259045"/>
    <xdr:sp macro="" textlink="">
      <xdr:nvSpPr>
        <xdr:cNvPr id="139" name="テキスト ボックス 138"/>
        <xdr:cNvSpPr txBox="1"/>
      </xdr:nvSpPr>
      <xdr:spPr>
        <a:xfrm>
          <a:off x="3924300" y="607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28,513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132664</xdr:rowOff>
    </xdr:from>
    <xdr:to>
      <xdr:col>3</xdr:col>
      <xdr:colOff>257175</xdr:colOff>
      <xdr:row>33</xdr:row>
      <xdr:rowOff>234264</xdr:rowOff>
    </xdr:to>
    <xdr:sp macro="" textlink="">
      <xdr:nvSpPr>
        <xdr:cNvPr id="140" name="円/楕円 139"/>
        <xdr:cNvSpPr/>
      </xdr:nvSpPr>
      <xdr:spPr bwMode="auto">
        <a:xfrm>
          <a:off x="3556000" y="6057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72991</xdr:rowOff>
    </xdr:from>
    <xdr:ext cx="762000" cy="259045"/>
    <xdr:sp macro="" textlink="">
      <xdr:nvSpPr>
        <xdr:cNvPr id="141" name="テキスト ボックス 140"/>
        <xdr:cNvSpPr txBox="1"/>
      </xdr:nvSpPr>
      <xdr:spPr>
        <a:xfrm>
          <a:off x="3225800" y="582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36,021</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136453</xdr:rowOff>
    </xdr:from>
    <xdr:to>
      <xdr:col>2</xdr:col>
      <xdr:colOff>692150</xdr:colOff>
      <xdr:row>33</xdr:row>
      <xdr:rowOff>66603</xdr:rowOff>
    </xdr:to>
    <xdr:sp macro="" textlink="">
      <xdr:nvSpPr>
        <xdr:cNvPr id="142" name="円/楕円 141"/>
        <xdr:cNvSpPr/>
      </xdr:nvSpPr>
      <xdr:spPr bwMode="auto">
        <a:xfrm>
          <a:off x="2857500" y="5889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248230</xdr:rowOff>
    </xdr:from>
    <xdr:ext cx="762000" cy="259045"/>
    <xdr:sp macro="" textlink="">
      <xdr:nvSpPr>
        <xdr:cNvPr id="143" name="テキスト ボックス 142"/>
        <xdr:cNvSpPr txBox="1"/>
      </xdr:nvSpPr>
      <xdr:spPr>
        <a:xfrm>
          <a:off x="2527300" y="565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財政調整基金残高については、平成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年度に引き続き基金からの取り崩しを行うことなく</a:t>
          </a:r>
          <a:r>
            <a:rPr kumimoji="1" lang="en-US" altLang="ja-JP" sz="1300">
              <a:solidFill>
                <a:schemeClr val="dk1"/>
              </a:solidFill>
              <a:effectLst/>
              <a:latin typeface="+mn-lt"/>
              <a:ea typeface="+mn-ea"/>
              <a:cs typeface="+mn-cs"/>
            </a:rPr>
            <a:t>471,468</a:t>
          </a:r>
          <a:r>
            <a:rPr kumimoji="1" lang="ja-JP" altLang="ja-JP" sz="1300">
              <a:solidFill>
                <a:schemeClr val="dk1"/>
              </a:solidFill>
              <a:effectLst/>
              <a:latin typeface="+mn-lt"/>
              <a:ea typeface="+mn-ea"/>
              <a:cs typeface="+mn-cs"/>
            </a:rPr>
            <a:t>千円を積み立てることが出来たことから、</a:t>
          </a:r>
          <a:r>
            <a:rPr kumimoji="1" lang="en-US" altLang="ja-JP" sz="1300">
              <a:solidFill>
                <a:schemeClr val="dk1"/>
              </a:solidFill>
              <a:effectLst/>
              <a:latin typeface="+mn-lt"/>
              <a:ea typeface="+mn-ea"/>
              <a:cs typeface="+mn-cs"/>
            </a:rPr>
            <a:t>1.67</a:t>
          </a:r>
          <a:r>
            <a:rPr kumimoji="1" lang="ja-JP" altLang="ja-JP" sz="1300">
              <a:solidFill>
                <a:schemeClr val="dk1"/>
              </a:solidFill>
              <a:effectLst/>
              <a:latin typeface="+mn-lt"/>
              <a:ea typeface="+mn-ea"/>
              <a:cs typeface="+mn-cs"/>
            </a:rPr>
            <a:t>％改善されている。実質収支額及び実質単年度収支は、</a:t>
          </a:r>
          <a:r>
            <a:rPr kumimoji="1" lang="ja-JP" altLang="en-US" sz="1300">
              <a:solidFill>
                <a:schemeClr val="dk1"/>
              </a:solidFill>
              <a:effectLst/>
              <a:latin typeface="+mn-lt"/>
              <a:ea typeface="+mn-ea"/>
              <a:cs typeface="+mn-cs"/>
            </a:rPr>
            <a:t>国の経済対策補正関連等の普通建設事業費の</a:t>
          </a:r>
          <a:r>
            <a:rPr kumimoji="1" lang="ja-JP" altLang="ja-JP" sz="1300">
              <a:solidFill>
                <a:schemeClr val="dk1"/>
              </a:solidFill>
              <a:effectLst/>
              <a:latin typeface="+mn-lt"/>
              <a:ea typeface="+mn-ea"/>
              <a:cs typeface="+mn-cs"/>
            </a:rPr>
            <a:t>減</a:t>
          </a:r>
          <a:r>
            <a:rPr kumimoji="1" lang="ja-JP" altLang="en-US" sz="1300">
              <a:solidFill>
                <a:schemeClr val="dk1"/>
              </a:solidFill>
              <a:effectLst/>
              <a:latin typeface="+mn-lt"/>
              <a:ea typeface="+mn-ea"/>
              <a:cs typeface="+mn-cs"/>
            </a:rPr>
            <a:t>に加え、法人市民税の増加</a:t>
          </a:r>
          <a:r>
            <a:rPr kumimoji="1" lang="ja-JP" altLang="ja-JP" sz="1300">
              <a:solidFill>
                <a:schemeClr val="dk1"/>
              </a:solidFill>
              <a:effectLst/>
              <a:latin typeface="+mn-lt"/>
              <a:ea typeface="+mn-ea"/>
              <a:cs typeface="+mn-cs"/>
            </a:rPr>
            <a:t>により、前年度より</a:t>
          </a:r>
          <a:r>
            <a:rPr kumimoji="1" lang="en-US" altLang="ja-JP" sz="1300">
              <a:solidFill>
                <a:schemeClr val="dk1"/>
              </a:solidFill>
              <a:effectLst/>
              <a:latin typeface="+mn-lt"/>
              <a:ea typeface="+mn-ea"/>
              <a:cs typeface="+mn-cs"/>
            </a:rPr>
            <a:t>1.89</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している。</a:t>
          </a:r>
          <a:r>
            <a:rPr kumimoji="1" lang="ja-JP" altLang="en-US" sz="1300">
              <a:solidFill>
                <a:schemeClr val="dk1"/>
              </a:solidFill>
              <a:effectLst/>
              <a:latin typeface="+mn-lt"/>
              <a:ea typeface="+mn-ea"/>
              <a:cs typeface="+mn-cs"/>
            </a:rPr>
            <a:t>しかしながら、</a:t>
          </a:r>
          <a:r>
            <a:rPr kumimoji="1" lang="ja-JP" altLang="ja-JP" sz="1300">
              <a:solidFill>
                <a:schemeClr val="dk1"/>
              </a:solidFill>
              <a:effectLst/>
              <a:latin typeface="+mn-lt"/>
              <a:ea typeface="+mn-ea"/>
              <a:cs typeface="+mn-cs"/>
            </a:rPr>
            <a:t>合併特例期間が平成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年度に終了</a:t>
          </a:r>
          <a:r>
            <a:rPr kumimoji="1" lang="ja-JP" altLang="en-US" sz="1300">
              <a:solidFill>
                <a:schemeClr val="dk1"/>
              </a:solidFill>
              <a:effectLst/>
              <a:latin typeface="+mn-lt"/>
              <a:ea typeface="+mn-ea"/>
              <a:cs typeface="+mn-cs"/>
            </a:rPr>
            <a:t>したことに加え</a:t>
          </a:r>
          <a:r>
            <a:rPr kumimoji="1" lang="ja-JP" altLang="ja-JP" sz="1300">
              <a:solidFill>
                <a:schemeClr val="dk1"/>
              </a:solidFill>
              <a:effectLst/>
              <a:latin typeface="+mn-lt"/>
              <a:ea typeface="+mn-ea"/>
              <a:cs typeface="+mn-cs"/>
            </a:rPr>
            <a:t>、人口減少や少子高齢化が一層進展することから、健全な財政運営を堅持していく。</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前年度との比較では、</a:t>
          </a:r>
          <a:r>
            <a:rPr kumimoji="1" lang="ja-JP" altLang="en-US" sz="1400">
              <a:solidFill>
                <a:schemeClr val="dk1"/>
              </a:solidFill>
              <a:effectLst/>
              <a:latin typeface="+mn-lt"/>
              <a:ea typeface="+mn-ea"/>
              <a:cs typeface="+mn-cs"/>
            </a:rPr>
            <a:t>工業団地造成事業特別会計のみ低下したものの、</a:t>
          </a:r>
          <a:r>
            <a:rPr kumimoji="1" lang="ja-JP" altLang="ja-JP" sz="1400">
              <a:solidFill>
                <a:schemeClr val="dk1"/>
              </a:solidFill>
              <a:effectLst/>
              <a:latin typeface="+mn-lt"/>
              <a:ea typeface="+mn-ea"/>
              <a:cs typeface="+mn-cs"/>
            </a:rPr>
            <a:t>その他の会計は改善</a:t>
          </a:r>
          <a:r>
            <a:rPr kumimoji="1" lang="ja-JP" altLang="en-US" sz="1400">
              <a:solidFill>
                <a:schemeClr val="dk1"/>
              </a:solidFill>
              <a:effectLst/>
              <a:latin typeface="+mn-lt"/>
              <a:ea typeface="+mn-ea"/>
              <a:cs typeface="+mn-cs"/>
            </a:rPr>
            <a:t>しており、</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年度からは全会計で黒字化も達成している。今後も全会計において健全財政に努めることとする。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元利償還金等</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については、平成</a:t>
          </a:r>
          <a:r>
            <a:rPr kumimoji="1" lang="en-US" altLang="ja-JP" sz="1400">
              <a:solidFill>
                <a:schemeClr val="dk1"/>
              </a:solidFill>
              <a:effectLst/>
              <a:latin typeface="+mn-lt"/>
              <a:ea typeface="+mn-ea"/>
              <a:cs typeface="+mn-cs"/>
            </a:rPr>
            <a:t>17</a:t>
          </a:r>
          <a:r>
            <a:rPr kumimoji="1" lang="ja-JP" altLang="ja-JP" sz="1400">
              <a:solidFill>
                <a:schemeClr val="dk1"/>
              </a:solidFill>
              <a:effectLst/>
              <a:latin typeface="+mn-lt"/>
              <a:ea typeface="+mn-ea"/>
              <a:cs typeface="+mn-cs"/>
            </a:rPr>
            <a:t>年度の合併以降の旧合併特例事業債の発行、臨時財政対策債の発行により元利償還金は高い水準で推移している</a:t>
          </a:r>
          <a:r>
            <a:rPr kumimoji="1" lang="ja-JP" altLang="en-US" sz="1400">
              <a:solidFill>
                <a:schemeClr val="dk1"/>
              </a:solidFill>
              <a:effectLst/>
              <a:latin typeface="+mn-lt"/>
              <a:ea typeface="+mn-ea"/>
              <a:cs typeface="+mn-cs"/>
            </a:rPr>
            <a:t>ことから、減少傾向から横ばいに転じている。しかしながら</a:t>
          </a:r>
          <a:r>
            <a:rPr kumimoji="1" lang="ja-JP" altLang="ja-JP" sz="1400">
              <a:solidFill>
                <a:schemeClr val="dk1"/>
              </a:solidFill>
              <a:effectLst/>
              <a:latin typeface="+mn-lt"/>
              <a:ea typeface="+mn-ea"/>
              <a:cs typeface="+mn-cs"/>
            </a:rPr>
            <a:t>、算入公債費等</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については増加していることから、実質公債費比率の分子は減少傾向で、平成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年度は前年度比</a:t>
          </a:r>
          <a:r>
            <a:rPr kumimoji="1" lang="en-US" altLang="ja-JP" sz="1400">
              <a:solidFill>
                <a:schemeClr val="dk1"/>
              </a:solidFill>
              <a:effectLst/>
              <a:latin typeface="+mn-lt"/>
              <a:ea typeface="+mn-ea"/>
              <a:cs typeface="+mn-cs"/>
            </a:rPr>
            <a:t>148</a:t>
          </a:r>
          <a:r>
            <a:rPr kumimoji="1" lang="ja-JP" altLang="ja-JP" sz="1400">
              <a:solidFill>
                <a:schemeClr val="dk1"/>
              </a:solidFill>
              <a:effectLst/>
              <a:latin typeface="+mn-lt"/>
              <a:ea typeface="+mn-ea"/>
              <a:cs typeface="+mn-cs"/>
            </a:rPr>
            <a:t>百万の減少となっている。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将来負担額</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については、地方債現在高が旧合併特例事業債や臨時財政対策債の発行により年々増加している</a:t>
          </a:r>
          <a:r>
            <a:rPr kumimoji="1" lang="ja-JP" altLang="en-US" sz="1400">
              <a:solidFill>
                <a:schemeClr val="dk1"/>
              </a:solidFill>
              <a:effectLst/>
              <a:latin typeface="+mn-lt"/>
              <a:ea typeface="+mn-ea"/>
              <a:cs typeface="+mn-cs"/>
            </a:rPr>
            <a:t>ことに加え、組合等負担等見込額の増加により、平成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年度は前年度比</a:t>
          </a:r>
          <a:r>
            <a:rPr kumimoji="1" lang="en-US" altLang="ja-JP" sz="1400">
              <a:solidFill>
                <a:schemeClr val="dk1"/>
              </a:solidFill>
              <a:effectLst/>
              <a:latin typeface="+mn-lt"/>
              <a:ea typeface="+mn-ea"/>
              <a:cs typeface="+mn-cs"/>
            </a:rPr>
            <a:t>1,964</a:t>
          </a:r>
          <a:r>
            <a:rPr kumimoji="1" lang="ja-JP" altLang="ja-JP" sz="1400">
              <a:solidFill>
                <a:schemeClr val="dk1"/>
              </a:solidFill>
              <a:effectLst/>
              <a:latin typeface="+mn-lt"/>
              <a:ea typeface="+mn-ea"/>
              <a:cs typeface="+mn-cs"/>
            </a:rPr>
            <a:t>百万の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一方、充当可能財源等</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は、平成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年度以降増加</a:t>
          </a:r>
          <a:r>
            <a:rPr kumimoji="1" lang="ja-JP" altLang="en-US" sz="1400">
              <a:solidFill>
                <a:schemeClr val="dk1"/>
              </a:solidFill>
              <a:effectLst/>
              <a:latin typeface="+mn-lt"/>
              <a:ea typeface="+mn-ea"/>
              <a:cs typeface="+mn-cs"/>
            </a:rPr>
            <a:t>傾向にあり</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年度は前年度と比較し</a:t>
          </a:r>
          <a:r>
            <a:rPr kumimoji="1" lang="en-US" altLang="ja-JP" sz="1400">
              <a:solidFill>
                <a:schemeClr val="dk1"/>
              </a:solidFill>
              <a:effectLst/>
              <a:latin typeface="+mn-lt"/>
              <a:ea typeface="+mn-ea"/>
              <a:cs typeface="+mn-cs"/>
            </a:rPr>
            <a:t>6,062</a:t>
          </a:r>
          <a:r>
            <a:rPr kumimoji="1" lang="ja-JP" altLang="ja-JP" sz="1400">
              <a:solidFill>
                <a:schemeClr val="dk1"/>
              </a:solidFill>
              <a:effectLst/>
              <a:latin typeface="+mn-lt"/>
              <a:ea typeface="+mn-ea"/>
              <a:cs typeface="+mn-cs"/>
            </a:rPr>
            <a:t>百万</a:t>
          </a:r>
          <a:r>
            <a:rPr kumimoji="1" lang="ja-JP" altLang="en-US" sz="1400">
              <a:solidFill>
                <a:schemeClr val="dk1"/>
              </a:solidFill>
              <a:effectLst/>
              <a:latin typeface="+mn-lt"/>
              <a:ea typeface="+mn-ea"/>
              <a:cs typeface="+mn-cs"/>
            </a:rPr>
            <a:t>の増となっている</a:t>
          </a:r>
          <a:r>
            <a:rPr kumimoji="1" lang="ja-JP" altLang="ja-JP" sz="1400">
              <a:solidFill>
                <a:schemeClr val="dk1"/>
              </a:solidFill>
              <a:effectLst/>
              <a:latin typeface="+mn-lt"/>
              <a:ea typeface="+mn-ea"/>
              <a:cs typeface="+mn-cs"/>
            </a:rPr>
            <a:t>。よって、将来負担比率の分子については、一般会計等に係る地方債の現在高が増加しているものの、年々縮小している状況である。</a:t>
          </a:r>
          <a:endParaRPr lang="ja-JP" altLang="ja-JP" sz="1400">
            <a:effectLst/>
          </a:endParaRPr>
        </a:p>
        <a:p>
          <a:r>
            <a:rPr kumimoji="1" lang="ja-JP" altLang="ja-JP" sz="1400">
              <a:solidFill>
                <a:schemeClr val="dk1"/>
              </a:solidFill>
              <a:effectLst/>
              <a:latin typeface="+mn-lt"/>
              <a:ea typeface="+mn-ea"/>
              <a:cs typeface="+mn-cs"/>
            </a:rPr>
            <a:t>しかしながら、今後は充当可能財源等の減少が見込まれることから、地方債の発行を最小限に抑制し、将来負担額の増大を抑えていくこととする。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55115400</v>
      </c>
      <c r="BO4" s="379"/>
      <c r="BP4" s="379"/>
      <c r="BQ4" s="379"/>
      <c r="BR4" s="379"/>
      <c r="BS4" s="379"/>
      <c r="BT4" s="379"/>
      <c r="BU4" s="380"/>
      <c r="BV4" s="378">
        <v>55993569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4.9000000000000004</v>
      </c>
      <c r="CU4" s="556"/>
      <c r="CV4" s="556"/>
      <c r="CW4" s="556"/>
      <c r="CX4" s="556"/>
      <c r="CY4" s="556"/>
      <c r="CZ4" s="556"/>
      <c r="DA4" s="557"/>
      <c r="DB4" s="555">
        <v>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53425515</v>
      </c>
      <c r="BO5" s="384"/>
      <c r="BP5" s="384"/>
      <c r="BQ5" s="384"/>
      <c r="BR5" s="384"/>
      <c r="BS5" s="384"/>
      <c r="BT5" s="384"/>
      <c r="BU5" s="385"/>
      <c r="BV5" s="383">
        <v>54912737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90.9</v>
      </c>
      <c r="CU5" s="354"/>
      <c r="CV5" s="354"/>
      <c r="CW5" s="354"/>
      <c r="CX5" s="354"/>
      <c r="CY5" s="354"/>
      <c r="CZ5" s="354"/>
      <c r="DA5" s="355"/>
      <c r="DB5" s="353">
        <v>92.3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1689885</v>
      </c>
      <c r="BO6" s="384"/>
      <c r="BP6" s="384"/>
      <c r="BQ6" s="384"/>
      <c r="BR6" s="384"/>
      <c r="BS6" s="384"/>
      <c r="BT6" s="384"/>
      <c r="BU6" s="385"/>
      <c r="BV6" s="383">
        <v>1080832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98.4</v>
      </c>
      <c r="CU6" s="530"/>
      <c r="CV6" s="530"/>
      <c r="CW6" s="530"/>
      <c r="CX6" s="530"/>
      <c r="CY6" s="530"/>
      <c r="CZ6" s="530"/>
      <c r="DA6" s="531"/>
      <c r="DB6" s="529">
        <v>100.9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189049</v>
      </c>
      <c r="BO7" s="384"/>
      <c r="BP7" s="384"/>
      <c r="BQ7" s="384"/>
      <c r="BR7" s="384"/>
      <c r="BS7" s="384"/>
      <c r="BT7" s="384"/>
      <c r="BU7" s="385"/>
      <c r="BV7" s="383">
        <v>141903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30437127</v>
      </c>
      <c r="CU7" s="384"/>
      <c r="CV7" s="384"/>
      <c r="CW7" s="384"/>
      <c r="CX7" s="384"/>
      <c r="CY7" s="384"/>
      <c r="CZ7" s="384"/>
      <c r="DA7" s="385"/>
      <c r="DB7" s="383">
        <v>30855579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1500836</v>
      </c>
      <c r="BO8" s="384"/>
      <c r="BP8" s="384"/>
      <c r="BQ8" s="384"/>
      <c r="BR8" s="384"/>
      <c r="BS8" s="384"/>
      <c r="BT8" s="384"/>
      <c r="BU8" s="385"/>
      <c r="BV8" s="383">
        <v>938929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0.64</v>
      </c>
      <c r="CU8" s="493"/>
      <c r="CV8" s="493"/>
      <c r="CW8" s="493"/>
      <c r="CX8" s="493"/>
      <c r="CY8" s="493"/>
      <c r="CZ8" s="493"/>
      <c r="DA8" s="494"/>
      <c r="DB8" s="492">
        <v>0.63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110459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561907</v>
      </c>
      <c r="BO9" s="384"/>
      <c r="BP9" s="384"/>
      <c r="BQ9" s="384"/>
      <c r="BR9" s="384"/>
      <c r="BS9" s="384"/>
      <c r="BT9" s="384"/>
      <c r="BU9" s="385"/>
      <c r="BV9" s="383">
        <v>-160350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20</v>
      </c>
      <c r="CU9" s="354"/>
      <c r="CV9" s="354"/>
      <c r="CW9" s="354"/>
      <c r="CX9" s="354"/>
      <c r="CY9" s="354"/>
      <c r="CZ9" s="354"/>
      <c r="DA9" s="355"/>
      <c r="DB9" s="353">
        <v>20</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109450</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471468</v>
      </c>
      <c r="BO10" s="384"/>
      <c r="BP10" s="384"/>
      <c r="BQ10" s="384"/>
      <c r="BR10" s="384"/>
      <c r="BS10" s="384"/>
      <c r="BT10" s="384"/>
      <c r="BU10" s="385"/>
      <c r="BV10" s="383">
        <v>551216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112692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111879</v>
      </c>
      <c r="S13" s="485"/>
      <c r="T13" s="485"/>
      <c r="U13" s="485"/>
      <c r="V13" s="486"/>
      <c r="W13" s="472" t="s">
        <v>124</v>
      </c>
      <c r="X13" s="396"/>
      <c r="Y13" s="396"/>
      <c r="Z13" s="396"/>
      <c r="AA13" s="396"/>
      <c r="AB13" s="397"/>
      <c r="AC13" s="359">
        <v>1592</v>
      </c>
      <c r="AD13" s="360"/>
      <c r="AE13" s="360"/>
      <c r="AF13" s="360"/>
      <c r="AG13" s="361"/>
      <c r="AH13" s="359">
        <v>1980</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1033375</v>
      </c>
      <c r="BO13" s="384"/>
      <c r="BP13" s="384"/>
      <c r="BQ13" s="384"/>
      <c r="BR13" s="384"/>
      <c r="BS13" s="384"/>
      <c r="BT13" s="384"/>
      <c r="BU13" s="385"/>
      <c r="BV13" s="383">
        <v>390866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12.1</v>
      </c>
      <c r="CU13" s="354"/>
      <c r="CV13" s="354"/>
      <c r="CW13" s="354"/>
      <c r="CX13" s="354"/>
      <c r="CY13" s="354"/>
      <c r="CZ13" s="354"/>
      <c r="DA13" s="355"/>
      <c r="DB13" s="353">
        <v>14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113010</v>
      </c>
      <c r="S14" s="485"/>
      <c r="T14" s="485"/>
      <c r="U14" s="485"/>
      <c r="V14" s="486"/>
      <c r="W14" s="487"/>
      <c r="X14" s="399"/>
      <c r="Y14" s="399"/>
      <c r="Z14" s="399"/>
      <c r="AA14" s="399"/>
      <c r="AB14" s="400"/>
      <c r="AC14" s="477">
        <v>2.9</v>
      </c>
      <c r="AD14" s="478"/>
      <c r="AE14" s="478"/>
      <c r="AF14" s="478"/>
      <c r="AG14" s="479"/>
      <c r="AH14" s="477">
        <v>3.4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136.4</v>
      </c>
      <c r="CU14" s="456"/>
      <c r="CV14" s="456"/>
      <c r="CW14" s="456"/>
      <c r="CX14" s="456"/>
      <c r="CY14" s="456"/>
      <c r="CZ14" s="456"/>
      <c r="DA14" s="457"/>
      <c r="DB14" s="488">
        <v>148.80000000000001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112256</v>
      </c>
      <c r="S15" s="485"/>
      <c r="T15" s="485"/>
      <c r="U15" s="485"/>
      <c r="V15" s="486"/>
      <c r="W15" s="472" t="s">
        <v>131</v>
      </c>
      <c r="X15" s="396"/>
      <c r="Y15" s="396"/>
      <c r="Z15" s="396"/>
      <c r="AA15" s="396"/>
      <c r="AB15" s="397"/>
      <c r="AC15" s="359">
        <v>18336</v>
      </c>
      <c r="AD15" s="360"/>
      <c r="AE15" s="360"/>
      <c r="AF15" s="360"/>
      <c r="AG15" s="361"/>
      <c r="AH15" s="359">
        <v>19571</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13239671</v>
      </c>
      <c r="BO15" s="379"/>
      <c r="BP15" s="379"/>
      <c r="BQ15" s="379"/>
      <c r="BR15" s="379"/>
      <c r="BS15" s="379"/>
      <c r="BT15" s="379"/>
      <c r="BU15" s="380"/>
      <c r="BV15" s="378">
        <v>13244839</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32.9</v>
      </c>
      <c r="AD16" s="478"/>
      <c r="AE16" s="478"/>
      <c r="AF16" s="478"/>
      <c r="AG16" s="479"/>
      <c r="AH16" s="477">
        <v>33.6</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20924047</v>
      </c>
      <c r="BO16" s="384"/>
      <c r="BP16" s="384"/>
      <c r="BQ16" s="384"/>
      <c r="BR16" s="384"/>
      <c r="BS16" s="384"/>
      <c r="BT16" s="384"/>
      <c r="BU16" s="385"/>
      <c r="BV16" s="383">
        <v>20510111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35883</v>
      </c>
      <c r="AD17" s="360"/>
      <c r="AE17" s="360"/>
      <c r="AF17" s="360"/>
      <c r="AG17" s="361"/>
      <c r="AH17" s="359">
        <v>36248</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17010409</v>
      </c>
      <c r="BO17" s="384"/>
      <c r="BP17" s="384"/>
      <c r="BQ17" s="384"/>
      <c r="BR17" s="384"/>
      <c r="BS17" s="384"/>
      <c r="BT17" s="384"/>
      <c r="BU17" s="385"/>
      <c r="BV17" s="383">
        <v>17123358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754.93</v>
      </c>
      <c r="M18" s="448"/>
      <c r="N18" s="448"/>
      <c r="O18" s="448"/>
      <c r="P18" s="448"/>
      <c r="Q18" s="448"/>
      <c r="R18" s="449"/>
      <c r="S18" s="449"/>
      <c r="T18" s="449"/>
      <c r="U18" s="449"/>
      <c r="V18" s="450"/>
      <c r="W18" s="464"/>
      <c r="X18" s="465"/>
      <c r="Y18" s="465"/>
      <c r="Z18" s="465"/>
      <c r="AA18" s="465"/>
      <c r="AB18" s="473"/>
      <c r="AC18" s="347">
        <v>64.3</v>
      </c>
      <c r="AD18" s="348"/>
      <c r="AE18" s="348"/>
      <c r="AF18" s="348"/>
      <c r="AG18" s="451"/>
      <c r="AH18" s="347">
        <v>62.2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29000734</v>
      </c>
      <c r="BO18" s="384"/>
      <c r="BP18" s="384"/>
      <c r="BQ18" s="384"/>
      <c r="BR18" s="384"/>
      <c r="BS18" s="384"/>
      <c r="BT18" s="384"/>
      <c r="BU18" s="385"/>
      <c r="BV18" s="383">
        <v>28450145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146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35938017</v>
      </c>
      <c r="BO19" s="384"/>
      <c r="BP19" s="384"/>
      <c r="BQ19" s="384"/>
      <c r="BR19" s="384"/>
      <c r="BS19" s="384"/>
      <c r="BT19" s="384"/>
      <c r="BU19" s="385"/>
      <c r="BV19" s="383">
        <v>35030560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36556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86659669</v>
      </c>
      <c r="BO23" s="384"/>
      <c r="BP23" s="384"/>
      <c r="BQ23" s="384"/>
      <c r="BR23" s="384"/>
      <c r="BS23" s="384"/>
      <c r="BT23" s="384"/>
      <c r="BU23" s="385"/>
      <c r="BV23" s="383">
        <v>84749192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9700</v>
      </c>
      <c r="R24" s="360"/>
      <c r="S24" s="360"/>
      <c r="T24" s="360"/>
      <c r="U24" s="360"/>
      <c r="V24" s="361"/>
      <c r="W24" s="425"/>
      <c r="X24" s="416"/>
      <c r="Y24" s="417"/>
      <c r="Z24" s="356" t="s">
        <v>154</v>
      </c>
      <c r="AA24" s="357"/>
      <c r="AB24" s="357"/>
      <c r="AC24" s="357"/>
      <c r="AD24" s="357"/>
      <c r="AE24" s="357"/>
      <c r="AF24" s="357"/>
      <c r="AG24" s="358"/>
      <c r="AH24" s="359">
        <v>758</v>
      </c>
      <c r="AI24" s="360"/>
      <c r="AJ24" s="360"/>
      <c r="AK24" s="360"/>
      <c r="AL24" s="361"/>
      <c r="AM24" s="359">
        <v>2512770</v>
      </c>
      <c r="AN24" s="360"/>
      <c r="AO24" s="360"/>
      <c r="AP24" s="360"/>
      <c r="AQ24" s="360"/>
      <c r="AR24" s="361"/>
      <c r="AS24" s="359">
        <v>3315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23435200</v>
      </c>
      <c r="BO24" s="384"/>
      <c r="BP24" s="384"/>
      <c r="BQ24" s="384"/>
      <c r="BR24" s="384"/>
      <c r="BS24" s="384"/>
      <c r="BT24" s="384"/>
      <c r="BU24" s="385"/>
      <c r="BV24" s="383">
        <v>25086958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7850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4188381</v>
      </c>
      <c r="BO25" s="379"/>
      <c r="BP25" s="379"/>
      <c r="BQ25" s="379"/>
      <c r="BR25" s="379"/>
      <c r="BS25" s="379"/>
      <c r="BT25" s="379"/>
      <c r="BU25" s="380"/>
      <c r="BV25" s="378">
        <v>4810979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6650</v>
      </c>
      <c r="R26" s="360"/>
      <c r="S26" s="360"/>
      <c r="T26" s="360"/>
      <c r="U26" s="360"/>
      <c r="V26" s="361"/>
      <c r="W26" s="425"/>
      <c r="X26" s="416"/>
      <c r="Y26" s="417"/>
      <c r="Z26" s="356" t="s">
        <v>160</v>
      </c>
      <c r="AA26" s="438"/>
      <c r="AB26" s="438"/>
      <c r="AC26" s="438"/>
      <c r="AD26" s="438"/>
      <c r="AE26" s="438"/>
      <c r="AF26" s="438"/>
      <c r="AG26" s="439"/>
      <c r="AH26" s="359">
        <v>14</v>
      </c>
      <c r="AI26" s="360"/>
      <c r="AJ26" s="360"/>
      <c r="AK26" s="360"/>
      <c r="AL26" s="361"/>
      <c r="AM26" s="359">
        <v>37352</v>
      </c>
      <c r="AN26" s="360"/>
      <c r="AO26" s="360"/>
      <c r="AP26" s="360"/>
      <c r="AQ26" s="360"/>
      <c r="AR26" s="361"/>
      <c r="AS26" s="359">
        <v>2668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6300</v>
      </c>
      <c r="R27" s="360"/>
      <c r="S27" s="360"/>
      <c r="T27" s="360"/>
      <c r="U27" s="360"/>
      <c r="V27" s="361"/>
      <c r="W27" s="425"/>
      <c r="X27" s="416"/>
      <c r="Y27" s="417"/>
      <c r="Z27" s="356" t="s">
        <v>163</v>
      </c>
      <c r="AA27" s="357"/>
      <c r="AB27" s="357"/>
      <c r="AC27" s="357"/>
      <c r="AD27" s="357"/>
      <c r="AE27" s="357"/>
      <c r="AF27" s="357"/>
      <c r="AG27" s="358"/>
      <c r="AH27" s="359">
        <v>9</v>
      </c>
      <c r="AI27" s="360"/>
      <c r="AJ27" s="360"/>
      <c r="AK27" s="360"/>
      <c r="AL27" s="361"/>
      <c r="AM27" s="359">
        <v>26424</v>
      </c>
      <c r="AN27" s="360"/>
      <c r="AO27" s="360"/>
      <c r="AP27" s="360"/>
      <c r="AQ27" s="360"/>
      <c r="AR27" s="361"/>
      <c r="AS27" s="359">
        <v>2936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5400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3042348</v>
      </c>
      <c r="BO28" s="379"/>
      <c r="BP28" s="379"/>
      <c r="BQ28" s="379"/>
      <c r="BR28" s="379"/>
      <c r="BS28" s="379"/>
      <c r="BT28" s="379"/>
      <c r="BU28" s="380"/>
      <c r="BV28" s="378">
        <v>2570880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19</v>
      </c>
      <c r="M29" s="360"/>
      <c r="N29" s="360"/>
      <c r="O29" s="360"/>
      <c r="P29" s="361"/>
      <c r="Q29" s="359">
        <v>5000</v>
      </c>
      <c r="R29" s="360"/>
      <c r="S29" s="360"/>
      <c r="T29" s="360"/>
      <c r="U29" s="360"/>
      <c r="V29" s="361"/>
      <c r="W29" s="426"/>
      <c r="X29" s="427"/>
      <c r="Y29" s="428"/>
      <c r="Z29" s="356" t="s">
        <v>170</v>
      </c>
      <c r="AA29" s="357"/>
      <c r="AB29" s="357"/>
      <c r="AC29" s="357"/>
      <c r="AD29" s="357"/>
      <c r="AE29" s="357"/>
      <c r="AF29" s="357"/>
      <c r="AG29" s="358"/>
      <c r="AH29" s="359">
        <v>767</v>
      </c>
      <c r="AI29" s="360"/>
      <c r="AJ29" s="360"/>
      <c r="AK29" s="360"/>
      <c r="AL29" s="361"/>
      <c r="AM29" s="359">
        <v>2539194</v>
      </c>
      <c r="AN29" s="360"/>
      <c r="AO29" s="360"/>
      <c r="AP29" s="360"/>
      <c r="AQ29" s="360"/>
      <c r="AR29" s="361"/>
      <c r="AS29" s="359">
        <v>3311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457342</v>
      </c>
      <c r="BO29" s="384"/>
      <c r="BP29" s="384"/>
      <c r="BQ29" s="384"/>
      <c r="BR29" s="384"/>
      <c r="BS29" s="384"/>
      <c r="BT29" s="384"/>
      <c r="BU29" s="385"/>
      <c r="BV29" s="383">
        <v>457016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4206791</v>
      </c>
      <c r="BO30" s="387"/>
      <c r="BP30" s="387"/>
      <c r="BQ30" s="387"/>
      <c r="BR30" s="387"/>
      <c r="BS30" s="387"/>
      <c r="BT30" s="387"/>
      <c r="BU30" s="388"/>
      <c r="BV30" s="386">
        <v>4067269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白山市国民健康保険特別会計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白山市水道事業会計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白山市簡易水道事業特別会計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手取郷広域事務組合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白山市土地開発公社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白山市墓地公苑特別会計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白山市介護保険特別会計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白山市工業用水道事業会計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白山市温泉事業特別会計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白山野々市広域事務組合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白山市地域振興公社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白山市下水道事業会計（地域下水道事業分）</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白山市後期高齢者医療特別会計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IF('各会計、関係団体の財政状況及び健全化判断比率'!B33="","",'各会計、関係団体の財政状況及び健全化判断比率'!B33)</f>
        <v>白山市下水道事業会計</v>
      </c>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IF('各会計、関係団体の財政状況及び健全化判断比率'!B36="","",'各会計、関係団体の財政状況及び健全化判断比率'!B36)</f>
        <v>白山市宅地造成事業特別会計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白山石川医療企業団（松任石川中央病院）</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あさがおテレビ</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IF('各会計、関係団体の財政状況及び健全化判断比率'!B37="","",'各会計、関係団体の財政状況及び健全化判断比率'!B37)</f>
        <v>白山市工業団地造成事業特別会計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白山石川医療企業団（つるぎ病院）</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フードサービス松任</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手取川流域環境衛生事業組合</v>
      </c>
      <c r="BZ38" s="342"/>
      <c r="CA38" s="342"/>
      <c r="CB38" s="342"/>
      <c r="CC38" s="342"/>
      <c r="CD38" s="342"/>
      <c r="CE38" s="342"/>
      <c r="CF38" s="342"/>
      <c r="CG38" s="342"/>
      <c r="CH38" s="342"/>
      <c r="CI38" s="342"/>
      <c r="CJ38" s="342"/>
      <c r="CK38" s="342"/>
      <c r="CL38" s="342"/>
      <c r="CM38" s="342"/>
      <c r="CN38" s="165"/>
      <c r="CO38" s="343">
        <f t="shared" si="3"/>
        <v>28</v>
      </c>
      <c r="CP38" s="343"/>
      <c r="CQ38" s="342" t="str">
        <f>IF('各会計、関係団体の財政状況及び健全化判断比率'!BS11="","",'各会計、関係団体の財政状況及び健全化判断比率'!BS11)</f>
        <v>つるぎ街づくり</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石川県市町村消防消じゅつ金組合</v>
      </c>
      <c r="BZ39" s="342"/>
      <c r="CA39" s="342"/>
      <c r="CB39" s="342"/>
      <c r="CC39" s="342"/>
      <c r="CD39" s="342"/>
      <c r="CE39" s="342"/>
      <c r="CF39" s="342"/>
      <c r="CG39" s="342"/>
      <c r="CH39" s="342"/>
      <c r="CI39" s="342"/>
      <c r="CJ39" s="342"/>
      <c r="CK39" s="342"/>
      <c r="CL39" s="342"/>
      <c r="CM39" s="342"/>
      <c r="CN39" s="165"/>
      <c r="CO39" s="343">
        <f t="shared" si="3"/>
        <v>29</v>
      </c>
      <c r="CP39" s="343"/>
      <c r="CQ39" s="342" t="str">
        <f>IF('各会計、関係団体の財政状況及び健全化判断比率'!BS12="","",'各会計、関係団体の財政状況及び健全化判断比率'!BS12)</f>
        <v>富樫福祉会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石川県後期高齢者医療広域連合（一般会計）</v>
      </c>
      <c r="BZ40" s="342"/>
      <c r="CA40" s="342"/>
      <c r="CB40" s="342"/>
      <c r="CC40" s="342"/>
      <c r="CD40" s="342"/>
      <c r="CE40" s="342"/>
      <c r="CF40" s="342"/>
      <c r="CG40" s="342"/>
      <c r="CH40" s="342"/>
      <c r="CI40" s="342"/>
      <c r="CJ40" s="342"/>
      <c r="CK40" s="342"/>
      <c r="CL40" s="342"/>
      <c r="CM40" s="342"/>
      <c r="CN40" s="165"/>
      <c r="CO40" s="343">
        <f t="shared" si="3"/>
        <v>30</v>
      </c>
      <c r="CP40" s="343"/>
      <c r="CQ40" s="342" t="str">
        <f>IF('各会計、関係団体の財政状況及び健全化判断比率'!BS13="","",'各会計、関係団体の財政状況及び健全化判断比率'!BS13)</f>
        <v>手取会</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石川県後期高齢者医療広域連合（後期高齢者医療特別会計）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石川県市町村職員退職手当組合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手取川水防事務組合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82" t="s">
        <v>24</v>
      </c>
      <c r="C41" s="1183"/>
      <c r="D41" s="81"/>
      <c r="E41" s="1184" t="s">
        <v>25</v>
      </c>
      <c r="F41" s="1184"/>
      <c r="G41" s="1184"/>
      <c r="H41" s="1185"/>
      <c r="I41" s="82">
        <v>75619</v>
      </c>
      <c r="J41" s="83">
        <v>77582</v>
      </c>
      <c r="K41" s="83">
        <v>82507</v>
      </c>
      <c r="L41" s="83">
        <v>84783</v>
      </c>
      <c r="M41" s="84">
        <v>86675</v>
      </c>
    </row>
    <row r="42" spans="2:13" ht="27.75" customHeight="1">
      <c r="B42" s="1172"/>
      <c r="C42" s="1173"/>
      <c r="D42" s="85"/>
      <c r="E42" s="1176" t="s">
        <v>26</v>
      </c>
      <c r="F42" s="1176"/>
      <c r="G42" s="1176"/>
      <c r="H42" s="1177"/>
      <c r="I42" s="86">
        <v>1317</v>
      </c>
      <c r="J42" s="87">
        <v>1176</v>
      </c>
      <c r="K42" s="87">
        <v>1196</v>
      </c>
      <c r="L42" s="87">
        <v>953</v>
      </c>
      <c r="M42" s="88">
        <v>809</v>
      </c>
    </row>
    <row r="43" spans="2:13" ht="27.75" customHeight="1">
      <c r="B43" s="1172"/>
      <c r="C43" s="1173"/>
      <c r="D43" s="85"/>
      <c r="E43" s="1176" t="s">
        <v>27</v>
      </c>
      <c r="F43" s="1176"/>
      <c r="G43" s="1176"/>
      <c r="H43" s="1177"/>
      <c r="I43" s="86">
        <v>31669</v>
      </c>
      <c r="J43" s="87">
        <v>32265</v>
      </c>
      <c r="K43" s="87">
        <v>32280</v>
      </c>
      <c r="L43" s="87">
        <v>30230</v>
      </c>
      <c r="M43" s="88">
        <v>29605</v>
      </c>
    </row>
    <row r="44" spans="2:13" ht="27.75" customHeight="1">
      <c r="B44" s="1172"/>
      <c r="C44" s="1173"/>
      <c r="D44" s="85"/>
      <c r="E44" s="1176" t="s">
        <v>28</v>
      </c>
      <c r="F44" s="1176"/>
      <c r="G44" s="1176"/>
      <c r="H44" s="1177"/>
      <c r="I44" s="86">
        <v>9276</v>
      </c>
      <c r="J44" s="87">
        <v>8320</v>
      </c>
      <c r="K44" s="87">
        <v>7583</v>
      </c>
      <c r="L44" s="87">
        <v>6281</v>
      </c>
      <c r="M44" s="88">
        <v>7769</v>
      </c>
    </row>
    <row r="45" spans="2:13" ht="27.75" customHeight="1">
      <c r="B45" s="1172"/>
      <c r="C45" s="1173"/>
      <c r="D45" s="85"/>
      <c r="E45" s="1176" t="s">
        <v>29</v>
      </c>
      <c r="F45" s="1176"/>
      <c r="G45" s="1176"/>
      <c r="H45" s="1177"/>
      <c r="I45" s="86">
        <v>9138</v>
      </c>
      <c r="J45" s="87">
        <v>8952</v>
      </c>
      <c r="K45" s="87">
        <v>8863</v>
      </c>
      <c r="L45" s="87">
        <v>8491</v>
      </c>
      <c r="M45" s="88">
        <v>7800</v>
      </c>
    </row>
    <row r="46" spans="2:13" ht="27.75" customHeight="1">
      <c r="B46" s="1172"/>
      <c r="C46" s="1173"/>
      <c r="D46" s="85"/>
      <c r="E46" s="1176" t="s">
        <v>30</v>
      </c>
      <c r="F46" s="1176"/>
      <c r="G46" s="1176"/>
      <c r="H46" s="1177"/>
      <c r="I46" s="86">
        <v>2042</v>
      </c>
      <c r="J46" s="87">
        <v>1914</v>
      </c>
      <c r="K46" s="87">
        <v>571</v>
      </c>
      <c r="L46" s="87">
        <v>647</v>
      </c>
      <c r="M46" s="88">
        <v>691</v>
      </c>
    </row>
    <row r="47" spans="2:13" ht="27.75" customHeight="1">
      <c r="B47" s="1172"/>
      <c r="C47" s="1173"/>
      <c r="D47" s="85"/>
      <c r="E47" s="1176" t="s">
        <v>31</v>
      </c>
      <c r="F47" s="1176"/>
      <c r="G47" s="1176"/>
      <c r="H47" s="1177"/>
      <c r="I47" s="86" t="s">
        <v>484</v>
      </c>
      <c r="J47" s="87" t="s">
        <v>484</v>
      </c>
      <c r="K47" s="87" t="s">
        <v>484</v>
      </c>
      <c r="L47" s="87" t="s">
        <v>484</v>
      </c>
      <c r="M47" s="88" t="s">
        <v>484</v>
      </c>
    </row>
    <row r="48" spans="2:13" ht="27.75" customHeight="1">
      <c r="B48" s="1174"/>
      <c r="C48" s="1175"/>
      <c r="D48" s="85"/>
      <c r="E48" s="1176" t="s">
        <v>32</v>
      </c>
      <c r="F48" s="1176"/>
      <c r="G48" s="1176"/>
      <c r="H48" s="1177"/>
      <c r="I48" s="86" t="s">
        <v>484</v>
      </c>
      <c r="J48" s="87" t="s">
        <v>484</v>
      </c>
      <c r="K48" s="87" t="s">
        <v>484</v>
      </c>
      <c r="L48" s="87" t="s">
        <v>484</v>
      </c>
      <c r="M48" s="88" t="s">
        <v>484</v>
      </c>
    </row>
    <row r="49" spans="2:13" ht="27.75" customHeight="1">
      <c r="B49" s="1170" t="s">
        <v>33</v>
      </c>
      <c r="C49" s="1171"/>
      <c r="D49" s="89"/>
      <c r="E49" s="1176" t="s">
        <v>34</v>
      </c>
      <c r="F49" s="1176"/>
      <c r="G49" s="1176"/>
      <c r="H49" s="1177"/>
      <c r="I49" s="86">
        <v>1926</v>
      </c>
      <c r="J49" s="87">
        <v>2097</v>
      </c>
      <c r="K49" s="87">
        <v>2658</v>
      </c>
      <c r="L49" s="87">
        <v>3655</v>
      </c>
      <c r="M49" s="88">
        <v>4304</v>
      </c>
    </row>
    <row r="50" spans="2:13" ht="27.75" customHeight="1">
      <c r="B50" s="1172"/>
      <c r="C50" s="1173"/>
      <c r="D50" s="85"/>
      <c r="E50" s="1176" t="s">
        <v>35</v>
      </c>
      <c r="F50" s="1176"/>
      <c r="G50" s="1176"/>
      <c r="H50" s="1177"/>
      <c r="I50" s="86">
        <v>11340</v>
      </c>
      <c r="J50" s="87">
        <v>10991</v>
      </c>
      <c r="K50" s="87">
        <v>10206</v>
      </c>
      <c r="L50" s="87">
        <v>9758</v>
      </c>
      <c r="M50" s="88">
        <v>9585</v>
      </c>
    </row>
    <row r="51" spans="2:13" ht="27.75" customHeight="1">
      <c r="B51" s="1174"/>
      <c r="C51" s="1175"/>
      <c r="D51" s="85"/>
      <c r="E51" s="1176" t="s">
        <v>36</v>
      </c>
      <c r="F51" s="1176"/>
      <c r="G51" s="1176"/>
      <c r="H51" s="1177"/>
      <c r="I51" s="86">
        <v>76608</v>
      </c>
      <c r="J51" s="87">
        <v>78133</v>
      </c>
      <c r="K51" s="87">
        <v>83236</v>
      </c>
      <c r="L51" s="87">
        <v>81543</v>
      </c>
      <c r="M51" s="88">
        <v>87129</v>
      </c>
    </row>
    <row r="52" spans="2:13" ht="27.75" customHeight="1" thickBot="1">
      <c r="B52" s="1178" t="s">
        <v>37</v>
      </c>
      <c r="C52" s="1179"/>
      <c r="D52" s="90"/>
      <c r="E52" s="1180" t="s">
        <v>38</v>
      </c>
      <c r="F52" s="1180"/>
      <c r="G52" s="1180"/>
      <c r="H52" s="1181"/>
      <c r="I52" s="91">
        <v>39187</v>
      </c>
      <c r="J52" s="92">
        <v>38989</v>
      </c>
      <c r="K52" s="92">
        <v>36899</v>
      </c>
      <c r="L52" s="92">
        <v>36430</v>
      </c>
      <c r="M52" s="93">
        <v>32332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85100</v>
      </c>
      <c r="E3" s="116"/>
      <c r="F3" s="117">
        <v>52576</v>
      </c>
      <c r="G3" s="118"/>
      <c r="H3" s="119"/>
    </row>
    <row r="4" spans="1:8">
      <c r="A4" s="120"/>
      <c r="B4" s="121"/>
      <c r="C4" s="122"/>
      <c r="D4" s="123">
        <v>64078</v>
      </c>
      <c r="E4" s="124"/>
      <c r="F4" s="125">
        <v>32266</v>
      </c>
      <c r="G4" s="126"/>
      <c r="H4" s="127"/>
    </row>
    <row r="5" spans="1:8">
      <c r="A5" s="108" t="s">
        <v>516</v>
      </c>
      <c r="B5" s="113"/>
      <c r="C5" s="114"/>
      <c r="D5" s="115">
        <v>100060</v>
      </c>
      <c r="E5" s="116"/>
      <c r="F5" s="117">
        <v>41433</v>
      </c>
      <c r="G5" s="118"/>
      <c r="H5" s="119"/>
    </row>
    <row r="6" spans="1:8">
      <c r="A6" s="120"/>
      <c r="B6" s="121"/>
      <c r="C6" s="122"/>
      <c r="D6" s="123">
        <v>54364</v>
      </c>
      <c r="E6" s="124"/>
      <c r="F6" s="125">
        <v>22351</v>
      </c>
      <c r="G6" s="126"/>
      <c r="H6" s="127"/>
    </row>
    <row r="7" spans="1:8">
      <c r="A7" s="108" t="s">
        <v>517</v>
      </c>
      <c r="B7" s="113"/>
      <c r="C7" s="114"/>
      <c r="D7" s="115">
        <v>132869</v>
      </c>
      <c r="E7" s="116"/>
      <c r="F7" s="117">
        <v>43493</v>
      </c>
      <c r="G7" s="118"/>
      <c r="H7" s="119"/>
    </row>
    <row r="8" spans="1:8">
      <c r="A8" s="120"/>
      <c r="B8" s="121"/>
      <c r="C8" s="122"/>
      <c r="D8" s="123">
        <v>64353</v>
      </c>
      <c r="E8" s="124"/>
      <c r="F8" s="125">
        <v>23254</v>
      </c>
      <c r="G8" s="126"/>
      <c r="H8" s="127"/>
    </row>
    <row r="9" spans="1:8">
      <c r="A9" s="108" t="s">
        <v>518</v>
      </c>
      <c r="B9" s="113"/>
      <c r="C9" s="114"/>
      <c r="D9" s="115">
        <v>128851</v>
      </c>
      <c r="E9" s="116"/>
      <c r="F9" s="117">
        <v>50840</v>
      </c>
      <c r="G9" s="118"/>
      <c r="H9" s="119"/>
    </row>
    <row r="10" spans="1:8">
      <c r="A10" s="120"/>
      <c r="B10" s="121"/>
      <c r="C10" s="122"/>
      <c r="D10" s="123">
        <v>45814</v>
      </c>
      <c r="E10" s="124"/>
      <c r="F10" s="125">
        <v>25367</v>
      </c>
      <c r="G10" s="126"/>
      <c r="H10" s="127"/>
    </row>
    <row r="11" spans="1:8">
      <c r="A11" s="108" t="s">
        <v>519</v>
      </c>
      <c r="B11" s="113"/>
      <c r="C11" s="114"/>
      <c r="D11" s="115">
        <v>110204</v>
      </c>
      <c r="E11" s="116"/>
      <c r="F11" s="117">
        <v>53605</v>
      </c>
      <c r="G11" s="118"/>
      <c r="H11" s="119"/>
    </row>
    <row r="12" spans="1:8">
      <c r="A12" s="120"/>
      <c r="B12" s="121"/>
      <c r="C12" s="128"/>
      <c r="D12" s="123">
        <v>43529</v>
      </c>
      <c r="E12" s="124"/>
      <c r="F12" s="125">
        <v>28343</v>
      </c>
      <c r="G12" s="126"/>
      <c r="H12" s="127"/>
    </row>
    <row r="13" spans="1:8">
      <c r="A13" s="108"/>
      <c r="B13" s="113"/>
      <c r="C13" s="129"/>
      <c r="D13" s="130">
        <v>111417</v>
      </c>
      <c r="E13" s="131"/>
      <c r="F13" s="132">
        <v>48389</v>
      </c>
      <c r="G13" s="133"/>
      <c r="H13" s="119"/>
    </row>
    <row r="14" spans="1:8">
      <c r="A14" s="120"/>
      <c r="B14" s="121"/>
      <c r="C14" s="122"/>
      <c r="D14" s="123">
        <v>54428</v>
      </c>
      <c r="E14" s="124"/>
      <c r="F14" s="125">
        <v>26316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3.28</v>
      </c>
      <c r="C19" s="134">
        <f>ROUND(VALUE(SUBSTITUTE(実質収支比率等に係る経年分析!G$48,"▲","-")),2)</f>
        <v>3.24</v>
      </c>
      <c r="D19" s="134">
        <f>ROUND(VALUE(SUBSTITUTE(実質収支比率等に係る経年分析!H$48,"▲","-")),2)</f>
        <v>3.57</v>
      </c>
      <c r="E19" s="134">
        <f>ROUND(VALUE(SUBSTITUTE(実質収支比率等に係る経年分析!I$48,"▲","-")),2)</f>
        <v>3.04</v>
      </c>
      <c r="F19" s="134">
        <f>ROUND(VALUE(SUBSTITUTE(実質収支比率等に係る経年分析!J$48,"▲","-")),2)</f>
        <v>4.93</v>
      </c>
    </row>
    <row r="20" spans="1:11">
      <c r="A20" s="134" t="s">
        <v>43</v>
      </c>
      <c r="B20" s="134">
        <f>ROUND(VALUE(SUBSTITUTE(実質収支比率等に係る経年分析!F$47,"▲","-")),2)</f>
        <v>4.76</v>
      </c>
      <c r="C20" s="134">
        <f>ROUND(VALUE(SUBSTITUTE(実質収支比率等に係る経年分析!G$47,"▲","-")),2)</f>
        <v>5.15</v>
      </c>
      <c r="D20" s="134">
        <f>ROUND(VALUE(SUBSTITUTE(実質収支比率等に係る経年分析!H$47,"▲","-")),2)</f>
        <v>6.56</v>
      </c>
      <c r="E20" s="134">
        <f>ROUND(VALUE(SUBSTITUTE(実質収支比率等に係る経年分析!I$47,"▲","-")),2)</f>
        <v>8.33</v>
      </c>
      <c r="F20" s="134">
        <f>ROUND(VALUE(SUBSTITUTE(実質収支比率等に係る経年分析!J$47,"▲","-")),2)</f>
        <v>10</v>
      </c>
    </row>
    <row r="21" spans="1:11">
      <c r="A21" s="134" t="s">
        <v>44</v>
      </c>
      <c r="B21" s="134">
        <f>IF(ISNUMBER(VALUE(SUBSTITUTE(実質収支比率等に係る経年分析!F$49,"▲","-"))),ROUND(VALUE(SUBSTITUTE(実質収支比率等に係る経年分析!F$49,"▲","-")),2),NA())</f>
        <v>-0.05</v>
      </c>
      <c r="C21" s="134">
        <f>IF(ISNUMBER(VALUE(SUBSTITUTE(実質収支比率等に係る経年分析!G$49,"▲","-"))),ROUND(VALUE(SUBSTITUTE(実質収支比率等に係る経年分析!G$49,"▲","-")),2),NA())</f>
        <v>0.42</v>
      </c>
      <c r="D21" s="134">
        <f>IF(ISNUMBER(VALUE(SUBSTITUTE(実質収支比率等に係る経年分析!H$49,"▲","-"))),ROUND(VALUE(SUBSTITUTE(実質収支比率等に係る経年分析!H$49,"▲","-")),2),NA())</f>
        <v>2.0099999999999998</v>
      </c>
      <c r="E21" s="134">
        <f>IF(ISNUMBER(VALUE(SUBSTITUTE(実質収支比率等に係る経年分析!I$49,"▲","-"))),ROUND(VALUE(SUBSTITUTE(実質収支比率等に係る経年分析!I$49,"▲","-")),2),NA())</f>
        <v>1.27</v>
      </c>
      <c r="F21" s="134">
        <f>IF(ISNUMBER(VALUE(SUBSTITUTE(実質収支比率等に係る経年分析!J$49,"▲","-"))),ROUND(VALUE(SUBSTITUTE(実質収支比率等に係る経年分析!J$49,"▲","-")),2),NA())</f>
        <v>3.4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0.88</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0.28000000000000003</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白山市宅地造成事業特別会計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白山市工業用水道事業会計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白山市工業団地造成事業特別会計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c r="A32" s="135" t="str">
        <f>IF(連結実質赤字比率に係る赤字・黒字の構成分析!C$38="",NA(),連結実質赤字比率に係る赤字・黒字の構成分析!C$38)</f>
        <v>白山市介護保険特別会計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c r="A33" s="135" t="str">
        <f>IF(連結実質赤字比率に係る赤字・黒字の構成分析!C$37="",NA(),連結実質赤字比率に係る赤字・黒字の構成分析!C$37)</f>
        <v>白山市国民健康保険特別会計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c r="A34" s="135" t="str">
        <f>IF(連結実質赤字比率に係る赤字・黒字の構成分析!C$36="",NA(),連結実質赤字比率に係る赤字・黒字の構成分析!C$36)</f>
        <v>白山市水道事業会計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4.34</v>
      </c>
    </row>
    <row r="35" spans="1:16">
      <c r="A35" s="135" t="str">
        <f>IF(連結実質赤字比率に係る赤字・黒字の構成分析!C$35="",NA(),連結実質赤字比率に係る赤字・黒字の構成分析!C$35)</f>
        <v>白山市下水道事業会計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2.0699999999999998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4.4800000000000004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7156</v>
      </c>
      <c r="E42" s="136"/>
      <c r="F42" s="136"/>
      <c r="G42" s="136">
        <f>'実質公債費比率（分子）の構造'!L$52</f>
        <v>7180</v>
      </c>
      <c r="H42" s="136"/>
      <c r="I42" s="136"/>
      <c r="J42" s="136">
        <f>'実質公債費比率（分子）の構造'!M$52</f>
        <v>7224</v>
      </c>
      <c r="K42" s="136"/>
      <c r="L42" s="136"/>
      <c r="M42" s="136">
        <f>'実質公債費比率（分子）の構造'!N$52</f>
        <v>7322</v>
      </c>
      <c r="N42" s="136"/>
      <c r="O42" s="136"/>
      <c r="P42" s="136">
        <f>'実質公債費比率（分子）の構造'!O$52</f>
        <v>7520</v>
      </c>
    </row>
    <row r="43" spans="1:16">
      <c r="A43" s="136" t="s">
        <v>52</v>
      </c>
      <c r="B43" s="136">
        <f>'実質公債費比率（分子）の構造'!K$51</f>
        <v>5</v>
      </c>
      <c r="C43" s="136"/>
      <c r="D43" s="136"/>
      <c r="E43" s="136" t="str">
        <f>'実質公債費比率（分子）の構造'!L$51</f>
        <v>-</v>
      </c>
      <c r="F43" s="136"/>
      <c r="G43" s="136"/>
      <c r="H43" s="136">
        <f>'実質公債費比率（分子）の構造'!M$51</f>
        <v>0</v>
      </c>
      <c r="I43" s="136"/>
      <c r="J43" s="136"/>
      <c r="K43" s="136">
        <f>'実質公債費比率（分子）の構造'!N$51</f>
        <v>1</v>
      </c>
      <c r="L43" s="136"/>
      <c r="M43" s="136"/>
      <c r="N43" s="136" t="str">
        <f>'実質公債費比率（分子）の構造'!O$51</f>
        <v>-</v>
      </c>
      <c r="O43" s="136"/>
      <c r="P43" s="136"/>
    </row>
    <row r="44" spans="1:16">
      <c r="A44" s="136" t="s">
        <v>53</v>
      </c>
      <c r="B44" s="136">
        <f>'実質公債費比率（分子）の構造'!K$50</f>
        <v>42</v>
      </c>
      <c r="C44" s="136"/>
      <c r="D44" s="136"/>
      <c r="E44" s="136">
        <f>'実質公債費比率（分子）の構造'!L$50</f>
        <v>3</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c r="A45" s="136" t="s">
        <v>54</v>
      </c>
      <c r="B45" s="136">
        <f>'実質公債費比率（分子）の構造'!K$49</f>
        <v>1656</v>
      </c>
      <c r="C45" s="136"/>
      <c r="D45" s="136"/>
      <c r="E45" s="136">
        <f>'実質公債費比率（分子）の構造'!L$49</f>
        <v>1551</v>
      </c>
      <c r="F45" s="136"/>
      <c r="G45" s="136"/>
      <c r="H45" s="136">
        <f>'実質公債費比率（分子）の構造'!M$49</f>
        <v>1320</v>
      </c>
      <c r="I45" s="136"/>
      <c r="J45" s="136"/>
      <c r="K45" s="136">
        <f>'実質公債費比率（分子）の構造'!N$49</f>
        <v>901</v>
      </c>
      <c r="L45" s="136"/>
      <c r="M45" s="136"/>
      <c r="N45" s="136">
        <f>'実質公債費比率（分子）の構造'!O$49</f>
        <v>857</v>
      </c>
      <c r="O45" s="136"/>
      <c r="P45" s="136"/>
    </row>
    <row r="46" spans="1:16">
      <c r="A46" s="136" t="s">
        <v>55</v>
      </c>
      <c r="B46" s="136">
        <f>'実質公債費比率（分子）の構造'!K$48</f>
        <v>2068</v>
      </c>
      <c r="C46" s="136"/>
      <c r="D46" s="136"/>
      <c r="E46" s="136">
        <f>'実質公債費比率（分子）の構造'!L$48</f>
        <v>1937</v>
      </c>
      <c r="F46" s="136"/>
      <c r="G46" s="136"/>
      <c r="H46" s="136">
        <f>'実質公債費比率（分子）の構造'!M$48</f>
        <v>1807</v>
      </c>
      <c r="I46" s="136"/>
      <c r="J46" s="136"/>
      <c r="K46" s="136">
        <f>'実質公債費比率（分子）の構造'!N$48</f>
        <v>1779</v>
      </c>
      <c r="L46" s="136"/>
      <c r="M46" s="136"/>
      <c r="N46" s="136">
        <f>'実質公債費比率（分子）の構造'!O$48</f>
        <v>1862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8045</v>
      </c>
      <c r="C49" s="136"/>
      <c r="D49" s="136"/>
      <c r="E49" s="136">
        <f>'実質公債費比率（分子）の構造'!L$45</f>
        <v>7752</v>
      </c>
      <c r="F49" s="136"/>
      <c r="G49" s="136"/>
      <c r="H49" s="136">
        <f>'実質公債費比率（分子）の構造'!M$45</f>
        <v>7322</v>
      </c>
      <c r="I49" s="136"/>
      <c r="J49" s="136"/>
      <c r="K49" s="136">
        <f>'実質公債費比率（分子）の構造'!N$45</f>
        <v>7518</v>
      </c>
      <c r="L49" s="136"/>
      <c r="M49" s="136"/>
      <c r="N49" s="136">
        <f>'実質公債費比率（分子）の構造'!O$45</f>
        <v>7530</v>
      </c>
      <c r="O49" s="136"/>
      <c r="P49" s="136"/>
    </row>
    <row r="50" spans="1:16">
      <c r="A50" s="136" t="s">
        <v>59</v>
      </c>
      <c r="B50" s="136" t="e">
        <f>NA()</f>
        <v>#N/A</v>
      </c>
      <c r="C50" s="136">
        <f>IF(ISNUMBER('実質公債費比率（分子）の構造'!K$53),'実質公債費比率（分子）の構造'!K$53,NA())</f>
        <v>4660</v>
      </c>
      <c r="D50" s="136" t="e">
        <f>NA()</f>
        <v>#N/A</v>
      </c>
      <c r="E50" s="136" t="e">
        <f>NA()</f>
        <v>#N/A</v>
      </c>
      <c r="F50" s="136">
        <f>IF(ISNUMBER('実質公債費比率（分子）の構造'!L$53),'実質公債費比率（分子）の構造'!L$53,NA())</f>
        <v>4063</v>
      </c>
      <c r="G50" s="136" t="e">
        <f>NA()</f>
        <v>#N/A</v>
      </c>
      <c r="H50" s="136" t="e">
        <f>NA()</f>
        <v>#N/A</v>
      </c>
      <c r="I50" s="136">
        <f>IF(ISNUMBER('実質公債費比率（分子）の構造'!M$53),'実質公債費比率（分子）の構造'!M$53,NA())</f>
        <v>3227</v>
      </c>
      <c r="J50" s="136" t="e">
        <f>NA()</f>
        <v>#N/A</v>
      </c>
      <c r="K50" s="136" t="e">
        <f>NA()</f>
        <v>#N/A</v>
      </c>
      <c r="L50" s="136">
        <f>IF(ISNUMBER('実質公債費比率（分子）の構造'!N$53),'実質公債費比率（分子）の構造'!N$53,NA())</f>
        <v>2879</v>
      </c>
      <c r="M50" s="136" t="e">
        <f>NA()</f>
        <v>#N/A</v>
      </c>
      <c r="N50" s="136" t="e">
        <f>NA()</f>
        <v>#N/A</v>
      </c>
      <c r="O50" s="136">
        <f>IF(ISNUMBER('実質公債費比率（分子）の構造'!O$53),'実質公債費比率（分子）の構造'!O$53,NA())</f>
        <v>2731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76608</v>
      </c>
      <c r="E56" s="135"/>
      <c r="F56" s="135"/>
      <c r="G56" s="135">
        <f>'将来負担比率（分子）の構造'!J$51</f>
        <v>78133</v>
      </c>
      <c r="H56" s="135"/>
      <c r="I56" s="135"/>
      <c r="J56" s="135">
        <f>'将来負担比率（分子）の構造'!K$51</f>
        <v>83236</v>
      </c>
      <c r="K56" s="135"/>
      <c r="L56" s="135"/>
      <c r="M56" s="135">
        <f>'将来負担比率（分子）の構造'!L$51</f>
        <v>81543</v>
      </c>
      <c r="N56" s="135"/>
      <c r="O56" s="135"/>
      <c r="P56" s="135">
        <f>'将来負担比率（分子）の構造'!M$51</f>
        <v>87129</v>
      </c>
    </row>
    <row r="57" spans="1:16">
      <c r="A57" s="135" t="s">
        <v>35</v>
      </c>
      <c r="B57" s="135"/>
      <c r="C57" s="135"/>
      <c r="D57" s="135">
        <f>'将来負担比率（分子）の構造'!I$50</f>
        <v>11340</v>
      </c>
      <c r="E57" s="135"/>
      <c r="F57" s="135"/>
      <c r="G57" s="135">
        <f>'将来負担比率（分子）の構造'!J$50</f>
        <v>10991</v>
      </c>
      <c r="H57" s="135"/>
      <c r="I57" s="135"/>
      <c r="J57" s="135">
        <f>'将来負担比率（分子）の構造'!K$50</f>
        <v>10206</v>
      </c>
      <c r="K57" s="135"/>
      <c r="L57" s="135"/>
      <c r="M57" s="135">
        <f>'将来負担比率（分子）の構造'!L$50</f>
        <v>9758</v>
      </c>
      <c r="N57" s="135"/>
      <c r="O57" s="135"/>
      <c r="P57" s="135">
        <f>'将来負担比率（分子）の構造'!M$50</f>
        <v>9585</v>
      </c>
    </row>
    <row r="58" spans="1:16">
      <c r="A58" s="135" t="s">
        <v>34</v>
      </c>
      <c r="B58" s="135"/>
      <c r="C58" s="135"/>
      <c r="D58" s="135">
        <f>'将来負担比率（分子）の構造'!I$49</f>
        <v>1926</v>
      </c>
      <c r="E58" s="135"/>
      <c r="F58" s="135"/>
      <c r="G58" s="135">
        <f>'将来負担比率（分子）の構造'!J$49</f>
        <v>2097</v>
      </c>
      <c r="H58" s="135"/>
      <c r="I58" s="135"/>
      <c r="J58" s="135">
        <f>'将来負担比率（分子）の構造'!K$49</f>
        <v>2658</v>
      </c>
      <c r="K58" s="135"/>
      <c r="L58" s="135"/>
      <c r="M58" s="135">
        <f>'将来負担比率（分子）の構造'!L$49</f>
        <v>3655</v>
      </c>
      <c r="N58" s="135"/>
      <c r="O58" s="135"/>
      <c r="P58" s="135">
        <f>'将来負担比率（分子）の構造'!M$49</f>
        <v>4304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2042</v>
      </c>
      <c r="C61" s="135"/>
      <c r="D61" s="135"/>
      <c r="E61" s="135">
        <f>'将来負担比率（分子）の構造'!J$46</f>
        <v>1914</v>
      </c>
      <c r="F61" s="135"/>
      <c r="G61" s="135"/>
      <c r="H61" s="135">
        <f>'将来負担比率（分子）の構造'!K$46</f>
        <v>571</v>
      </c>
      <c r="I61" s="135"/>
      <c r="J61" s="135"/>
      <c r="K61" s="135">
        <f>'将来負担比率（分子）の構造'!L$46</f>
        <v>647</v>
      </c>
      <c r="L61" s="135"/>
      <c r="M61" s="135"/>
      <c r="N61" s="135">
        <f>'将来負担比率（分子）の構造'!M$46</f>
        <v>691</v>
      </c>
      <c r="O61" s="135"/>
      <c r="P61" s="135"/>
    </row>
    <row r="62" spans="1:16">
      <c r="A62" s="135" t="s">
        <v>29</v>
      </c>
      <c r="B62" s="135">
        <f>'将来負担比率（分子）の構造'!I$45</f>
        <v>9138</v>
      </c>
      <c r="C62" s="135"/>
      <c r="D62" s="135"/>
      <c r="E62" s="135">
        <f>'将来負担比率（分子）の構造'!J$45</f>
        <v>8952</v>
      </c>
      <c r="F62" s="135"/>
      <c r="G62" s="135"/>
      <c r="H62" s="135">
        <f>'将来負担比率（分子）の構造'!K$45</f>
        <v>8863</v>
      </c>
      <c r="I62" s="135"/>
      <c r="J62" s="135"/>
      <c r="K62" s="135">
        <f>'将来負担比率（分子）の構造'!L$45</f>
        <v>8491</v>
      </c>
      <c r="L62" s="135"/>
      <c r="M62" s="135"/>
      <c r="N62" s="135">
        <f>'将来負担比率（分子）の構造'!M$45</f>
        <v>7800</v>
      </c>
      <c r="O62" s="135"/>
      <c r="P62" s="135"/>
    </row>
    <row r="63" spans="1:16">
      <c r="A63" s="135" t="s">
        <v>28</v>
      </c>
      <c r="B63" s="135">
        <f>'将来負担比率（分子）の構造'!I$44</f>
        <v>9276</v>
      </c>
      <c r="C63" s="135"/>
      <c r="D63" s="135"/>
      <c r="E63" s="135">
        <f>'将来負担比率（分子）の構造'!J$44</f>
        <v>8320</v>
      </c>
      <c r="F63" s="135"/>
      <c r="G63" s="135"/>
      <c r="H63" s="135">
        <f>'将来負担比率（分子）の構造'!K$44</f>
        <v>7583</v>
      </c>
      <c r="I63" s="135"/>
      <c r="J63" s="135"/>
      <c r="K63" s="135">
        <f>'将来負担比率（分子）の構造'!L$44</f>
        <v>6281</v>
      </c>
      <c r="L63" s="135"/>
      <c r="M63" s="135"/>
      <c r="N63" s="135">
        <f>'将来負担比率（分子）の構造'!M$44</f>
        <v>7769</v>
      </c>
      <c r="O63" s="135"/>
      <c r="P63" s="135"/>
    </row>
    <row r="64" spans="1:16">
      <c r="A64" s="135" t="s">
        <v>27</v>
      </c>
      <c r="B64" s="135">
        <f>'将来負担比率（分子）の構造'!I$43</f>
        <v>31669</v>
      </c>
      <c r="C64" s="135"/>
      <c r="D64" s="135"/>
      <c r="E64" s="135">
        <f>'将来負担比率（分子）の構造'!J$43</f>
        <v>32265</v>
      </c>
      <c r="F64" s="135"/>
      <c r="G64" s="135"/>
      <c r="H64" s="135">
        <f>'将来負担比率（分子）の構造'!K$43</f>
        <v>32280</v>
      </c>
      <c r="I64" s="135"/>
      <c r="J64" s="135"/>
      <c r="K64" s="135">
        <f>'将来負担比率（分子）の構造'!L$43</f>
        <v>30230</v>
      </c>
      <c r="L64" s="135"/>
      <c r="M64" s="135"/>
      <c r="N64" s="135">
        <f>'将来負担比率（分子）の構造'!M$43</f>
        <v>29605</v>
      </c>
      <c r="O64" s="135"/>
      <c r="P64" s="135"/>
    </row>
    <row r="65" spans="1:16">
      <c r="A65" s="135" t="s">
        <v>26</v>
      </c>
      <c r="B65" s="135">
        <f>'将来負担比率（分子）の構造'!I$42</f>
        <v>1317</v>
      </c>
      <c r="C65" s="135"/>
      <c r="D65" s="135"/>
      <c r="E65" s="135">
        <f>'将来負担比率（分子）の構造'!J$42</f>
        <v>1176</v>
      </c>
      <c r="F65" s="135"/>
      <c r="G65" s="135"/>
      <c r="H65" s="135">
        <f>'将来負担比率（分子）の構造'!K$42</f>
        <v>1196</v>
      </c>
      <c r="I65" s="135"/>
      <c r="J65" s="135"/>
      <c r="K65" s="135">
        <f>'将来負担比率（分子）の構造'!L$42</f>
        <v>953</v>
      </c>
      <c r="L65" s="135"/>
      <c r="M65" s="135"/>
      <c r="N65" s="135">
        <f>'将来負担比率（分子）の構造'!M$42</f>
        <v>809</v>
      </c>
      <c r="O65" s="135"/>
      <c r="P65" s="135"/>
    </row>
    <row r="66" spans="1:16">
      <c r="A66" s="135" t="s">
        <v>25</v>
      </c>
      <c r="B66" s="135">
        <f>'将来負担比率（分子）の構造'!I$41</f>
        <v>75619</v>
      </c>
      <c r="C66" s="135"/>
      <c r="D66" s="135"/>
      <c r="E66" s="135">
        <f>'将来負担比率（分子）の構造'!J$41</f>
        <v>77582</v>
      </c>
      <c r="F66" s="135"/>
      <c r="G66" s="135"/>
      <c r="H66" s="135">
        <f>'将来負担比率（分子）の構造'!K$41</f>
        <v>82507</v>
      </c>
      <c r="I66" s="135"/>
      <c r="J66" s="135"/>
      <c r="K66" s="135">
        <f>'将来負担比率（分子）の構造'!L$41</f>
        <v>84783</v>
      </c>
      <c r="L66" s="135"/>
      <c r="M66" s="135"/>
      <c r="N66" s="135">
        <f>'将来負担比率（分子）の構造'!M$41</f>
        <v>86675</v>
      </c>
      <c r="O66" s="135"/>
      <c r="P66" s="135"/>
    </row>
    <row r="67" spans="1:16">
      <c r="A67" s="135" t="s">
        <v>63</v>
      </c>
      <c r="B67" s="135" t="e">
        <f>NA()</f>
        <v>#N/A</v>
      </c>
      <c r="C67" s="135">
        <f>IF(ISNUMBER('将来負担比率（分子）の構造'!I$52), IF('将来負担比率（分子）の構造'!I$52 &lt; 0, 0, '将来負担比率（分子）の構造'!I$52), NA())</f>
        <v>39187</v>
      </c>
      <c r="D67" s="135" t="e">
        <f>NA()</f>
        <v>#N/A</v>
      </c>
      <c r="E67" s="135" t="e">
        <f>NA()</f>
        <v>#N/A</v>
      </c>
      <c r="F67" s="135">
        <f>IF(ISNUMBER('将来負担比率（分子）の構造'!J$52), IF('将来負担比率（分子）の構造'!J$52 &lt; 0, 0, '将来負担比率（分子）の構造'!J$52), NA())</f>
        <v>38989</v>
      </c>
      <c r="G67" s="135" t="e">
        <f>NA()</f>
        <v>#N/A</v>
      </c>
      <c r="H67" s="135" t="e">
        <f>NA()</f>
        <v>#N/A</v>
      </c>
      <c r="I67" s="135">
        <f>IF(ISNUMBER('将来負担比率（分子）の構造'!K$52), IF('将来負担比率（分子）の構造'!K$52 &lt; 0, 0, '将来負担比率（分子）の構造'!K$52), NA())</f>
        <v>36899</v>
      </c>
      <c r="J67" s="135" t="e">
        <f>NA()</f>
        <v>#N/A</v>
      </c>
      <c r="K67" s="135" t="e">
        <f>NA()</f>
        <v>#N/A</v>
      </c>
      <c r="L67" s="135">
        <f>IF(ISNUMBER('将来負担比率（分子）の構造'!L$52), IF('将来負担比率（分子）の構造'!L$52 &lt; 0, 0, '将来負担比率（分子）の構造'!L$52), NA())</f>
        <v>36430</v>
      </c>
      <c r="M67" s="135" t="e">
        <f>NA()</f>
        <v>#N/A</v>
      </c>
      <c r="N67" s="135" t="e">
        <f>NA()</f>
        <v>#N/A</v>
      </c>
      <c r="O67" s="135">
        <f>IF(ISNUMBER('将来負担比率（分子）の構造'!M$52), IF('将来負担比率（分子）の構造'!M$52 &lt; 0, 0, '将来負担比率（分子）の構造'!M$52), NA())</f>
        <v>32332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17199726</v>
      </c>
      <c r="S5" s="639"/>
      <c r="T5" s="639"/>
      <c r="U5" s="639"/>
      <c r="V5" s="639"/>
      <c r="W5" s="639"/>
      <c r="X5" s="639"/>
      <c r="Y5" s="686"/>
      <c r="Z5" s="699">
        <v>31.2</v>
      </c>
      <c r="AA5" s="699"/>
      <c r="AB5" s="699"/>
      <c r="AC5" s="699"/>
      <c r="AD5" s="700">
        <v>16491564</v>
      </c>
      <c r="AE5" s="700"/>
      <c r="AF5" s="700"/>
      <c r="AG5" s="700"/>
      <c r="AH5" s="700"/>
      <c r="AI5" s="700"/>
      <c r="AJ5" s="700"/>
      <c r="AK5" s="700"/>
      <c r="AL5" s="687">
        <v>55.9</v>
      </c>
      <c r="AM5" s="656"/>
      <c r="AN5" s="656"/>
      <c r="AO5" s="688"/>
      <c r="AP5" s="673" t="s">
        <v>208</v>
      </c>
      <c r="AQ5" s="674"/>
      <c r="AR5" s="674"/>
      <c r="AS5" s="674"/>
      <c r="AT5" s="674"/>
      <c r="AU5" s="674"/>
      <c r="AV5" s="674"/>
      <c r="AW5" s="674"/>
      <c r="AX5" s="674"/>
      <c r="AY5" s="674"/>
      <c r="AZ5" s="674"/>
      <c r="BA5" s="674"/>
      <c r="BB5" s="674"/>
      <c r="BC5" s="674"/>
      <c r="BD5" s="674"/>
      <c r="BE5" s="674"/>
      <c r="BF5" s="675"/>
      <c r="BG5" s="588">
        <v>16483160</v>
      </c>
      <c r="BH5" s="589"/>
      <c r="BI5" s="589"/>
      <c r="BJ5" s="589"/>
      <c r="BK5" s="589"/>
      <c r="BL5" s="589"/>
      <c r="BM5" s="589"/>
      <c r="BN5" s="590"/>
      <c r="BO5" s="641">
        <v>95.8</v>
      </c>
      <c r="BP5" s="641"/>
      <c r="BQ5" s="641"/>
      <c r="BR5" s="641"/>
      <c r="BS5" s="642">
        <v>368806</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342575</v>
      </c>
      <c r="S6" s="589"/>
      <c r="T6" s="589"/>
      <c r="U6" s="589"/>
      <c r="V6" s="589"/>
      <c r="W6" s="589"/>
      <c r="X6" s="589"/>
      <c r="Y6" s="590"/>
      <c r="Z6" s="641">
        <v>0.6</v>
      </c>
      <c r="AA6" s="641"/>
      <c r="AB6" s="641"/>
      <c r="AC6" s="641"/>
      <c r="AD6" s="642">
        <v>342575</v>
      </c>
      <c r="AE6" s="642"/>
      <c r="AF6" s="642"/>
      <c r="AG6" s="642"/>
      <c r="AH6" s="642"/>
      <c r="AI6" s="642"/>
      <c r="AJ6" s="642"/>
      <c r="AK6" s="642"/>
      <c r="AL6" s="611">
        <v>1.2</v>
      </c>
      <c r="AM6" s="643"/>
      <c r="AN6" s="643"/>
      <c r="AO6" s="644"/>
      <c r="AP6" s="585" t="s">
        <v>213</v>
      </c>
      <c r="AQ6" s="586"/>
      <c r="AR6" s="586"/>
      <c r="AS6" s="586"/>
      <c r="AT6" s="586"/>
      <c r="AU6" s="586"/>
      <c r="AV6" s="586"/>
      <c r="AW6" s="586"/>
      <c r="AX6" s="586"/>
      <c r="AY6" s="586"/>
      <c r="AZ6" s="586"/>
      <c r="BA6" s="586"/>
      <c r="BB6" s="586"/>
      <c r="BC6" s="586"/>
      <c r="BD6" s="586"/>
      <c r="BE6" s="586"/>
      <c r="BF6" s="587"/>
      <c r="BG6" s="588">
        <v>16483160</v>
      </c>
      <c r="BH6" s="589"/>
      <c r="BI6" s="589"/>
      <c r="BJ6" s="589"/>
      <c r="BK6" s="589"/>
      <c r="BL6" s="589"/>
      <c r="BM6" s="589"/>
      <c r="BN6" s="590"/>
      <c r="BO6" s="641">
        <v>95.8</v>
      </c>
      <c r="BP6" s="641"/>
      <c r="BQ6" s="641"/>
      <c r="BR6" s="641"/>
      <c r="BS6" s="642">
        <v>368806</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336116</v>
      </c>
      <c r="CS6" s="589"/>
      <c r="CT6" s="589"/>
      <c r="CU6" s="589"/>
      <c r="CV6" s="589"/>
      <c r="CW6" s="589"/>
      <c r="CX6" s="589"/>
      <c r="CY6" s="590"/>
      <c r="CZ6" s="641">
        <v>0.6</v>
      </c>
      <c r="DA6" s="641"/>
      <c r="DB6" s="641"/>
      <c r="DC6" s="641"/>
      <c r="DD6" s="594">
        <v>4536</v>
      </c>
      <c r="DE6" s="589"/>
      <c r="DF6" s="589"/>
      <c r="DG6" s="589"/>
      <c r="DH6" s="589"/>
      <c r="DI6" s="589"/>
      <c r="DJ6" s="589"/>
      <c r="DK6" s="589"/>
      <c r="DL6" s="589"/>
      <c r="DM6" s="589"/>
      <c r="DN6" s="589"/>
      <c r="DO6" s="589"/>
      <c r="DP6" s="590"/>
      <c r="DQ6" s="594">
        <v>336116</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37306</v>
      </c>
      <c r="S7" s="589"/>
      <c r="T7" s="589"/>
      <c r="U7" s="589"/>
      <c r="V7" s="589"/>
      <c r="W7" s="589"/>
      <c r="X7" s="589"/>
      <c r="Y7" s="590"/>
      <c r="Z7" s="641">
        <v>0.1</v>
      </c>
      <c r="AA7" s="641"/>
      <c r="AB7" s="641"/>
      <c r="AC7" s="641"/>
      <c r="AD7" s="642">
        <v>37306</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7957772</v>
      </c>
      <c r="BH7" s="589"/>
      <c r="BI7" s="589"/>
      <c r="BJ7" s="589"/>
      <c r="BK7" s="589"/>
      <c r="BL7" s="589"/>
      <c r="BM7" s="589"/>
      <c r="BN7" s="590"/>
      <c r="BO7" s="641">
        <v>46.3</v>
      </c>
      <c r="BP7" s="641"/>
      <c r="BQ7" s="641"/>
      <c r="BR7" s="641"/>
      <c r="BS7" s="642">
        <v>368806</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4930750</v>
      </c>
      <c r="CS7" s="589"/>
      <c r="CT7" s="589"/>
      <c r="CU7" s="589"/>
      <c r="CV7" s="589"/>
      <c r="CW7" s="589"/>
      <c r="CX7" s="589"/>
      <c r="CY7" s="590"/>
      <c r="CZ7" s="641">
        <v>9.1999999999999993</v>
      </c>
      <c r="DA7" s="641"/>
      <c r="DB7" s="641"/>
      <c r="DC7" s="641"/>
      <c r="DD7" s="594">
        <v>347258</v>
      </c>
      <c r="DE7" s="589"/>
      <c r="DF7" s="589"/>
      <c r="DG7" s="589"/>
      <c r="DH7" s="589"/>
      <c r="DI7" s="589"/>
      <c r="DJ7" s="589"/>
      <c r="DK7" s="589"/>
      <c r="DL7" s="589"/>
      <c r="DM7" s="589"/>
      <c r="DN7" s="589"/>
      <c r="DO7" s="589"/>
      <c r="DP7" s="590"/>
      <c r="DQ7" s="594">
        <v>4270272</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90345</v>
      </c>
      <c r="S8" s="589"/>
      <c r="T8" s="589"/>
      <c r="U8" s="589"/>
      <c r="V8" s="589"/>
      <c r="W8" s="589"/>
      <c r="X8" s="589"/>
      <c r="Y8" s="590"/>
      <c r="Z8" s="641">
        <v>0.2</v>
      </c>
      <c r="AA8" s="641"/>
      <c r="AB8" s="641"/>
      <c r="AC8" s="641"/>
      <c r="AD8" s="642">
        <v>90345</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202968</v>
      </c>
      <c r="BH8" s="589"/>
      <c r="BI8" s="589"/>
      <c r="BJ8" s="589"/>
      <c r="BK8" s="589"/>
      <c r="BL8" s="589"/>
      <c r="BM8" s="589"/>
      <c r="BN8" s="590"/>
      <c r="BO8" s="641">
        <v>1.2</v>
      </c>
      <c r="BP8" s="641"/>
      <c r="BQ8" s="641"/>
      <c r="BR8" s="641"/>
      <c r="BS8" s="594" t="s">
        <v>112</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16235088</v>
      </c>
      <c r="CS8" s="589"/>
      <c r="CT8" s="589"/>
      <c r="CU8" s="589"/>
      <c r="CV8" s="589"/>
      <c r="CW8" s="589"/>
      <c r="CX8" s="589"/>
      <c r="CY8" s="590"/>
      <c r="CZ8" s="641">
        <v>30.4</v>
      </c>
      <c r="DA8" s="641"/>
      <c r="DB8" s="641"/>
      <c r="DC8" s="641"/>
      <c r="DD8" s="594">
        <v>1862393</v>
      </c>
      <c r="DE8" s="589"/>
      <c r="DF8" s="589"/>
      <c r="DG8" s="589"/>
      <c r="DH8" s="589"/>
      <c r="DI8" s="589"/>
      <c r="DJ8" s="589"/>
      <c r="DK8" s="589"/>
      <c r="DL8" s="589"/>
      <c r="DM8" s="589"/>
      <c r="DN8" s="589"/>
      <c r="DO8" s="589"/>
      <c r="DP8" s="590"/>
      <c r="DQ8" s="594">
        <v>7394932</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55315</v>
      </c>
      <c r="S9" s="589"/>
      <c r="T9" s="589"/>
      <c r="U9" s="589"/>
      <c r="V9" s="589"/>
      <c r="W9" s="589"/>
      <c r="X9" s="589"/>
      <c r="Y9" s="590"/>
      <c r="Z9" s="641">
        <v>0.1</v>
      </c>
      <c r="AA9" s="641"/>
      <c r="AB9" s="641"/>
      <c r="AC9" s="641"/>
      <c r="AD9" s="642">
        <v>55315</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5154785</v>
      </c>
      <c r="BH9" s="589"/>
      <c r="BI9" s="589"/>
      <c r="BJ9" s="589"/>
      <c r="BK9" s="589"/>
      <c r="BL9" s="589"/>
      <c r="BM9" s="589"/>
      <c r="BN9" s="590"/>
      <c r="BO9" s="641">
        <v>30</v>
      </c>
      <c r="BP9" s="641"/>
      <c r="BQ9" s="641"/>
      <c r="BR9" s="641"/>
      <c r="BS9" s="594" t="s">
        <v>112</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3421850</v>
      </c>
      <c r="CS9" s="589"/>
      <c r="CT9" s="589"/>
      <c r="CU9" s="589"/>
      <c r="CV9" s="589"/>
      <c r="CW9" s="589"/>
      <c r="CX9" s="589"/>
      <c r="CY9" s="590"/>
      <c r="CZ9" s="641">
        <v>6.4</v>
      </c>
      <c r="DA9" s="641"/>
      <c r="DB9" s="641"/>
      <c r="DC9" s="641"/>
      <c r="DD9" s="594">
        <v>67701</v>
      </c>
      <c r="DE9" s="589"/>
      <c r="DF9" s="589"/>
      <c r="DG9" s="589"/>
      <c r="DH9" s="589"/>
      <c r="DI9" s="589"/>
      <c r="DJ9" s="589"/>
      <c r="DK9" s="589"/>
      <c r="DL9" s="589"/>
      <c r="DM9" s="589"/>
      <c r="DN9" s="589"/>
      <c r="DO9" s="589"/>
      <c r="DP9" s="590"/>
      <c r="DQ9" s="594">
        <v>3273829</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1312072</v>
      </c>
      <c r="S10" s="589"/>
      <c r="T10" s="589"/>
      <c r="U10" s="589"/>
      <c r="V10" s="589"/>
      <c r="W10" s="589"/>
      <c r="X10" s="589"/>
      <c r="Y10" s="590"/>
      <c r="Z10" s="641">
        <v>2.4</v>
      </c>
      <c r="AA10" s="641"/>
      <c r="AB10" s="641"/>
      <c r="AC10" s="641"/>
      <c r="AD10" s="642">
        <v>1312072</v>
      </c>
      <c r="AE10" s="642"/>
      <c r="AF10" s="642"/>
      <c r="AG10" s="642"/>
      <c r="AH10" s="642"/>
      <c r="AI10" s="642"/>
      <c r="AJ10" s="642"/>
      <c r="AK10" s="642"/>
      <c r="AL10" s="611">
        <v>4.4000000000000004</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340272</v>
      </c>
      <c r="BH10" s="589"/>
      <c r="BI10" s="589"/>
      <c r="BJ10" s="589"/>
      <c r="BK10" s="589"/>
      <c r="BL10" s="589"/>
      <c r="BM10" s="589"/>
      <c r="BN10" s="590"/>
      <c r="BO10" s="641">
        <v>2</v>
      </c>
      <c r="BP10" s="641"/>
      <c r="BQ10" s="641"/>
      <c r="BR10" s="641"/>
      <c r="BS10" s="594" t="s">
        <v>112</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85845</v>
      </c>
      <c r="CS10" s="589"/>
      <c r="CT10" s="589"/>
      <c r="CU10" s="589"/>
      <c r="CV10" s="589"/>
      <c r="CW10" s="589"/>
      <c r="CX10" s="589"/>
      <c r="CY10" s="590"/>
      <c r="CZ10" s="641">
        <v>0.2</v>
      </c>
      <c r="DA10" s="641"/>
      <c r="DB10" s="641"/>
      <c r="DC10" s="641"/>
      <c r="DD10" s="594" t="s">
        <v>112</v>
      </c>
      <c r="DE10" s="589"/>
      <c r="DF10" s="589"/>
      <c r="DG10" s="589"/>
      <c r="DH10" s="589"/>
      <c r="DI10" s="589"/>
      <c r="DJ10" s="589"/>
      <c r="DK10" s="589"/>
      <c r="DL10" s="589"/>
      <c r="DM10" s="589"/>
      <c r="DN10" s="589"/>
      <c r="DO10" s="589"/>
      <c r="DP10" s="590"/>
      <c r="DQ10" s="594">
        <v>9925</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2259747</v>
      </c>
      <c r="BH11" s="589"/>
      <c r="BI11" s="589"/>
      <c r="BJ11" s="589"/>
      <c r="BK11" s="589"/>
      <c r="BL11" s="589"/>
      <c r="BM11" s="589"/>
      <c r="BN11" s="590"/>
      <c r="BO11" s="641">
        <v>13.1</v>
      </c>
      <c r="BP11" s="641"/>
      <c r="BQ11" s="641"/>
      <c r="BR11" s="641"/>
      <c r="BS11" s="594">
        <v>368806</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901655</v>
      </c>
      <c r="CS11" s="589"/>
      <c r="CT11" s="589"/>
      <c r="CU11" s="589"/>
      <c r="CV11" s="589"/>
      <c r="CW11" s="589"/>
      <c r="CX11" s="589"/>
      <c r="CY11" s="590"/>
      <c r="CZ11" s="641">
        <v>1.7</v>
      </c>
      <c r="DA11" s="641"/>
      <c r="DB11" s="641"/>
      <c r="DC11" s="641"/>
      <c r="DD11" s="594">
        <v>412603</v>
      </c>
      <c r="DE11" s="589"/>
      <c r="DF11" s="589"/>
      <c r="DG11" s="589"/>
      <c r="DH11" s="589"/>
      <c r="DI11" s="589"/>
      <c r="DJ11" s="589"/>
      <c r="DK11" s="589"/>
      <c r="DL11" s="589"/>
      <c r="DM11" s="589"/>
      <c r="DN11" s="589"/>
      <c r="DO11" s="589"/>
      <c r="DP11" s="590"/>
      <c r="DQ11" s="594">
        <v>538639</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7601176</v>
      </c>
      <c r="BH12" s="589"/>
      <c r="BI12" s="589"/>
      <c r="BJ12" s="589"/>
      <c r="BK12" s="589"/>
      <c r="BL12" s="589"/>
      <c r="BM12" s="589"/>
      <c r="BN12" s="590"/>
      <c r="BO12" s="641">
        <v>44.2</v>
      </c>
      <c r="BP12" s="641"/>
      <c r="BQ12" s="641"/>
      <c r="BR12" s="641"/>
      <c r="BS12" s="594" t="s">
        <v>112</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1773652</v>
      </c>
      <c r="CS12" s="589"/>
      <c r="CT12" s="589"/>
      <c r="CU12" s="589"/>
      <c r="CV12" s="589"/>
      <c r="CW12" s="589"/>
      <c r="CX12" s="589"/>
      <c r="CY12" s="590"/>
      <c r="CZ12" s="641">
        <v>3.3</v>
      </c>
      <c r="DA12" s="641"/>
      <c r="DB12" s="641"/>
      <c r="DC12" s="641"/>
      <c r="DD12" s="594">
        <v>559433</v>
      </c>
      <c r="DE12" s="589"/>
      <c r="DF12" s="589"/>
      <c r="DG12" s="589"/>
      <c r="DH12" s="589"/>
      <c r="DI12" s="589"/>
      <c r="DJ12" s="589"/>
      <c r="DK12" s="589"/>
      <c r="DL12" s="589"/>
      <c r="DM12" s="589"/>
      <c r="DN12" s="589"/>
      <c r="DO12" s="589"/>
      <c r="DP12" s="590"/>
      <c r="DQ12" s="594">
        <v>1072357</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54109</v>
      </c>
      <c r="S13" s="589"/>
      <c r="T13" s="589"/>
      <c r="U13" s="589"/>
      <c r="V13" s="589"/>
      <c r="W13" s="589"/>
      <c r="X13" s="589"/>
      <c r="Y13" s="590"/>
      <c r="Z13" s="641">
        <v>0.1</v>
      </c>
      <c r="AA13" s="641"/>
      <c r="AB13" s="641"/>
      <c r="AC13" s="641"/>
      <c r="AD13" s="642">
        <v>54109</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7553600</v>
      </c>
      <c r="BH13" s="589"/>
      <c r="BI13" s="589"/>
      <c r="BJ13" s="589"/>
      <c r="BK13" s="589"/>
      <c r="BL13" s="589"/>
      <c r="BM13" s="589"/>
      <c r="BN13" s="590"/>
      <c r="BO13" s="641">
        <v>43.9</v>
      </c>
      <c r="BP13" s="641"/>
      <c r="BQ13" s="641"/>
      <c r="BR13" s="641"/>
      <c r="BS13" s="594" t="s">
        <v>112</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8111248</v>
      </c>
      <c r="CS13" s="589"/>
      <c r="CT13" s="589"/>
      <c r="CU13" s="589"/>
      <c r="CV13" s="589"/>
      <c r="CW13" s="589"/>
      <c r="CX13" s="589"/>
      <c r="CY13" s="590"/>
      <c r="CZ13" s="641">
        <v>15.2</v>
      </c>
      <c r="DA13" s="641"/>
      <c r="DB13" s="641"/>
      <c r="DC13" s="641"/>
      <c r="DD13" s="594">
        <v>4236238</v>
      </c>
      <c r="DE13" s="589"/>
      <c r="DF13" s="589"/>
      <c r="DG13" s="589"/>
      <c r="DH13" s="589"/>
      <c r="DI13" s="589"/>
      <c r="DJ13" s="589"/>
      <c r="DK13" s="589"/>
      <c r="DL13" s="589"/>
      <c r="DM13" s="589"/>
      <c r="DN13" s="589"/>
      <c r="DO13" s="589"/>
      <c r="DP13" s="590"/>
      <c r="DQ13" s="594">
        <v>4396187</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233559</v>
      </c>
      <c r="BH14" s="589"/>
      <c r="BI14" s="589"/>
      <c r="BJ14" s="589"/>
      <c r="BK14" s="589"/>
      <c r="BL14" s="589"/>
      <c r="BM14" s="589"/>
      <c r="BN14" s="590"/>
      <c r="BO14" s="641">
        <v>1.4</v>
      </c>
      <c r="BP14" s="641"/>
      <c r="BQ14" s="641"/>
      <c r="BR14" s="641"/>
      <c r="BS14" s="594" t="s">
        <v>112</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1473876</v>
      </c>
      <c r="CS14" s="589"/>
      <c r="CT14" s="589"/>
      <c r="CU14" s="589"/>
      <c r="CV14" s="589"/>
      <c r="CW14" s="589"/>
      <c r="CX14" s="589"/>
      <c r="CY14" s="590"/>
      <c r="CZ14" s="641">
        <v>2.8</v>
      </c>
      <c r="DA14" s="641"/>
      <c r="DB14" s="641"/>
      <c r="DC14" s="641"/>
      <c r="DD14" s="594">
        <v>40635</v>
      </c>
      <c r="DE14" s="589"/>
      <c r="DF14" s="589"/>
      <c r="DG14" s="589"/>
      <c r="DH14" s="589"/>
      <c r="DI14" s="589"/>
      <c r="DJ14" s="589"/>
      <c r="DK14" s="589"/>
      <c r="DL14" s="589"/>
      <c r="DM14" s="589"/>
      <c r="DN14" s="589"/>
      <c r="DO14" s="589"/>
      <c r="DP14" s="590"/>
      <c r="DQ14" s="594">
        <v>1399342</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79246</v>
      </c>
      <c r="S15" s="589"/>
      <c r="T15" s="589"/>
      <c r="U15" s="589"/>
      <c r="V15" s="589"/>
      <c r="W15" s="589"/>
      <c r="X15" s="589"/>
      <c r="Y15" s="590"/>
      <c r="Z15" s="641">
        <v>0.1</v>
      </c>
      <c r="AA15" s="641"/>
      <c r="AB15" s="641"/>
      <c r="AC15" s="641"/>
      <c r="AD15" s="642">
        <v>79246</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690643</v>
      </c>
      <c r="BH15" s="589"/>
      <c r="BI15" s="589"/>
      <c r="BJ15" s="589"/>
      <c r="BK15" s="589"/>
      <c r="BL15" s="589"/>
      <c r="BM15" s="589"/>
      <c r="BN15" s="590"/>
      <c r="BO15" s="641">
        <v>4</v>
      </c>
      <c r="BP15" s="641"/>
      <c r="BQ15" s="641"/>
      <c r="BR15" s="641"/>
      <c r="BS15" s="594" t="s">
        <v>112</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8596506</v>
      </c>
      <c r="CS15" s="589"/>
      <c r="CT15" s="589"/>
      <c r="CU15" s="589"/>
      <c r="CV15" s="589"/>
      <c r="CW15" s="589"/>
      <c r="CX15" s="589"/>
      <c r="CY15" s="590"/>
      <c r="CZ15" s="641">
        <v>16.100000000000001</v>
      </c>
      <c r="DA15" s="641"/>
      <c r="DB15" s="641"/>
      <c r="DC15" s="641"/>
      <c r="DD15" s="594">
        <v>4888355</v>
      </c>
      <c r="DE15" s="589"/>
      <c r="DF15" s="589"/>
      <c r="DG15" s="589"/>
      <c r="DH15" s="589"/>
      <c r="DI15" s="589"/>
      <c r="DJ15" s="589"/>
      <c r="DK15" s="589"/>
      <c r="DL15" s="589"/>
      <c r="DM15" s="589"/>
      <c r="DN15" s="589"/>
      <c r="DO15" s="589"/>
      <c r="DP15" s="590"/>
      <c r="DQ15" s="594">
        <v>4355693</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12668797</v>
      </c>
      <c r="S16" s="589"/>
      <c r="T16" s="589"/>
      <c r="U16" s="589"/>
      <c r="V16" s="589"/>
      <c r="W16" s="589"/>
      <c r="X16" s="589"/>
      <c r="Y16" s="590"/>
      <c r="Z16" s="641">
        <v>23</v>
      </c>
      <c r="AA16" s="641"/>
      <c r="AB16" s="641"/>
      <c r="AC16" s="641"/>
      <c r="AD16" s="642">
        <v>11005752</v>
      </c>
      <c r="AE16" s="642"/>
      <c r="AF16" s="642"/>
      <c r="AG16" s="642"/>
      <c r="AH16" s="642"/>
      <c r="AI16" s="642"/>
      <c r="AJ16" s="642"/>
      <c r="AK16" s="642"/>
      <c r="AL16" s="611">
        <v>37.299999999999997</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v>10</v>
      </c>
      <c r="BH16" s="589"/>
      <c r="BI16" s="589"/>
      <c r="BJ16" s="589"/>
      <c r="BK16" s="589"/>
      <c r="BL16" s="589"/>
      <c r="BM16" s="589"/>
      <c r="BN16" s="590"/>
      <c r="BO16" s="641">
        <v>0</v>
      </c>
      <c r="BP16" s="641"/>
      <c r="BQ16" s="641"/>
      <c r="BR16" s="641"/>
      <c r="BS16" s="594" t="s">
        <v>112</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47227</v>
      </c>
      <c r="CS16" s="589"/>
      <c r="CT16" s="589"/>
      <c r="CU16" s="589"/>
      <c r="CV16" s="589"/>
      <c r="CW16" s="589"/>
      <c r="CX16" s="589"/>
      <c r="CY16" s="590"/>
      <c r="CZ16" s="641">
        <v>0.1</v>
      </c>
      <c r="DA16" s="641"/>
      <c r="DB16" s="641"/>
      <c r="DC16" s="641"/>
      <c r="DD16" s="594" t="s">
        <v>112</v>
      </c>
      <c r="DE16" s="589"/>
      <c r="DF16" s="589"/>
      <c r="DG16" s="589"/>
      <c r="DH16" s="589"/>
      <c r="DI16" s="589"/>
      <c r="DJ16" s="589"/>
      <c r="DK16" s="589"/>
      <c r="DL16" s="589"/>
      <c r="DM16" s="589"/>
      <c r="DN16" s="589"/>
      <c r="DO16" s="589"/>
      <c r="DP16" s="590"/>
      <c r="DQ16" s="594">
        <v>6525</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11005752</v>
      </c>
      <c r="S17" s="589"/>
      <c r="T17" s="589"/>
      <c r="U17" s="589"/>
      <c r="V17" s="589"/>
      <c r="W17" s="589"/>
      <c r="X17" s="589"/>
      <c r="Y17" s="590"/>
      <c r="Z17" s="641">
        <v>20</v>
      </c>
      <c r="AA17" s="641"/>
      <c r="AB17" s="641"/>
      <c r="AC17" s="641"/>
      <c r="AD17" s="642">
        <v>11005752</v>
      </c>
      <c r="AE17" s="642"/>
      <c r="AF17" s="642"/>
      <c r="AG17" s="642"/>
      <c r="AH17" s="642"/>
      <c r="AI17" s="642"/>
      <c r="AJ17" s="642"/>
      <c r="AK17" s="642"/>
      <c r="AL17" s="611">
        <v>37.299999999999997</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7511702</v>
      </c>
      <c r="CS17" s="589"/>
      <c r="CT17" s="589"/>
      <c r="CU17" s="589"/>
      <c r="CV17" s="589"/>
      <c r="CW17" s="589"/>
      <c r="CX17" s="589"/>
      <c r="CY17" s="590"/>
      <c r="CZ17" s="641">
        <v>14.1</v>
      </c>
      <c r="DA17" s="641"/>
      <c r="DB17" s="641"/>
      <c r="DC17" s="641"/>
      <c r="DD17" s="594" t="s">
        <v>112</v>
      </c>
      <c r="DE17" s="589"/>
      <c r="DF17" s="589"/>
      <c r="DG17" s="589"/>
      <c r="DH17" s="589"/>
      <c r="DI17" s="589"/>
      <c r="DJ17" s="589"/>
      <c r="DK17" s="589"/>
      <c r="DL17" s="589"/>
      <c r="DM17" s="589"/>
      <c r="DN17" s="589"/>
      <c r="DO17" s="589"/>
      <c r="DP17" s="590"/>
      <c r="DQ17" s="594">
        <v>7194315</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1663045</v>
      </c>
      <c r="S18" s="589"/>
      <c r="T18" s="589"/>
      <c r="U18" s="589"/>
      <c r="V18" s="589"/>
      <c r="W18" s="589"/>
      <c r="X18" s="589"/>
      <c r="Y18" s="590"/>
      <c r="Z18" s="641">
        <v>3</v>
      </c>
      <c r="AA18" s="641"/>
      <c r="AB18" s="641"/>
      <c r="AC18" s="641"/>
      <c r="AD18" s="642" t="s">
        <v>112</v>
      </c>
      <c r="AE18" s="642"/>
      <c r="AF18" s="642"/>
      <c r="AG18" s="642"/>
      <c r="AH18" s="642"/>
      <c r="AI18" s="642"/>
      <c r="AJ18" s="642"/>
      <c r="AK18" s="642"/>
      <c r="AL18" s="611" t="s">
        <v>112</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716566</v>
      </c>
      <c r="BH19" s="589"/>
      <c r="BI19" s="589"/>
      <c r="BJ19" s="589"/>
      <c r="BK19" s="589"/>
      <c r="BL19" s="589"/>
      <c r="BM19" s="589"/>
      <c r="BN19" s="590"/>
      <c r="BO19" s="641">
        <v>4.2</v>
      </c>
      <c r="BP19" s="641"/>
      <c r="BQ19" s="641"/>
      <c r="BR19" s="641"/>
      <c r="BS19" s="594" t="s">
        <v>112</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31839491</v>
      </c>
      <c r="S20" s="589"/>
      <c r="T20" s="589"/>
      <c r="U20" s="589"/>
      <c r="V20" s="589"/>
      <c r="W20" s="589"/>
      <c r="X20" s="589"/>
      <c r="Y20" s="590"/>
      <c r="Z20" s="641">
        <v>57.8</v>
      </c>
      <c r="AA20" s="641"/>
      <c r="AB20" s="641"/>
      <c r="AC20" s="641"/>
      <c r="AD20" s="642">
        <v>29468284</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716566</v>
      </c>
      <c r="BH20" s="589"/>
      <c r="BI20" s="589"/>
      <c r="BJ20" s="589"/>
      <c r="BK20" s="589"/>
      <c r="BL20" s="589"/>
      <c r="BM20" s="589"/>
      <c r="BN20" s="590"/>
      <c r="BO20" s="641">
        <v>4.2</v>
      </c>
      <c r="BP20" s="641"/>
      <c r="BQ20" s="641"/>
      <c r="BR20" s="641"/>
      <c r="BS20" s="594" t="s">
        <v>112</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53425515</v>
      </c>
      <c r="CS20" s="589"/>
      <c r="CT20" s="589"/>
      <c r="CU20" s="589"/>
      <c r="CV20" s="589"/>
      <c r="CW20" s="589"/>
      <c r="CX20" s="589"/>
      <c r="CY20" s="590"/>
      <c r="CZ20" s="641">
        <v>100</v>
      </c>
      <c r="DA20" s="641"/>
      <c r="DB20" s="641"/>
      <c r="DC20" s="641"/>
      <c r="DD20" s="594">
        <v>12419152</v>
      </c>
      <c r="DE20" s="589"/>
      <c r="DF20" s="589"/>
      <c r="DG20" s="589"/>
      <c r="DH20" s="589"/>
      <c r="DI20" s="589"/>
      <c r="DJ20" s="589"/>
      <c r="DK20" s="589"/>
      <c r="DL20" s="589"/>
      <c r="DM20" s="589"/>
      <c r="DN20" s="589"/>
      <c r="DO20" s="589"/>
      <c r="DP20" s="590"/>
      <c r="DQ20" s="594">
        <v>34248132</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13812</v>
      </c>
      <c r="S21" s="589"/>
      <c r="T21" s="589"/>
      <c r="U21" s="589"/>
      <c r="V21" s="589"/>
      <c r="W21" s="589"/>
      <c r="X21" s="589"/>
      <c r="Y21" s="590"/>
      <c r="Z21" s="641">
        <v>0</v>
      </c>
      <c r="AA21" s="641"/>
      <c r="AB21" s="641"/>
      <c r="AC21" s="641"/>
      <c r="AD21" s="642">
        <v>13812</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v>8404</v>
      </c>
      <c r="BH21" s="589"/>
      <c r="BI21" s="589"/>
      <c r="BJ21" s="589"/>
      <c r="BK21" s="589"/>
      <c r="BL21" s="589"/>
      <c r="BM21" s="589"/>
      <c r="BN21" s="590"/>
      <c r="BO21" s="641">
        <v>0</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762554</v>
      </c>
      <c r="S22" s="589"/>
      <c r="T22" s="589"/>
      <c r="U22" s="589"/>
      <c r="V22" s="589"/>
      <c r="W22" s="589"/>
      <c r="X22" s="589"/>
      <c r="Y22" s="590"/>
      <c r="Z22" s="641">
        <v>1.4</v>
      </c>
      <c r="AA22" s="641"/>
      <c r="AB22" s="641"/>
      <c r="AC22" s="641"/>
      <c r="AD22" s="642" t="s">
        <v>112</v>
      </c>
      <c r="AE22" s="642"/>
      <c r="AF22" s="642"/>
      <c r="AG22" s="642"/>
      <c r="AH22" s="642"/>
      <c r="AI22" s="642"/>
      <c r="AJ22" s="642"/>
      <c r="AK22" s="642"/>
      <c r="AL22" s="611" t="s">
        <v>112</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580744</v>
      </c>
      <c r="S23" s="589"/>
      <c r="T23" s="589"/>
      <c r="U23" s="589"/>
      <c r="V23" s="589"/>
      <c r="W23" s="589"/>
      <c r="X23" s="589"/>
      <c r="Y23" s="590"/>
      <c r="Z23" s="641">
        <v>1.1000000000000001</v>
      </c>
      <c r="AA23" s="641"/>
      <c r="AB23" s="641"/>
      <c r="AC23" s="641"/>
      <c r="AD23" s="642" t="s">
        <v>112</v>
      </c>
      <c r="AE23" s="642"/>
      <c r="AF23" s="642"/>
      <c r="AG23" s="642"/>
      <c r="AH23" s="642"/>
      <c r="AI23" s="642"/>
      <c r="AJ23" s="642"/>
      <c r="AK23" s="642"/>
      <c r="AL23" s="611" t="s">
        <v>112</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v>708162</v>
      </c>
      <c r="BH23" s="589"/>
      <c r="BI23" s="589"/>
      <c r="BJ23" s="589"/>
      <c r="BK23" s="589"/>
      <c r="BL23" s="589"/>
      <c r="BM23" s="589"/>
      <c r="BN23" s="590"/>
      <c r="BO23" s="641">
        <v>4.0999999999999996</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62956</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23173372</v>
      </c>
      <c r="CS24" s="639"/>
      <c r="CT24" s="639"/>
      <c r="CU24" s="639"/>
      <c r="CV24" s="639"/>
      <c r="CW24" s="639"/>
      <c r="CX24" s="639"/>
      <c r="CY24" s="686"/>
      <c r="CZ24" s="690">
        <v>43.4</v>
      </c>
      <c r="DA24" s="691"/>
      <c r="DB24" s="691"/>
      <c r="DC24" s="692"/>
      <c r="DD24" s="685">
        <v>16353938</v>
      </c>
      <c r="DE24" s="639"/>
      <c r="DF24" s="639"/>
      <c r="DG24" s="639"/>
      <c r="DH24" s="639"/>
      <c r="DI24" s="639"/>
      <c r="DJ24" s="639"/>
      <c r="DK24" s="686"/>
      <c r="DL24" s="685">
        <v>16325452</v>
      </c>
      <c r="DM24" s="639"/>
      <c r="DN24" s="639"/>
      <c r="DO24" s="639"/>
      <c r="DP24" s="639"/>
      <c r="DQ24" s="639"/>
      <c r="DR24" s="639"/>
      <c r="DS24" s="639"/>
      <c r="DT24" s="639"/>
      <c r="DU24" s="639"/>
      <c r="DV24" s="686"/>
      <c r="DW24" s="687">
        <v>51.2</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7209659</v>
      </c>
      <c r="S25" s="589"/>
      <c r="T25" s="589"/>
      <c r="U25" s="589"/>
      <c r="V25" s="589"/>
      <c r="W25" s="589"/>
      <c r="X25" s="589"/>
      <c r="Y25" s="590"/>
      <c r="Z25" s="641">
        <v>13.1</v>
      </c>
      <c r="AA25" s="641"/>
      <c r="AB25" s="641"/>
      <c r="AC25" s="641"/>
      <c r="AD25" s="642" t="s">
        <v>112</v>
      </c>
      <c r="AE25" s="642"/>
      <c r="AF25" s="642"/>
      <c r="AG25" s="642"/>
      <c r="AH25" s="642"/>
      <c r="AI25" s="642"/>
      <c r="AJ25" s="642"/>
      <c r="AK25" s="642"/>
      <c r="AL25" s="611" t="s">
        <v>112</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6701938</v>
      </c>
      <c r="CS25" s="607"/>
      <c r="CT25" s="607"/>
      <c r="CU25" s="607"/>
      <c r="CV25" s="607"/>
      <c r="CW25" s="607"/>
      <c r="CX25" s="607"/>
      <c r="CY25" s="608"/>
      <c r="CZ25" s="591">
        <v>12.5</v>
      </c>
      <c r="DA25" s="609"/>
      <c r="DB25" s="609"/>
      <c r="DC25" s="610"/>
      <c r="DD25" s="594">
        <v>6121518</v>
      </c>
      <c r="DE25" s="607"/>
      <c r="DF25" s="607"/>
      <c r="DG25" s="607"/>
      <c r="DH25" s="607"/>
      <c r="DI25" s="607"/>
      <c r="DJ25" s="607"/>
      <c r="DK25" s="608"/>
      <c r="DL25" s="594">
        <v>6100570</v>
      </c>
      <c r="DM25" s="607"/>
      <c r="DN25" s="607"/>
      <c r="DO25" s="607"/>
      <c r="DP25" s="607"/>
      <c r="DQ25" s="607"/>
      <c r="DR25" s="607"/>
      <c r="DS25" s="607"/>
      <c r="DT25" s="607"/>
      <c r="DU25" s="607"/>
      <c r="DV25" s="608"/>
      <c r="DW25" s="611">
        <v>19.100000000000001</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4346212</v>
      </c>
      <c r="CS26" s="589"/>
      <c r="CT26" s="589"/>
      <c r="CU26" s="589"/>
      <c r="CV26" s="589"/>
      <c r="CW26" s="589"/>
      <c r="CX26" s="589"/>
      <c r="CY26" s="590"/>
      <c r="CZ26" s="591">
        <v>8.1</v>
      </c>
      <c r="DA26" s="609"/>
      <c r="DB26" s="609"/>
      <c r="DC26" s="610"/>
      <c r="DD26" s="594">
        <v>3799168</v>
      </c>
      <c r="DE26" s="589"/>
      <c r="DF26" s="589"/>
      <c r="DG26" s="589"/>
      <c r="DH26" s="589"/>
      <c r="DI26" s="589"/>
      <c r="DJ26" s="589"/>
      <c r="DK26" s="590"/>
      <c r="DL26" s="594" t="s">
        <v>278</v>
      </c>
      <c r="DM26" s="589"/>
      <c r="DN26" s="589"/>
      <c r="DO26" s="589"/>
      <c r="DP26" s="589"/>
      <c r="DQ26" s="589"/>
      <c r="DR26" s="589"/>
      <c r="DS26" s="589"/>
      <c r="DT26" s="589"/>
      <c r="DU26" s="589"/>
      <c r="DV26" s="590"/>
      <c r="DW26" s="611" t="s">
        <v>278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3629602</v>
      </c>
      <c r="S27" s="589"/>
      <c r="T27" s="589"/>
      <c r="U27" s="589"/>
      <c r="V27" s="589"/>
      <c r="W27" s="589"/>
      <c r="X27" s="589"/>
      <c r="Y27" s="590"/>
      <c r="Z27" s="641">
        <v>6.6</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17199726</v>
      </c>
      <c r="BH27" s="589"/>
      <c r="BI27" s="589"/>
      <c r="BJ27" s="589"/>
      <c r="BK27" s="589"/>
      <c r="BL27" s="589"/>
      <c r="BM27" s="589"/>
      <c r="BN27" s="590"/>
      <c r="BO27" s="641">
        <v>100</v>
      </c>
      <c r="BP27" s="641"/>
      <c r="BQ27" s="641"/>
      <c r="BR27" s="641"/>
      <c r="BS27" s="594">
        <v>368806</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8959744</v>
      </c>
      <c r="CS27" s="607"/>
      <c r="CT27" s="607"/>
      <c r="CU27" s="607"/>
      <c r="CV27" s="607"/>
      <c r="CW27" s="607"/>
      <c r="CX27" s="607"/>
      <c r="CY27" s="608"/>
      <c r="CZ27" s="591">
        <v>16.8</v>
      </c>
      <c r="DA27" s="609"/>
      <c r="DB27" s="609"/>
      <c r="DC27" s="610"/>
      <c r="DD27" s="594">
        <v>3038117</v>
      </c>
      <c r="DE27" s="607"/>
      <c r="DF27" s="607"/>
      <c r="DG27" s="607"/>
      <c r="DH27" s="607"/>
      <c r="DI27" s="607"/>
      <c r="DJ27" s="607"/>
      <c r="DK27" s="608"/>
      <c r="DL27" s="594">
        <v>3030579</v>
      </c>
      <c r="DM27" s="607"/>
      <c r="DN27" s="607"/>
      <c r="DO27" s="607"/>
      <c r="DP27" s="607"/>
      <c r="DQ27" s="607"/>
      <c r="DR27" s="607"/>
      <c r="DS27" s="607"/>
      <c r="DT27" s="607"/>
      <c r="DU27" s="607"/>
      <c r="DV27" s="608"/>
      <c r="DW27" s="611">
        <v>9.5</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300541</v>
      </c>
      <c r="S28" s="589"/>
      <c r="T28" s="589"/>
      <c r="U28" s="589"/>
      <c r="V28" s="589"/>
      <c r="W28" s="589"/>
      <c r="X28" s="589"/>
      <c r="Y28" s="590"/>
      <c r="Z28" s="641">
        <v>0.5</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7511690</v>
      </c>
      <c r="CS28" s="589"/>
      <c r="CT28" s="589"/>
      <c r="CU28" s="589"/>
      <c r="CV28" s="589"/>
      <c r="CW28" s="589"/>
      <c r="CX28" s="589"/>
      <c r="CY28" s="590"/>
      <c r="CZ28" s="591">
        <v>14.1</v>
      </c>
      <c r="DA28" s="609"/>
      <c r="DB28" s="609"/>
      <c r="DC28" s="610"/>
      <c r="DD28" s="594">
        <v>7194303</v>
      </c>
      <c r="DE28" s="589"/>
      <c r="DF28" s="589"/>
      <c r="DG28" s="589"/>
      <c r="DH28" s="589"/>
      <c r="DI28" s="589"/>
      <c r="DJ28" s="589"/>
      <c r="DK28" s="590"/>
      <c r="DL28" s="594">
        <v>7194303</v>
      </c>
      <c r="DM28" s="589"/>
      <c r="DN28" s="589"/>
      <c r="DO28" s="589"/>
      <c r="DP28" s="589"/>
      <c r="DQ28" s="589"/>
      <c r="DR28" s="589"/>
      <c r="DS28" s="589"/>
      <c r="DT28" s="589"/>
      <c r="DU28" s="589"/>
      <c r="DV28" s="590"/>
      <c r="DW28" s="611">
        <v>22.5</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8187</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5" t="s">
        <v>58</v>
      </c>
      <c r="CG29" s="622"/>
      <c r="CH29" s="622"/>
      <c r="CI29" s="622"/>
      <c r="CJ29" s="622"/>
      <c r="CK29" s="622"/>
      <c r="CL29" s="622"/>
      <c r="CM29" s="622"/>
      <c r="CN29" s="622"/>
      <c r="CO29" s="622"/>
      <c r="CP29" s="622"/>
      <c r="CQ29" s="623"/>
      <c r="CR29" s="588">
        <v>7511690</v>
      </c>
      <c r="CS29" s="607"/>
      <c r="CT29" s="607"/>
      <c r="CU29" s="607"/>
      <c r="CV29" s="607"/>
      <c r="CW29" s="607"/>
      <c r="CX29" s="607"/>
      <c r="CY29" s="608"/>
      <c r="CZ29" s="591">
        <v>14.1</v>
      </c>
      <c r="DA29" s="609"/>
      <c r="DB29" s="609"/>
      <c r="DC29" s="610"/>
      <c r="DD29" s="594">
        <v>7194303</v>
      </c>
      <c r="DE29" s="607"/>
      <c r="DF29" s="607"/>
      <c r="DG29" s="607"/>
      <c r="DH29" s="607"/>
      <c r="DI29" s="607"/>
      <c r="DJ29" s="607"/>
      <c r="DK29" s="608"/>
      <c r="DL29" s="594">
        <v>7194303</v>
      </c>
      <c r="DM29" s="607"/>
      <c r="DN29" s="607"/>
      <c r="DO29" s="607"/>
      <c r="DP29" s="607"/>
      <c r="DQ29" s="607"/>
      <c r="DR29" s="607"/>
      <c r="DS29" s="607"/>
      <c r="DT29" s="607"/>
      <c r="DU29" s="607"/>
      <c r="DV29" s="608"/>
      <c r="DW29" s="611">
        <v>22.5</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25149</v>
      </c>
      <c r="S30" s="589"/>
      <c r="T30" s="589"/>
      <c r="U30" s="589"/>
      <c r="V30" s="589"/>
      <c r="W30" s="589"/>
      <c r="X30" s="589"/>
      <c r="Y30" s="590"/>
      <c r="Z30" s="641">
        <v>0</v>
      </c>
      <c r="AA30" s="641"/>
      <c r="AB30" s="641"/>
      <c r="AC30" s="641"/>
      <c r="AD30" s="642" t="s">
        <v>112</v>
      </c>
      <c r="AE30" s="642"/>
      <c r="AF30" s="642"/>
      <c r="AG30" s="642"/>
      <c r="AH30" s="642"/>
      <c r="AI30" s="642"/>
      <c r="AJ30" s="642"/>
      <c r="AK30" s="642"/>
      <c r="AL30" s="611" t="s">
        <v>112</v>
      </c>
      <c r="AM30" s="643"/>
      <c r="AN30" s="643"/>
      <c r="AO30" s="644"/>
      <c r="AP30" s="664" t="s">
        <v>289</v>
      </c>
      <c r="AQ30" s="665"/>
      <c r="AR30" s="665"/>
      <c r="AS30" s="665"/>
      <c r="AT30" s="670" t="s">
        <v>290</v>
      </c>
      <c r="AU30" s="182"/>
      <c r="AV30" s="182"/>
      <c r="AW30" s="182"/>
      <c r="AX30" s="673" t="s">
        <v>170</v>
      </c>
      <c r="AY30" s="674"/>
      <c r="AZ30" s="674"/>
      <c r="BA30" s="674"/>
      <c r="BB30" s="674"/>
      <c r="BC30" s="674"/>
      <c r="BD30" s="674"/>
      <c r="BE30" s="674"/>
      <c r="BF30" s="675"/>
      <c r="BG30" s="654">
        <v>99.1</v>
      </c>
      <c r="BH30" s="655"/>
      <c r="BI30" s="655"/>
      <c r="BJ30" s="655"/>
      <c r="BK30" s="655"/>
      <c r="BL30" s="655"/>
      <c r="BM30" s="656">
        <v>94.9</v>
      </c>
      <c r="BN30" s="655"/>
      <c r="BO30" s="655"/>
      <c r="BP30" s="655"/>
      <c r="BQ30" s="657"/>
      <c r="BR30" s="654">
        <v>98.8</v>
      </c>
      <c r="BS30" s="655"/>
      <c r="BT30" s="655"/>
      <c r="BU30" s="655"/>
      <c r="BV30" s="655"/>
      <c r="BW30" s="655"/>
      <c r="BX30" s="656">
        <v>93.8</v>
      </c>
      <c r="BY30" s="655"/>
      <c r="BZ30" s="655"/>
      <c r="CA30" s="655"/>
      <c r="CB30" s="657"/>
      <c r="CD30" s="660"/>
      <c r="CE30" s="661"/>
      <c r="CF30" s="625" t="s">
        <v>291</v>
      </c>
      <c r="CG30" s="622"/>
      <c r="CH30" s="622"/>
      <c r="CI30" s="622"/>
      <c r="CJ30" s="622"/>
      <c r="CK30" s="622"/>
      <c r="CL30" s="622"/>
      <c r="CM30" s="622"/>
      <c r="CN30" s="622"/>
      <c r="CO30" s="622"/>
      <c r="CP30" s="622"/>
      <c r="CQ30" s="623"/>
      <c r="CR30" s="588">
        <v>6499923</v>
      </c>
      <c r="CS30" s="589"/>
      <c r="CT30" s="589"/>
      <c r="CU30" s="589"/>
      <c r="CV30" s="589"/>
      <c r="CW30" s="589"/>
      <c r="CX30" s="589"/>
      <c r="CY30" s="590"/>
      <c r="CZ30" s="591">
        <v>12.2</v>
      </c>
      <c r="DA30" s="609"/>
      <c r="DB30" s="609"/>
      <c r="DC30" s="610"/>
      <c r="DD30" s="594">
        <v>6217219</v>
      </c>
      <c r="DE30" s="589"/>
      <c r="DF30" s="589"/>
      <c r="DG30" s="589"/>
      <c r="DH30" s="589"/>
      <c r="DI30" s="589"/>
      <c r="DJ30" s="589"/>
      <c r="DK30" s="590"/>
      <c r="DL30" s="594">
        <v>6217219</v>
      </c>
      <c r="DM30" s="589"/>
      <c r="DN30" s="589"/>
      <c r="DO30" s="589"/>
      <c r="DP30" s="589"/>
      <c r="DQ30" s="589"/>
      <c r="DR30" s="589"/>
      <c r="DS30" s="589"/>
      <c r="DT30" s="589"/>
      <c r="DU30" s="589"/>
      <c r="DV30" s="590"/>
      <c r="DW30" s="611">
        <v>19.5</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1080832</v>
      </c>
      <c r="S31" s="589"/>
      <c r="T31" s="589"/>
      <c r="U31" s="589"/>
      <c r="V31" s="589"/>
      <c r="W31" s="589"/>
      <c r="X31" s="589"/>
      <c r="Y31" s="590"/>
      <c r="Z31" s="641">
        <v>2</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99.2</v>
      </c>
      <c r="BH31" s="607"/>
      <c r="BI31" s="607"/>
      <c r="BJ31" s="607"/>
      <c r="BK31" s="607"/>
      <c r="BL31" s="607"/>
      <c r="BM31" s="643">
        <v>97</v>
      </c>
      <c r="BN31" s="653"/>
      <c r="BO31" s="653"/>
      <c r="BP31" s="653"/>
      <c r="BQ31" s="617"/>
      <c r="BR31" s="652">
        <v>99.1</v>
      </c>
      <c r="BS31" s="607"/>
      <c r="BT31" s="607"/>
      <c r="BU31" s="607"/>
      <c r="BV31" s="607"/>
      <c r="BW31" s="607"/>
      <c r="BX31" s="643">
        <v>95.9</v>
      </c>
      <c r="BY31" s="653"/>
      <c r="BZ31" s="653"/>
      <c r="CA31" s="653"/>
      <c r="CB31" s="617"/>
      <c r="CD31" s="660"/>
      <c r="CE31" s="661"/>
      <c r="CF31" s="625" t="s">
        <v>295</v>
      </c>
      <c r="CG31" s="622"/>
      <c r="CH31" s="622"/>
      <c r="CI31" s="622"/>
      <c r="CJ31" s="622"/>
      <c r="CK31" s="622"/>
      <c r="CL31" s="622"/>
      <c r="CM31" s="622"/>
      <c r="CN31" s="622"/>
      <c r="CO31" s="622"/>
      <c r="CP31" s="622"/>
      <c r="CQ31" s="623"/>
      <c r="CR31" s="588">
        <v>1011767</v>
      </c>
      <c r="CS31" s="607"/>
      <c r="CT31" s="607"/>
      <c r="CU31" s="607"/>
      <c r="CV31" s="607"/>
      <c r="CW31" s="607"/>
      <c r="CX31" s="607"/>
      <c r="CY31" s="608"/>
      <c r="CZ31" s="591">
        <v>1.9</v>
      </c>
      <c r="DA31" s="609"/>
      <c r="DB31" s="609"/>
      <c r="DC31" s="610"/>
      <c r="DD31" s="594">
        <v>977084</v>
      </c>
      <c r="DE31" s="607"/>
      <c r="DF31" s="607"/>
      <c r="DG31" s="607"/>
      <c r="DH31" s="607"/>
      <c r="DI31" s="607"/>
      <c r="DJ31" s="607"/>
      <c r="DK31" s="608"/>
      <c r="DL31" s="594">
        <v>977084</v>
      </c>
      <c r="DM31" s="607"/>
      <c r="DN31" s="607"/>
      <c r="DO31" s="607"/>
      <c r="DP31" s="607"/>
      <c r="DQ31" s="607"/>
      <c r="DR31" s="607"/>
      <c r="DS31" s="607"/>
      <c r="DT31" s="607"/>
      <c r="DU31" s="607"/>
      <c r="DV31" s="608"/>
      <c r="DW31" s="611">
        <v>3.1</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1191473</v>
      </c>
      <c r="S32" s="589"/>
      <c r="T32" s="589"/>
      <c r="U32" s="589"/>
      <c r="V32" s="589"/>
      <c r="W32" s="589"/>
      <c r="X32" s="589"/>
      <c r="Y32" s="590"/>
      <c r="Z32" s="641">
        <v>2.2000000000000002</v>
      </c>
      <c r="AA32" s="641"/>
      <c r="AB32" s="641"/>
      <c r="AC32" s="641"/>
      <c r="AD32" s="642">
        <v>3622</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99</v>
      </c>
      <c r="BH32" s="573"/>
      <c r="BI32" s="573"/>
      <c r="BJ32" s="573"/>
      <c r="BK32" s="573"/>
      <c r="BL32" s="573"/>
      <c r="BM32" s="636">
        <v>92.5</v>
      </c>
      <c r="BN32" s="573"/>
      <c r="BO32" s="573"/>
      <c r="BP32" s="573"/>
      <c r="BQ32" s="630"/>
      <c r="BR32" s="651">
        <v>98.6</v>
      </c>
      <c r="BS32" s="573"/>
      <c r="BT32" s="573"/>
      <c r="BU32" s="573"/>
      <c r="BV32" s="573"/>
      <c r="BW32" s="573"/>
      <c r="BX32" s="636">
        <v>91.5</v>
      </c>
      <c r="BY32" s="573"/>
      <c r="BZ32" s="573"/>
      <c r="CA32" s="573"/>
      <c r="CB32" s="630"/>
      <c r="CD32" s="662"/>
      <c r="CE32" s="663"/>
      <c r="CF32" s="625" t="s">
        <v>298</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8410400</v>
      </c>
      <c r="S33" s="589"/>
      <c r="T33" s="589"/>
      <c r="U33" s="589"/>
      <c r="V33" s="589"/>
      <c r="W33" s="589"/>
      <c r="X33" s="589"/>
      <c r="Y33" s="590"/>
      <c r="Z33" s="641">
        <v>15.3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17785764</v>
      </c>
      <c r="CS33" s="607"/>
      <c r="CT33" s="607"/>
      <c r="CU33" s="607"/>
      <c r="CV33" s="607"/>
      <c r="CW33" s="607"/>
      <c r="CX33" s="607"/>
      <c r="CY33" s="608"/>
      <c r="CZ33" s="591">
        <v>33.299999999999997</v>
      </c>
      <c r="DA33" s="609"/>
      <c r="DB33" s="609"/>
      <c r="DC33" s="610"/>
      <c r="DD33" s="594">
        <v>15453670</v>
      </c>
      <c r="DE33" s="607"/>
      <c r="DF33" s="607"/>
      <c r="DG33" s="607"/>
      <c r="DH33" s="607"/>
      <c r="DI33" s="607"/>
      <c r="DJ33" s="607"/>
      <c r="DK33" s="608"/>
      <c r="DL33" s="594">
        <v>12675282</v>
      </c>
      <c r="DM33" s="607"/>
      <c r="DN33" s="607"/>
      <c r="DO33" s="607"/>
      <c r="DP33" s="607"/>
      <c r="DQ33" s="607"/>
      <c r="DR33" s="607"/>
      <c r="DS33" s="607"/>
      <c r="DT33" s="607"/>
      <c r="DU33" s="607"/>
      <c r="DV33" s="608"/>
      <c r="DW33" s="611">
        <v>39.700000000000003</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6369317</v>
      </c>
      <c r="CS34" s="589"/>
      <c r="CT34" s="589"/>
      <c r="CU34" s="589"/>
      <c r="CV34" s="589"/>
      <c r="CW34" s="589"/>
      <c r="CX34" s="589"/>
      <c r="CY34" s="590"/>
      <c r="CZ34" s="591">
        <v>11.9</v>
      </c>
      <c r="DA34" s="609"/>
      <c r="DB34" s="609"/>
      <c r="DC34" s="610"/>
      <c r="DD34" s="594">
        <v>5254625</v>
      </c>
      <c r="DE34" s="589"/>
      <c r="DF34" s="589"/>
      <c r="DG34" s="589"/>
      <c r="DH34" s="589"/>
      <c r="DI34" s="589"/>
      <c r="DJ34" s="589"/>
      <c r="DK34" s="590"/>
      <c r="DL34" s="594">
        <v>4529805</v>
      </c>
      <c r="DM34" s="589"/>
      <c r="DN34" s="589"/>
      <c r="DO34" s="589"/>
      <c r="DP34" s="589"/>
      <c r="DQ34" s="589"/>
      <c r="DR34" s="589"/>
      <c r="DS34" s="589"/>
      <c r="DT34" s="589"/>
      <c r="DU34" s="589"/>
      <c r="DV34" s="590"/>
      <c r="DW34" s="611">
        <v>14.2</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2420900</v>
      </c>
      <c r="S35" s="589"/>
      <c r="T35" s="589"/>
      <c r="U35" s="589"/>
      <c r="V35" s="589"/>
      <c r="W35" s="589"/>
      <c r="X35" s="589"/>
      <c r="Y35" s="590"/>
      <c r="Z35" s="641">
        <v>4.4000000000000004</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6520468</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134390</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229477</v>
      </c>
      <c r="CS35" s="607"/>
      <c r="CT35" s="607"/>
      <c r="CU35" s="607"/>
      <c r="CV35" s="607"/>
      <c r="CW35" s="607"/>
      <c r="CX35" s="607"/>
      <c r="CY35" s="608"/>
      <c r="CZ35" s="591">
        <v>0.4</v>
      </c>
      <c r="DA35" s="609"/>
      <c r="DB35" s="609"/>
      <c r="DC35" s="610"/>
      <c r="DD35" s="594">
        <v>222550</v>
      </c>
      <c r="DE35" s="607"/>
      <c r="DF35" s="607"/>
      <c r="DG35" s="607"/>
      <c r="DH35" s="607"/>
      <c r="DI35" s="607"/>
      <c r="DJ35" s="607"/>
      <c r="DK35" s="608"/>
      <c r="DL35" s="594">
        <v>222550</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55115400</v>
      </c>
      <c r="S36" s="629"/>
      <c r="T36" s="629"/>
      <c r="U36" s="629"/>
      <c r="V36" s="629"/>
      <c r="W36" s="629"/>
      <c r="X36" s="629"/>
      <c r="Y36" s="632"/>
      <c r="Z36" s="633">
        <v>100</v>
      </c>
      <c r="AA36" s="633"/>
      <c r="AB36" s="633"/>
      <c r="AC36" s="633"/>
      <c r="AD36" s="634">
        <v>29485718</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2115019</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102787</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7110688</v>
      </c>
      <c r="CS36" s="589"/>
      <c r="CT36" s="589"/>
      <c r="CU36" s="589"/>
      <c r="CV36" s="589"/>
      <c r="CW36" s="589"/>
      <c r="CX36" s="589"/>
      <c r="CY36" s="590"/>
      <c r="CZ36" s="591">
        <v>13.3</v>
      </c>
      <c r="DA36" s="609"/>
      <c r="DB36" s="609"/>
      <c r="DC36" s="610"/>
      <c r="DD36" s="594">
        <v>6646960</v>
      </c>
      <c r="DE36" s="589"/>
      <c r="DF36" s="589"/>
      <c r="DG36" s="589"/>
      <c r="DH36" s="589"/>
      <c r="DI36" s="589"/>
      <c r="DJ36" s="589"/>
      <c r="DK36" s="590"/>
      <c r="DL36" s="594">
        <v>5347009</v>
      </c>
      <c r="DM36" s="589"/>
      <c r="DN36" s="589"/>
      <c r="DO36" s="589"/>
      <c r="DP36" s="589"/>
      <c r="DQ36" s="589"/>
      <c r="DR36" s="589"/>
      <c r="DS36" s="589"/>
      <c r="DT36" s="589"/>
      <c r="DU36" s="589"/>
      <c r="DV36" s="590"/>
      <c r="DW36" s="611">
        <v>16.8</v>
      </c>
      <c r="DX36" s="612"/>
      <c r="DY36" s="612"/>
      <c r="DZ36" s="612"/>
      <c r="EA36" s="612"/>
      <c r="EB36" s="612"/>
      <c r="EC36" s="613"/>
    </row>
    <row r="37" spans="2:133" ht="11.25" customHeight="1">
      <c r="AQ37" s="614" t="s">
        <v>313</v>
      </c>
      <c r="AR37" s="615"/>
      <c r="AS37" s="615"/>
      <c r="AT37" s="615"/>
      <c r="AU37" s="615"/>
      <c r="AV37" s="615"/>
      <c r="AW37" s="615"/>
      <c r="AX37" s="615"/>
      <c r="AY37" s="616"/>
      <c r="AZ37" s="588">
        <v>1041135</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14452</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1871138</v>
      </c>
      <c r="CS37" s="607"/>
      <c r="CT37" s="607"/>
      <c r="CU37" s="607"/>
      <c r="CV37" s="607"/>
      <c r="CW37" s="607"/>
      <c r="CX37" s="607"/>
      <c r="CY37" s="608"/>
      <c r="CZ37" s="591">
        <v>3.5</v>
      </c>
      <c r="DA37" s="609"/>
      <c r="DB37" s="609"/>
      <c r="DC37" s="610"/>
      <c r="DD37" s="594">
        <v>1827038</v>
      </c>
      <c r="DE37" s="607"/>
      <c r="DF37" s="607"/>
      <c r="DG37" s="607"/>
      <c r="DH37" s="607"/>
      <c r="DI37" s="607"/>
      <c r="DJ37" s="607"/>
      <c r="DK37" s="608"/>
      <c r="DL37" s="594">
        <v>1088827</v>
      </c>
      <c r="DM37" s="607"/>
      <c r="DN37" s="607"/>
      <c r="DO37" s="607"/>
      <c r="DP37" s="607"/>
      <c r="DQ37" s="607"/>
      <c r="DR37" s="607"/>
      <c r="DS37" s="607"/>
      <c r="DT37" s="607"/>
      <c r="DU37" s="607"/>
      <c r="DV37" s="608"/>
      <c r="DW37" s="611">
        <v>3.4</v>
      </c>
      <c r="DX37" s="612"/>
      <c r="DY37" s="612"/>
      <c r="DZ37" s="612"/>
      <c r="EA37" s="612"/>
      <c r="EB37" s="612"/>
      <c r="EC37" s="613"/>
    </row>
    <row r="38" spans="2:133" ht="11.25" customHeight="1">
      <c r="AQ38" s="614" t="s">
        <v>316</v>
      </c>
      <c r="AR38" s="615"/>
      <c r="AS38" s="615"/>
      <c r="AT38" s="615"/>
      <c r="AU38" s="615"/>
      <c r="AV38" s="615"/>
      <c r="AW38" s="615"/>
      <c r="AX38" s="615"/>
      <c r="AY38" s="616"/>
      <c r="AZ38" s="588">
        <v>244390</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23410</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3339431</v>
      </c>
      <c r="CS38" s="589"/>
      <c r="CT38" s="589"/>
      <c r="CU38" s="589"/>
      <c r="CV38" s="589"/>
      <c r="CW38" s="589"/>
      <c r="CX38" s="589"/>
      <c r="CY38" s="590"/>
      <c r="CZ38" s="591">
        <v>6.3</v>
      </c>
      <c r="DA38" s="609"/>
      <c r="DB38" s="609"/>
      <c r="DC38" s="610"/>
      <c r="DD38" s="594">
        <v>2859621</v>
      </c>
      <c r="DE38" s="589"/>
      <c r="DF38" s="589"/>
      <c r="DG38" s="589"/>
      <c r="DH38" s="589"/>
      <c r="DI38" s="589"/>
      <c r="DJ38" s="589"/>
      <c r="DK38" s="590"/>
      <c r="DL38" s="594">
        <v>2575918</v>
      </c>
      <c r="DM38" s="589"/>
      <c r="DN38" s="589"/>
      <c r="DO38" s="589"/>
      <c r="DP38" s="589"/>
      <c r="DQ38" s="589"/>
      <c r="DR38" s="589"/>
      <c r="DS38" s="589"/>
      <c r="DT38" s="589"/>
      <c r="DU38" s="589"/>
      <c r="DV38" s="590"/>
      <c r="DW38" s="611">
        <v>8.1</v>
      </c>
      <c r="DX38" s="612"/>
      <c r="DY38" s="612"/>
      <c r="DZ38" s="612"/>
      <c r="EA38" s="612"/>
      <c r="EB38" s="612"/>
      <c r="EC38" s="613"/>
    </row>
    <row r="39" spans="2:133" ht="11.25" customHeight="1">
      <c r="AQ39" s="614" t="s">
        <v>319</v>
      </c>
      <c r="AR39" s="615"/>
      <c r="AS39" s="615"/>
      <c r="AT39" s="615"/>
      <c r="AU39" s="615"/>
      <c r="AV39" s="615"/>
      <c r="AW39" s="615"/>
      <c r="AX39" s="615"/>
      <c r="AY39" s="616"/>
      <c r="AZ39" s="588">
        <v>40159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114</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612614</v>
      </c>
      <c r="CS39" s="607"/>
      <c r="CT39" s="607"/>
      <c r="CU39" s="607"/>
      <c r="CV39" s="607"/>
      <c r="CW39" s="607"/>
      <c r="CX39" s="607"/>
      <c r="CY39" s="608"/>
      <c r="CZ39" s="591">
        <v>1.1000000000000001</v>
      </c>
      <c r="DA39" s="609"/>
      <c r="DB39" s="609"/>
      <c r="DC39" s="610"/>
      <c r="DD39" s="594">
        <v>469414</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655839</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109</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124237</v>
      </c>
      <c r="CS40" s="589"/>
      <c r="CT40" s="589"/>
      <c r="CU40" s="589"/>
      <c r="CV40" s="589"/>
      <c r="CW40" s="589"/>
      <c r="CX40" s="589"/>
      <c r="CY40" s="590"/>
      <c r="CZ40" s="591">
        <v>0.2</v>
      </c>
      <c r="DA40" s="609"/>
      <c r="DB40" s="609"/>
      <c r="DC40" s="610"/>
      <c r="DD40" s="594">
        <v>500</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2423926</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334</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12466379</v>
      </c>
      <c r="CS42" s="589"/>
      <c r="CT42" s="589"/>
      <c r="CU42" s="589"/>
      <c r="CV42" s="589"/>
      <c r="CW42" s="589"/>
      <c r="CX42" s="589"/>
      <c r="CY42" s="590"/>
      <c r="CZ42" s="591">
        <v>23.3</v>
      </c>
      <c r="DA42" s="592"/>
      <c r="DB42" s="592"/>
      <c r="DC42" s="593"/>
      <c r="DD42" s="594">
        <v>2440524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206920</v>
      </c>
      <c r="CS43" s="607"/>
      <c r="CT43" s="607"/>
      <c r="CU43" s="607"/>
      <c r="CV43" s="607"/>
      <c r="CW43" s="607"/>
      <c r="CX43" s="607"/>
      <c r="CY43" s="608"/>
      <c r="CZ43" s="591">
        <v>0.4</v>
      </c>
      <c r="DA43" s="609"/>
      <c r="DB43" s="609"/>
      <c r="DC43" s="610"/>
      <c r="DD43" s="594">
        <v>206920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12419152</v>
      </c>
      <c r="CS44" s="589"/>
      <c r="CT44" s="589"/>
      <c r="CU44" s="589"/>
      <c r="CV44" s="589"/>
      <c r="CW44" s="589"/>
      <c r="CX44" s="589"/>
      <c r="CY44" s="590"/>
      <c r="CZ44" s="591">
        <v>23.2</v>
      </c>
      <c r="DA44" s="592"/>
      <c r="DB44" s="592"/>
      <c r="DC44" s="593"/>
      <c r="DD44" s="594">
        <v>2433999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7300722</v>
      </c>
      <c r="CS45" s="607"/>
      <c r="CT45" s="607"/>
      <c r="CU45" s="607"/>
      <c r="CV45" s="607"/>
      <c r="CW45" s="607"/>
      <c r="CX45" s="607"/>
      <c r="CY45" s="608"/>
      <c r="CZ45" s="591">
        <v>13.7</v>
      </c>
      <c r="DA45" s="609"/>
      <c r="DB45" s="609"/>
      <c r="DC45" s="610"/>
      <c r="DD45" s="594">
        <v>316540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4905365</v>
      </c>
      <c r="CS46" s="589"/>
      <c r="CT46" s="589"/>
      <c r="CU46" s="589"/>
      <c r="CV46" s="589"/>
      <c r="CW46" s="589"/>
      <c r="CX46" s="589"/>
      <c r="CY46" s="590"/>
      <c r="CZ46" s="591">
        <v>9.1999999999999993</v>
      </c>
      <c r="DA46" s="592"/>
      <c r="DB46" s="592"/>
      <c r="DC46" s="593"/>
      <c r="DD46" s="594">
        <v>2031816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47227</v>
      </c>
      <c r="CS47" s="607"/>
      <c r="CT47" s="607"/>
      <c r="CU47" s="607"/>
      <c r="CV47" s="607"/>
      <c r="CW47" s="607"/>
      <c r="CX47" s="607"/>
      <c r="CY47" s="608"/>
      <c r="CZ47" s="591">
        <v>0.1</v>
      </c>
      <c r="DA47" s="609"/>
      <c r="DB47" s="609"/>
      <c r="DC47" s="610"/>
      <c r="DD47" s="594">
        <v>6525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53425515</v>
      </c>
      <c r="CS49" s="573"/>
      <c r="CT49" s="573"/>
      <c r="CU49" s="573"/>
      <c r="CV49" s="573"/>
      <c r="CW49" s="573"/>
      <c r="CX49" s="573"/>
      <c r="CY49" s="574"/>
      <c r="CZ49" s="575">
        <v>100</v>
      </c>
      <c r="DA49" s="576"/>
      <c r="DB49" s="576"/>
      <c r="DC49" s="577"/>
      <c r="DD49" s="578">
        <v>34248132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AP10" sqref="AP10:AT1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343</v>
      </c>
      <c r="DK2" s="1108"/>
      <c r="DL2" s="1108"/>
      <c r="DM2" s="1108"/>
      <c r="DN2" s="1108"/>
      <c r="DO2" s="1109"/>
      <c r="DP2" s="200"/>
      <c r="DQ2" s="1107" t="s">
        <v>344</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10"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5" t="s">
        <v>361</v>
      </c>
      <c r="DH5" s="1096"/>
      <c r="DI5" s="1096"/>
      <c r="DJ5" s="1096"/>
      <c r="DK5" s="1097"/>
      <c r="DL5" s="1095" t="s">
        <v>362</v>
      </c>
      <c r="DM5" s="1096"/>
      <c r="DN5" s="1096"/>
      <c r="DO5" s="1096"/>
      <c r="DP5" s="1097"/>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1">
        <v>54796</v>
      </c>
      <c r="R7" s="1102"/>
      <c r="S7" s="1102"/>
      <c r="T7" s="1102"/>
      <c r="U7" s="1102"/>
      <c r="V7" s="1102">
        <v>53106</v>
      </c>
      <c r="W7" s="1102"/>
      <c r="X7" s="1102"/>
      <c r="Y7" s="1102"/>
      <c r="Z7" s="1102"/>
      <c r="AA7" s="1102">
        <v>1690</v>
      </c>
      <c r="AB7" s="1102"/>
      <c r="AC7" s="1102"/>
      <c r="AD7" s="1102"/>
      <c r="AE7" s="1103"/>
      <c r="AF7" s="1104">
        <v>1501</v>
      </c>
      <c r="AG7" s="1105"/>
      <c r="AH7" s="1105"/>
      <c r="AI7" s="1105"/>
      <c r="AJ7" s="1106"/>
      <c r="AK7" s="1088">
        <v>25</v>
      </c>
      <c r="AL7" s="1089"/>
      <c r="AM7" s="1089"/>
      <c r="AN7" s="1089"/>
      <c r="AO7" s="1089"/>
      <c r="AP7" s="1089">
        <v>86464</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554</v>
      </c>
      <c r="BT7" s="1093"/>
      <c r="BU7" s="1093"/>
      <c r="BV7" s="1093"/>
      <c r="BW7" s="1093"/>
      <c r="BX7" s="1093"/>
      <c r="BY7" s="1093"/>
      <c r="BZ7" s="1093"/>
      <c r="CA7" s="1093"/>
      <c r="CB7" s="1093"/>
      <c r="CC7" s="1093"/>
      <c r="CD7" s="1093"/>
      <c r="CE7" s="1093"/>
      <c r="CF7" s="1093"/>
      <c r="CG7" s="1094"/>
      <c r="CH7" s="1085">
        <v>-115</v>
      </c>
      <c r="CI7" s="1086"/>
      <c r="CJ7" s="1086"/>
      <c r="CK7" s="1086"/>
      <c r="CL7" s="1087"/>
      <c r="CM7" s="1085">
        <v>2051</v>
      </c>
      <c r="CN7" s="1086"/>
      <c r="CO7" s="1086"/>
      <c r="CP7" s="1086"/>
      <c r="CQ7" s="1087"/>
      <c r="CR7" s="1085">
        <v>10</v>
      </c>
      <c r="CS7" s="1086"/>
      <c r="CT7" s="1086"/>
      <c r="CU7" s="1086"/>
      <c r="CV7" s="1087"/>
      <c r="CW7" s="1085">
        <v>8</v>
      </c>
      <c r="CX7" s="1086"/>
      <c r="CY7" s="1086"/>
      <c r="CZ7" s="1086"/>
      <c r="DA7" s="1087"/>
      <c r="DB7" s="1085" t="s">
        <v>541</v>
      </c>
      <c r="DC7" s="1086"/>
      <c r="DD7" s="1086"/>
      <c r="DE7" s="1086"/>
      <c r="DF7" s="1087"/>
      <c r="DG7" s="1085">
        <v>1916</v>
      </c>
      <c r="DH7" s="1086"/>
      <c r="DI7" s="1086"/>
      <c r="DJ7" s="1086"/>
      <c r="DK7" s="1087"/>
      <c r="DL7" s="1085" t="s">
        <v>541</v>
      </c>
      <c r="DM7" s="1086"/>
      <c r="DN7" s="1086"/>
      <c r="DO7" s="1086"/>
      <c r="DP7" s="1087"/>
      <c r="DQ7" s="1085">
        <v>691</v>
      </c>
      <c r="DR7" s="1086"/>
      <c r="DS7" s="1086"/>
      <c r="DT7" s="1086"/>
      <c r="DU7" s="1087"/>
      <c r="DV7" s="1112"/>
      <c r="DW7" s="1113"/>
      <c r="DX7" s="1113"/>
      <c r="DY7" s="1113"/>
      <c r="DZ7" s="1114"/>
      <c r="EA7" s="205"/>
    </row>
    <row r="8" spans="1:131" s="206" customFormat="1" ht="26.25" customHeight="1">
      <c r="A8" s="212">
        <v>2</v>
      </c>
      <c r="B8" s="1027" t="s">
        <v>365</v>
      </c>
      <c r="C8" s="1028"/>
      <c r="D8" s="1028"/>
      <c r="E8" s="1028"/>
      <c r="F8" s="1028"/>
      <c r="G8" s="1028"/>
      <c r="H8" s="1028"/>
      <c r="I8" s="1028"/>
      <c r="J8" s="1028"/>
      <c r="K8" s="1028"/>
      <c r="L8" s="1028"/>
      <c r="M8" s="1028"/>
      <c r="N8" s="1028"/>
      <c r="O8" s="1028"/>
      <c r="P8" s="1029"/>
      <c r="Q8" s="1039">
        <v>41</v>
      </c>
      <c r="R8" s="1040"/>
      <c r="S8" s="1040"/>
      <c r="T8" s="1040"/>
      <c r="U8" s="1040"/>
      <c r="V8" s="1040">
        <v>41</v>
      </c>
      <c r="W8" s="1040"/>
      <c r="X8" s="1040"/>
      <c r="Y8" s="1040"/>
      <c r="Z8" s="1040"/>
      <c r="AA8" s="1040">
        <v>0</v>
      </c>
      <c r="AB8" s="1040"/>
      <c r="AC8" s="1040"/>
      <c r="AD8" s="1040"/>
      <c r="AE8" s="1041"/>
      <c r="AF8" s="1033">
        <v>0</v>
      </c>
      <c r="AG8" s="1034"/>
      <c r="AH8" s="1034"/>
      <c r="AI8" s="1034"/>
      <c r="AJ8" s="1035"/>
      <c r="AK8" s="1084" t="s">
        <v>541</v>
      </c>
      <c r="AL8" s="986"/>
      <c r="AM8" s="986"/>
      <c r="AN8" s="986"/>
      <c r="AO8" s="1082"/>
      <c r="AP8" s="1083">
        <v>211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555</v>
      </c>
      <c r="BT8" s="1011"/>
      <c r="BU8" s="1011"/>
      <c r="BV8" s="1011"/>
      <c r="BW8" s="1011"/>
      <c r="BX8" s="1011"/>
      <c r="BY8" s="1011"/>
      <c r="BZ8" s="1011"/>
      <c r="CA8" s="1011"/>
      <c r="CB8" s="1011"/>
      <c r="CC8" s="1011"/>
      <c r="CD8" s="1011"/>
      <c r="CE8" s="1011"/>
      <c r="CF8" s="1011"/>
      <c r="CG8" s="1012"/>
      <c r="CH8" s="985">
        <v>2</v>
      </c>
      <c r="CI8" s="986"/>
      <c r="CJ8" s="986"/>
      <c r="CK8" s="986"/>
      <c r="CL8" s="987"/>
      <c r="CM8" s="985">
        <v>88</v>
      </c>
      <c r="CN8" s="986"/>
      <c r="CO8" s="986"/>
      <c r="CP8" s="986"/>
      <c r="CQ8" s="987"/>
      <c r="CR8" s="985">
        <v>30</v>
      </c>
      <c r="CS8" s="986"/>
      <c r="CT8" s="986"/>
      <c r="CU8" s="986"/>
      <c r="CV8" s="987"/>
      <c r="CW8" s="985">
        <v>0</v>
      </c>
      <c r="CX8" s="986"/>
      <c r="CY8" s="986"/>
      <c r="CZ8" s="986"/>
      <c r="DA8" s="987"/>
      <c r="DB8" s="985" t="s">
        <v>561</v>
      </c>
      <c r="DC8" s="986"/>
      <c r="DD8" s="986"/>
      <c r="DE8" s="986"/>
      <c r="DF8" s="987"/>
      <c r="DG8" s="985" t="s">
        <v>541</v>
      </c>
      <c r="DH8" s="986"/>
      <c r="DI8" s="986"/>
      <c r="DJ8" s="986"/>
      <c r="DK8" s="987"/>
      <c r="DL8" s="985" t="s">
        <v>541</v>
      </c>
      <c r="DM8" s="986"/>
      <c r="DN8" s="986"/>
      <c r="DO8" s="986"/>
      <c r="DP8" s="987"/>
      <c r="DQ8" s="985" t="s">
        <v>541</v>
      </c>
      <c r="DR8" s="986"/>
      <c r="DS8" s="986"/>
      <c r="DT8" s="986"/>
      <c r="DU8" s="987"/>
      <c r="DV8" s="988"/>
      <c r="DW8" s="989"/>
      <c r="DX8" s="989"/>
      <c r="DY8" s="989"/>
      <c r="DZ8" s="990"/>
      <c r="EA8" s="205"/>
    </row>
    <row r="9" spans="1:131" s="206" customFormat="1" ht="26.25" customHeight="1">
      <c r="A9" s="212">
        <v>3</v>
      </c>
      <c r="B9" s="1027" t="s">
        <v>366</v>
      </c>
      <c r="C9" s="1028"/>
      <c r="D9" s="1028"/>
      <c r="E9" s="1028"/>
      <c r="F9" s="1028"/>
      <c r="G9" s="1028"/>
      <c r="H9" s="1028"/>
      <c r="I9" s="1028"/>
      <c r="J9" s="1028"/>
      <c r="K9" s="1028"/>
      <c r="L9" s="1028"/>
      <c r="M9" s="1028"/>
      <c r="N9" s="1028"/>
      <c r="O9" s="1028"/>
      <c r="P9" s="1029"/>
      <c r="Q9" s="1039">
        <v>7</v>
      </c>
      <c r="R9" s="1040"/>
      <c r="S9" s="1040"/>
      <c r="T9" s="1040"/>
      <c r="U9" s="1040"/>
      <c r="V9" s="1040">
        <v>7</v>
      </c>
      <c r="W9" s="1040"/>
      <c r="X9" s="1040"/>
      <c r="Y9" s="1040"/>
      <c r="Z9" s="1040"/>
      <c r="AA9" s="1040">
        <v>0</v>
      </c>
      <c r="AB9" s="1040"/>
      <c r="AC9" s="1040"/>
      <c r="AD9" s="1040"/>
      <c r="AE9" s="1041"/>
      <c r="AF9" s="1033" t="s">
        <v>112</v>
      </c>
      <c r="AG9" s="1034"/>
      <c r="AH9" s="1034"/>
      <c r="AI9" s="1034"/>
      <c r="AJ9" s="1035"/>
      <c r="AK9" s="1082" t="s">
        <v>541</v>
      </c>
      <c r="AL9" s="1083"/>
      <c r="AM9" s="1083"/>
      <c r="AN9" s="1083"/>
      <c r="AO9" s="1083"/>
      <c r="AP9" s="1083" t="s">
        <v>541</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556</v>
      </c>
      <c r="BT9" s="1011"/>
      <c r="BU9" s="1011"/>
      <c r="BV9" s="1011"/>
      <c r="BW9" s="1011"/>
      <c r="BX9" s="1011"/>
      <c r="BY9" s="1011"/>
      <c r="BZ9" s="1011"/>
      <c r="CA9" s="1011"/>
      <c r="CB9" s="1011"/>
      <c r="CC9" s="1011"/>
      <c r="CD9" s="1011"/>
      <c r="CE9" s="1011"/>
      <c r="CF9" s="1011"/>
      <c r="CG9" s="1012"/>
      <c r="CH9" s="985">
        <v>-60</v>
      </c>
      <c r="CI9" s="986"/>
      <c r="CJ9" s="986"/>
      <c r="CK9" s="986"/>
      <c r="CL9" s="987"/>
      <c r="CM9" s="985">
        <v>1184</v>
      </c>
      <c r="CN9" s="986"/>
      <c r="CO9" s="986"/>
      <c r="CP9" s="986"/>
      <c r="CQ9" s="987"/>
      <c r="CR9" s="985">
        <v>175</v>
      </c>
      <c r="CS9" s="986"/>
      <c r="CT9" s="986"/>
      <c r="CU9" s="986"/>
      <c r="CV9" s="987"/>
      <c r="CW9" s="985">
        <v>0</v>
      </c>
      <c r="CX9" s="986"/>
      <c r="CY9" s="986"/>
      <c r="CZ9" s="986"/>
      <c r="DA9" s="987"/>
      <c r="DB9" s="985" t="s">
        <v>541</v>
      </c>
      <c r="DC9" s="986"/>
      <c r="DD9" s="986"/>
      <c r="DE9" s="986"/>
      <c r="DF9" s="987"/>
      <c r="DG9" s="985" t="s">
        <v>541</v>
      </c>
      <c r="DH9" s="986"/>
      <c r="DI9" s="986"/>
      <c r="DJ9" s="986"/>
      <c r="DK9" s="987"/>
      <c r="DL9" s="985" t="s">
        <v>541</v>
      </c>
      <c r="DM9" s="986"/>
      <c r="DN9" s="986"/>
      <c r="DO9" s="986"/>
      <c r="DP9" s="987"/>
      <c r="DQ9" s="985" t="s">
        <v>541</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557</v>
      </c>
      <c r="BT10" s="1011"/>
      <c r="BU10" s="1011"/>
      <c r="BV10" s="1011"/>
      <c r="BW10" s="1011"/>
      <c r="BX10" s="1011"/>
      <c r="BY10" s="1011"/>
      <c r="BZ10" s="1011"/>
      <c r="CA10" s="1011"/>
      <c r="CB10" s="1011"/>
      <c r="CC10" s="1011"/>
      <c r="CD10" s="1011"/>
      <c r="CE10" s="1011"/>
      <c r="CF10" s="1011"/>
      <c r="CG10" s="1012"/>
      <c r="CH10" s="985">
        <v>4</v>
      </c>
      <c r="CI10" s="986"/>
      <c r="CJ10" s="986"/>
      <c r="CK10" s="986"/>
      <c r="CL10" s="987"/>
      <c r="CM10" s="985">
        <v>708</v>
      </c>
      <c r="CN10" s="986"/>
      <c r="CO10" s="986"/>
      <c r="CP10" s="986"/>
      <c r="CQ10" s="987"/>
      <c r="CR10" s="985">
        <v>15</v>
      </c>
      <c r="CS10" s="986"/>
      <c r="CT10" s="986"/>
      <c r="CU10" s="986"/>
      <c r="CV10" s="987"/>
      <c r="CW10" s="985">
        <v>0</v>
      </c>
      <c r="CX10" s="986"/>
      <c r="CY10" s="986"/>
      <c r="CZ10" s="986"/>
      <c r="DA10" s="987"/>
      <c r="DB10" s="985" t="s">
        <v>541</v>
      </c>
      <c r="DC10" s="986"/>
      <c r="DD10" s="986"/>
      <c r="DE10" s="986"/>
      <c r="DF10" s="987"/>
      <c r="DG10" s="985" t="s">
        <v>541</v>
      </c>
      <c r="DH10" s="986"/>
      <c r="DI10" s="986"/>
      <c r="DJ10" s="986"/>
      <c r="DK10" s="987"/>
      <c r="DL10" s="985" t="s">
        <v>541</v>
      </c>
      <c r="DM10" s="986"/>
      <c r="DN10" s="986"/>
      <c r="DO10" s="986"/>
      <c r="DP10" s="987"/>
      <c r="DQ10" s="985" t="s">
        <v>541</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558</v>
      </c>
      <c r="BT11" s="1011"/>
      <c r="BU11" s="1011"/>
      <c r="BV11" s="1011"/>
      <c r="BW11" s="1011"/>
      <c r="BX11" s="1011"/>
      <c r="BY11" s="1011"/>
      <c r="BZ11" s="1011"/>
      <c r="CA11" s="1011"/>
      <c r="CB11" s="1011"/>
      <c r="CC11" s="1011"/>
      <c r="CD11" s="1011"/>
      <c r="CE11" s="1011"/>
      <c r="CF11" s="1011"/>
      <c r="CG11" s="1012"/>
      <c r="CH11" s="985">
        <v>6</v>
      </c>
      <c r="CI11" s="986"/>
      <c r="CJ11" s="986"/>
      <c r="CK11" s="986"/>
      <c r="CL11" s="987"/>
      <c r="CM11" s="985">
        <v>573</v>
      </c>
      <c r="CN11" s="986"/>
      <c r="CO11" s="986"/>
      <c r="CP11" s="986"/>
      <c r="CQ11" s="987"/>
      <c r="CR11" s="985">
        <v>47</v>
      </c>
      <c r="CS11" s="986"/>
      <c r="CT11" s="986"/>
      <c r="CU11" s="986"/>
      <c r="CV11" s="987"/>
      <c r="CW11" s="985">
        <v>3</v>
      </c>
      <c r="CX11" s="986"/>
      <c r="CY11" s="986"/>
      <c r="CZ11" s="986"/>
      <c r="DA11" s="987"/>
      <c r="DB11" s="985" t="s">
        <v>541</v>
      </c>
      <c r="DC11" s="986"/>
      <c r="DD11" s="986"/>
      <c r="DE11" s="986"/>
      <c r="DF11" s="987"/>
      <c r="DG11" s="985" t="s">
        <v>541</v>
      </c>
      <c r="DH11" s="986"/>
      <c r="DI11" s="986"/>
      <c r="DJ11" s="986"/>
      <c r="DK11" s="987"/>
      <c r="DL11" s="985" t="s">
        <v>541</v>
      </c>
      <c r="DM11" s="986"/>
      <c r="DN11" s="986"/>
      <c r="DO11" s="986"/>
      <c r="DP11" s="987"/>
      <c r="DQ11" s="985" t="s">
        <v>541</v>
      </c>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559</v>
      </c>
      <c r="BT12" s="1011"/>
      <c r="BU12" s="1011"/>
      <c r="BV12" s="1011"/>
      <c r="BW12" s="1011"/>
      <c r="BX12" s="1011"/>
      <c r="BY12" s="1011"/>
      <c r="BZ12" s="1011"/>
      <c r="CA12" s="1011"/>
      <c r="CB12" s="1011"/>
      <c r="CC12" s="1011"/>
      <c r="CD12" s="1011"/>
      <c r="CE12" s="1011"/>
      <c r="CF12" s="1011"/>
      <c r="CG12" s="1012"/>
      <c r="CH12" s="985">
        <v>21</v>
      </c>
      <c r="CI12" s="986"/>
      <c r="CJ12" s="986"/>
      <c r="CK12" s="986"/>
      <c r="CL12" s="987"/>
      <c r="CM12" s="985">
        <v>1277</v>
      </c>
      <c r="CN12" s="986"/>
      <c r="CO12" s="986"/>
      <c r="CP12" s="986"/>
      <c r="CQ12" s="987"/>
      <c r="CR12" s="985">
        <v>10</v>
      </c>
      <c r="CS12" s="986"/>
      <c r="CT12" s="986"/>
      <c r="CU12" s="986"/>
      <c r="CV12" s="987"/>
      <c r="CW12" s="985">
        <v>4</v>
      </c>
      <c r="CX12" s="986"/>
      <c r="CY12" s="986"/>
      <c r="CZ12" s="986"/>
      <c r="DA12" s="987"/>
      <c r="DB12" s="985" t="s">
        <v>541</v>
      </c>
      <c r="DC12" s="986"/>
      <c r="DD12" s="986"/>
      <c r="DE12" s="986"/>
      <c r="DF12" s="987"/>
      <c r="DG12" s="985" t="s">
        <v>541</v>
      </c>
      <c r="DH12" s="986"/>
      <c r="DI12" s="986"/>
      <c r="DJ12" s="986"/>
      <c r="DK12" s="987"/>
      <c r="DL12" s="985">
        <v>18</v>
      </c>
      <c r="DM12" s="986"/>
      <c r="DN12" s="986"/>
      <c r="DO12" s="986"/>
      <c r="DP12" s="987"/>
      <c r="DQ12" s="985">
        <v>18</v>
      </c>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560</v>
      </c>
      <c r="BT13" s="1011"/>
      <c r="BU13" s="1011"/>
      <c r="BV13" s="1011"/>
      <c r="BW13" s="1011"/>
      <c r="BX13" s="1011"/>
      <c r="BY13" s="1011"/>
      <c r="BZ13" s="1011"/>
      <c r="CA13" s="1011"/>
      <c r="CB13" s="1011"/>
      <c r="CC13" s="1011"/>
      <c r="CD13" s="1011"/>
      <c r="CE13" s="1011"/>
      <c r="CF13" s="1011"/>
      <c r="CG13" s="1012"/>
      <c r="CH13" s="985">
        <v>8</v>
      </c>
      <c r="CI13" s="986"/>
      <c r="CJ13" s="986"/>
      <c r="CK13" s="986"/>
      <c r="CL13" s="987"/>
      <c r="CM13" s="985">
        <v>1350</v>
      </c>
      <c r="CN13" s="986"/>
      <c r="CO13" s="986"/>
      <c r="CP13" s="986"/>
      <c r="CQ13" s="987"/>
      <c r="CR13" s="985">
        <v>1</v>
      </c>
      <c r="CS13" s="986"/>
      <c r="CT13" s="986"/>
      <c r="CU13" s="986"/>
      <c r="CV13" s="987"/>
      <c r="CW13" s="985">
        <v>4</v>
      </c>
      <c r="CX13" s="986"/>
      <c r="CY13" s="986"/>
      <c r="CZ13" s="986"/>
      <c r="DA13" s="987"/>
      <c r="DB13" s="985" t="s">
        <v>541</v>
      </c>
      <c r="DC13" s="986"/>
      <c r="DD13" s="986"/>
      <c r="DE13" s="986"/>
      <c r="DF13" s="987"/>
      <c r="DG13" s="985" t="s">
        <v>541</v>
      </c>
      <c r="DH13" s="986"/>
      <c r="DI13" s="986"/>
      <c r="DJ13" s="986"/>
      <c r="DK13" s="987"/>
      <c r="DL13" s="985">
        <v>4</v>
      </c>
      <c r="DM13" s="986"/>
      <c r="DN13" s="986"/>
      <c r="DO13" s="986"/>
      <c r="DP13" s="987"/>
      <c r="DQ13" s="985">
        <v>4</v>
      </c>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f>SUM(Q7:U22)</f>
        <v>54844</v>
      </c>
      <c r="R23" s="1065"/>
      <c r="S23" s="1065"/>
      <c r="T23" s="1065"/>
      <c r="U23" s="1065"/>
      <c r="V23" s="1065">
        <f>SUM(V7:Z22)</f>
        <v>53154</v>
      </c>
      <c r="W23" s="1065"/>
      <c r="X23" s="1065"/>
      <c r="Y23" s="1065"/>
      <c r="Z23" s="1065"/>
      <c r="AA23" s="1065">
        <f>SUM(AA7:AE22)</f>
        <v>1690</v>
      </c>
      <c r="AB23" s="1065"/>
      <c r="AC23" s="1065"/>
      <c r="AD23" s="1065"/>
      <c r="AE23" s="1066"/>
      <c r="AF23" s="1067">
        <v>1501</v>
      </c>
      <c r="AG23" s="1065"/>
      <c r="AH23" s="1065"/>
      <c r="AI23" s="1065"/>
      <c r="AJ23" s="1068"/>
      <c r="AK23" s="1069"/>
      <c r="AL23" s="1070"/>
      <c r="AM23" s="1070"/>
      <c r="AN23" s="1070"/>
      <c r="AO23" s="1070"/>
      <c r="AP23" s="1065">
        <f>SUM(AP7:AT22)</f>
        <v>86675</v>
      </c>
      <c r="AQ23" s="1065"/>
      <c r="AR23" s="1065"/>
      <c r="AS23" s="1065"/>
      <c r="AT23" s="1065"/>
      <c r="AU23" s="1071"/>
      <c r="AV23" s="1071"/>
      <c r="AW23" s="1071"/>
      <c r="AX23" s="1071"/>
      <c r="AY23" s="1072"/>
      <c r="AZ23" s="1061" t="s">
        <v>370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11623</v>
      </c>
      <c r="R28" s="1050"/>
      <c r="S28" s="1050"/>
      <c r="T28" s="1050"/>
      <c r="U28" s="1050"/>
      <c r="V28" s="1050">
        <v>11489</v>
      </c>
      <c r="W28" s="1050"/>
      <c r="X28" s="1050"/>
      <c r="Y28" s="1050"/>
      <c r="Z28" s="1050"/>
      <c r="AA28" s="1050">
        <v>134</v>
      </c>
      <c r="AB28" s="1050"/>
      <c r="AC28" s="1050"/>
      <c r="AD28" s="1050"/>
      <c r="AE28" s="1051"/>
      <c r="AF28" s="1052">
        <v>134</v>
      </c>
      <c r="AG28" s="1050"/>
      <c r="AH28" s="1050"/>
      <c r="AI28" s="1050"/>
      <c r="AJ28" s="1053"/>
      <c r="AK28" s="1054">
        <v>656</v>
      </c>
      <c r="AL28" s="1042"/>
      <c r="AM28" s="1042"/>
      <c r="AN28" s="1042"/>
      <c r="AO28" s="1042"/>
      <c r="AP28" s="1042" t="s">
        <v>540</v>
      </c>
      <c r="AQ28" s="1042"/>
      <c r="AR28" s="1042"/>
      <c r="AS28" s="1042"/>
      <c r="AT28" s="1042"/>
      <c r="AU28" s="1042" t="s">
        <v>541</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382</v>
      </c>
      <c r="C29" s="1028"/>
      <c r="D29" s="1028"/>
      <c r="E29" s="1028"/>
      <c r="F29" s="1028"/>
      <c r="G29" s="1028"/>
      <c r="H29" s="1028"/>
      <c r="I29" s="1028"/>
      <c r="J29" s="1028"/>
      <c r="K29" s="1028"/>
      <c r="L29" s="1028"/>
      <c r="M29" s="1028"/>
      <c r="N29" s="1028"/>
      <c r="O29" s="1028"/>
      <c r="P29" s="1029"/>
      <c r="Q29" s="1039">
        <v>8726</v>
      </c>
      <c r="R29" s="1040"/>
      <c r="S29" s="1040"/>
      <c r="T29" s="1040"/>
      <c r="U29" s="1040"/>
      <c r="V29" s="1040">
        <v>8619</v>
      </c>
      <c r="W29" s="1040"/>
      <c r="X29" s="1040"/>
      <c r="Y29" s="1040"/>
      <c r="Z29" s="1040"/>
      <c r="AA29" s="1040">
        <v>107</v>
      </c>
      <c r="AB29" s="1040"/>
      <c r="AC29" s="1040"/>
      <c r="AD29" s="1040"/>
      <c r="AE29" s="1041"/>
      <c r="AF29" s="1033">
        <v>107</v>
      </c>
      <c r="AG29" s="1034"/>
      <c r="AH29" s="1034"/>
      <c r="AI29" s="1034"/>
      <c r="AJ29" s="1035"/>
      <c r="AK29" s="976">
        <v>1166</v>
      </c>
      <c r="AL29" s="967"/>
      <c r="AM29" s="967"/>
      <c r="AN29" s="967"/>
      <c r="AO29" s="967"/>
      <c r="AP29" s="967" t="s">
        <v>541</v>
      </c>
      <c r="AQ29" s="967"/>
      <c r="AR29" s="967"/>
      <c r="AS29" s="967"/>
      <c r="AT29" s="967"/>
      <c r="AU29" s="967" t="s">
        <v>541</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383</v>
      </c>
      <c r="C30" s="1028"/>
      <c r="D30" s="1028"/>
      <c r="E30" s="1028"/>
      <c r="F30" s="1028"/>
      <c r="G30" s="1028"/>
      <c r="H30" s="1028"/>
      <c r="I30" s="1028"/>
      <c r="J30" s="1028"/>
      <c r="K30" s="1028"/>
      <c r="L30" s="1028"/>
      <c r="M30" s="1028"/>
      <c r="N30" s="1028"/>
      <c r="O30" s="1028"/>
      <c r="P30" s="1029"/>
      <c r="Q30" s="1039">
        <v>1056</v>
      </c>
      <c r="R30" s="1040"/>
      <c r="S30" s="1040"/>
      <c r="T30" s="1040"/>
      <c r="U30" s="1040"/>
      <c r="V30" s="1040">
        <v>1054</v>
      </c>
      <c r="W30" s="1040"/>
      <c r="X30" s="1040"/>
      <c r="Y30" s="1040"/>
      <c r="Z30" s="1040"/>
      <c r="AA30" s="1040">
        <v>2</v>
      </c>
      <c r="AB30" s="1040"/>
      <c r="AC30" s="1040"/>
      <c r="AD30" s="1040"/>
      <c r="AE30" s="1041"/>
      <c r="AF30" s="1033">
        <v>2</v>
      </c>
      <c r="AG30" s="1034"/>
      <c r="AH30" s="1034"/>
      <c r="AI30" s="1034"/>
      <c r="AJ30" s="1035"/>
      <c r="AK30" s="976">
        <v>258</v>
      </c>
      <c r="AL30" s="967"/>
      <c r="AM30" s="967"/>
      <c r="AN30" s="967"/>
      <c r="AO30" s="967"/>
      <c r="AP30" s="967" t="s">
        <v>541</v>
      </c>
      <c r="AQ30" s="967"/>
      <c r="AR30" s="967"/>
      <c r="AS30" s="967"/>
      <c r="AT30" s="967"/>
      <c r="AU30" s="967" t="s">
        <v>541</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384</v>
      </c>
      <c r="C31" s="1028"/>
      <c r="D31" s="1028"/>
      <c r="E31" s="1028"/>
      <c r="F31" s="1028"/>
      <c r="G31" s="1028"/>
      <c r="H31" s="1028"/>
      <c r="I31" s="1028"/>
      <c r="J31" s="1028"/>
      <c r="K31" s="1028"/>
      <c r="L31" s="1028"/>
      <c r="M31" s="1028"/>
      <c r="N31" s="1028"/>
      <c r="O31" s="1028"/>
      <c r="P31" s="1029"/>
      <c r="Q31" s="1039">
        <v>1466</v>
      </c>
      <c r="R31" s="1040"/>
      <c r="S31" s="1040"/>
      <c r="T31" s="1040"/>
      <c r="U31" s="1040"/>
      <c r="V31" s="1040">
        <v>1248</v>
      </c>
      <c r="W31" s="1040"/>
      <c r="X31" s="1040"/>
      <c r="Y31" s="1040"/>
      <c r="Z31" s="1040"/>
      <c r="AA31" s="1040">
        <v>218</v>
      </c>
      <c r="AB31" s="1040"/>
      <c r="AC31" s="1040"/>
      <c r="AD31" s="1040"/>
      <c r="AE31" s="1041"/>
      <c r="AF31" s="1033">
        <v>1324</v>
      </c>
      <c r="AG31" s="1034"/>
      <c r="AH31" s="1034"/>
      <c r="AI31" s="1034"/>
      <c r="AJ31" s="1035"/>
      <c r="AK31" s="976">
        <v>25</v>
      </c>
      <c r="AL31" s="967"/>
      <c r="AM31" s="967"/>
      <c r="AN31" s="967"/>
      <c r="AO31" s="967"/>
      <c r="AP31" s="967">
        <v>4595</v>
      </c>
      <c r="AQ31" s="967"/>
      <c r="AR31" s="967"/>
      <c r="AS31" s="967"/>
      <c r="AT31" s="967"/>
      <c r="AU31" s="967">
        <v>193</v>
      </c>
      <c r="AV31" s="967"/>
      <c r="AW31" s="967"/>
      <c r="AX31" s="967"/>
      <c r="AY31" s="967"/>
      <c r="AZ31" s="1038"/>
      <c r="BA31" s="1038"/>
      <c r="BB31" s="1038"/>
      <c r="BC31" s="1038"/>
      <c r="BD31" s="1038"/>
      <c r="BE31" s="1022" t="s">
        <v>385</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386</v>
      </c>
      <c r="C32" s="1028"/>
      <c r="D32" s="1028"/>
      <c r="E32" s="1028"/>
      <c r="F32" s="1028"/>
      <c r="G32" s="1028"/>
      <c r="H32" s="1028"/>
      <c r="I32" s="1028"/>
      <c r="J32" s="1028"/>
      <c r="K32" s="1028"/>
      <c r="L32" s="1028"/>
      <c r="M32" s="1028"/>
      <c r="N32" s="1028"/>
      <c r="O32" s="1028"/>
      <c r="P32" s="1029"/>
      <c r="Q32" s="1039">
        <v>32</v>
      </c>
      <c r="R32" s="1040"/>
      <c r="S32" s="1040"/>
      <c r="T32" s="1040"/>
      <c r="U32" s="1040"/>
      <c r="V32" s="1040">
        <v>36</v>
      </c>
      <c r="W32" s="1040"/>
      <c r="X32" s="1040"/>
      <c r="Y32" s="1040"/>
      <c r="Z32" s="1040"/>
      <c r="AA32" s="1040">
        <v>-4</v>
      </c>
      <c r="AB32" s="1040"/>
      <c r="AC32" s="1040"/>
      <c r="AD32" s="1040"/>
      <c r="AE32" s="1041"/>
      <c r="AF32" s="1033">
        <v>63</v>
      </c>
      <c r="AG32" s="1034"/>
      <c r="AH32" s="1034"/>
      <c r="AI32" s="1034"/>
      <c r="AJ32" s="1035"/>
      <c r="AK32" s="976" t="s">
        <v>541</v>
      </c>
      <c r="AL32" s="967"/>
      <c r="AM32" s="967"/>
      <c r="AN32" s="967"/>
      <c r="AO32" s="967"/>
      <c r="AP32" s="967">
        <v>143</v>
      </c>
      <c r="AQ32" s="967"/>
      <c r="AR32" s="967"/>
      <c r="AS32" s="967"/>
      <c r="AT32" s="967"/>
      <c r="AU32" s="967">
        <v>0</v>
      </c>
      <c r="AV32" s="967"/>
      <c r="AW32" s="967"/>
      <c r="AX32" s="967"/>
      <c r="AY32" s="967"/>
      <c r="AZ32" s="1038"/>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387</v>
      </c>
      <c r="C33" s="1028"/>
      <c r="D33" s="1028"/>
      <c r="E33" s="1028"/>
      <c r="F33" s="1028"/>
      <c r="G33" s="1028"/>
      <c r="H33" s="1028"/>
      <c r="I33" s="1028"/>
      <c r="J33" s="1028"/>
      <c r="K33" s="1028"/>
      <c r="L33" s="1028"/>
      <c r="M33" s="1028"/>
      <c r="N33" s="1028"/>
      <c r="O33" s="1028"/>
      <c r="P33" s="1029"/>
      <c r="Q33" s="1039">
        <v>4139</v>
      </c>
      <c r="R33" s="1040"/>
      <c r="S33" s="1040"/>
      <c r="T33" s="1040"/>
      <c r="U33" s="1040"/>
      <c r="V33" s="1040">
        <v>4525</v>
      </c>
      <c r="W33" s="1040"/>
      <c r="X33" s="1040"/>
      <c r="Y33" s="1040"/>
      <c r="Z33" s="1040"/>
      <c r="AA33" s="1040">
        <v>-386</v>
      </c>
      <c r="AB33" s="1040"/>
      <c r="AC33" s="1040"/>
      <c r="AD33" s="1040"/>
      <c r="AE33" s="1041"/>
      <c r="AF33" s="1033">
        <v>1367</v>
      </c>
      <c r="AG33" s="1034"/>
      <c r="AH33" s="1034"/>
      <c r="AI33" s="1034"/>
      <c r="AJ33" s="1035"/>
      <c r="AK33" s="976">
        <v>2115</v>
      </c>
      <c r="AL33" s="967"/>
      <c r="AM33" s="967"/>
      <c r="AN33" s="967"/>
      <c r="AO33" s="967"/>
      <c r="AP33" s="967">
        <v>45617</v>
      </c>
      <c r="AQ33" s="967"/>
      <c r="AR33" s="967"/>
      <c r="AS33" s="967"/>
      <c r="AT33" s="967"/>
      <c r="AU33" s="967">
        <v>28191</v>
      </c>
      <c r="AV33" s="967"/>
      <c r="AW33" s="967"/>
      <c r="AX33" s="967"/>
      <c r="AY33" s="967"/>
      <c r="AZ33" s="1038"/>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388</v>
      </c>
      <c r="C34" s="1028"/>
      <c r="D34" s="1028"/>
      <c r="E34" s="1028"/>
      <c r="F34" s="1028"/>
      <c r="G34" s="1028"/>
      <c r="H34" s="1028"/>
      <c r="I34" s="1028"/>
      <c r="J34" s="1028"/>
      <c r="K34" s="1028"/>
      <c r="L34" s="1028"/>
      <c r="M34" s="1028"/>
      <c r="N34" s="1028"/>
      <c r="O34" s="1028"/>
      <c r="P34" s="1029"/>
      <c r="Q34" s="1039">
        <v>339</v>
      </c>
      <c r="R34" s="1040"/>
      <c r="S34" s="1040"/>
      <c r="T34" s="1040"/>
      <c r="U34" s="1040"/>
      <c r="V34" s="1040">
        <v>339</v>
      </c>
      <c r="W34" s="1040"/>
      <c r="X34" s="1040"/>
      <c r="Y34" s="1040"/>
      <c r="Z34" s="1040"/>
      <c r="AA34" s="1040">
        <v>0</v>
      </c>
      <c r="AB34" s="1040"/>
      <c r="AC34" s="1040"/>
      <c r="AD34" s="1040"/>
      <c r="AE34" s="1041"/>
      <c r="AF34" s="1033">
        <v>0</v>
      </c>
      <c r="AG34" s="1034"/>
      <c r="AH34" s="1034"/>
      <c r="AI34" s="1034"/>
      <c r="AJ34" s="1035"/>
      <c r="AK34" s="976">
        <v>244</v>
      </c>
      <c r="AL34" s="967"/>
      <c r="AM34" s="967"/>
      <c r="AN34" s="967"/>
      <c r="AO34" s="967"/>
      <c r="AP34" s="967">
        <v>1418</v>
      </c>
      <c r="AQ34" s="967"/>
      <c r="AR34" s="967"/>
      <c r="AS34" s="967"/>
      <c r="AT34" s="967"/>
      <c r="AU34" s="967">
        <v>1209</v>
      </c>
      <c r="AV34" s="967"/>
      <c r="AW34" s="967"/>
      <c r="AX34" s="967"/>
      <c r="AY34" s="967"/>
      <c r="AZ34" s="1038"/>
      <c r="BA34" s="1038"/>
      <c r="BB34" s="1038"/>
      <c r="BC34" s="1038"/>
      <c r="BD34" s="1038"/>
      <c r="BE34" s="1022" t="s">
        <v>389</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390</v>
      </c>
      <c r="C35" s="1028"/>
      <c r="D35" s="1028"/>
      <c r="E35" s="1028"/>
      <c r="F35" s="1028"/>
      <c r="G35" s="1028"/>
      <c r="H35" s="1028"/>
      <c r="I35" s="1028"/>
      <c r="J35" s="1028"/>
      <c r="K35" s="1028"/>
      <c r="L35" s="1028"/>
      <c r="M35" s="1028"/>
      <c r="N35" s="1028"/>
      <c r="O35" s="1028"/>
      <c r="P35" s="1029"/>
      <c r="Q35" s="1039">
        <v>37</v>
      </c>
      <c r="R35" s="1040"/>
      <c r="S35" s="1040"/>
      <c r="T35" s="1040"/>
      <c r="U35" s="1040"/>
      <c r="V35" s="1040">
        <v>37</v>
      </c>
      <c r="W35" s="1040"/>
      <c r="X35" s="1040"/>
      <c r="Y35" s="1040"/>
      <c r="Z35" s="1040"/>
      <c r="AA35" s="1040">
        <v>0</v>
      </c>
      <c r="AB35" s="1040"/>
      <c r="AC35" s="1040"/>
      <c r="AD35" s="1040"/>
      <c r="AE35" s="1041"/>
      <c r="AF35" s="1033" t="s">
        <v>112</v>
      </c>
      <c r="AG35" s="1034"/>
      <c r="AH35" s="1034"/>
      <c r="AI35" s="1034"/>
      <c r="AJ35" s="1035"/>
      <c r="AK35" s="976">
        <v>21</v>
      </c>
      <c r="AL35" s="967"/>
      <c r="AM35" s="967"/>
      <c r="AN35" s="967"/>
      <c r="AO35" s="967"/>
      <c r="AP35" s="967">
        <v>20</v>
      </c>
      <c r="AQ35" s="967"/>
      <c r="AR35" s="967"/>
      <c r="AS35" s="967"/>
      <c r="AT35" s="967"/>
      <c r="AU35" s="967">
        <v>12</v>
      </c>
      <c r="AV35" s="967"/>
      <c r="AW35" s="967"/>
      <c r="AX35" s="967"/>
      <c r="AY35" s="967"/>
      <c r="AZ35" s="1038"/>
      <c r="BA35" s="1038"/>
      <c r="BB35" s="1038"/>
      <c r="BC35" s="1038"/>
      <c r="BD35" s="1038"/>
      <c r="BE35" s="1022" t="s">
        <v>389</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391</v>
      </c>
      <c r="C36" s="1028"/>
      <c r="D36" s="1028"/>
      <c r="E36" s="1028"/>
      <c r="F36" s="1028"/>
      <c r="G36" s="1028"/>
      <c r="H36" s="1028"/>
      <c r="I36" s="1028"/>
      <c r="J36" s="1028"/>
      <c r="K36" s="1028"/>
      <c r="L36" s="1028"/>
      <c r="M36" s="1028"/>
      <c r="N36" s="1028"/>
      <c r="O36" s="1028"/>
      <c r="P36" s="1029"/>
      <c r="Q36" s="1039">
        <v>7</v>
      </c>
      <c r="R36" s="1040"/>
      <c r="S36" s="1040"/>
      <c r="T36" s="1040"/>
      <c r="U36" s="1040"/>
      <c r="V36" s="1040">
        <v>7</v>
      </c>
      <c r="W36" s="1040"/>
      <c r="X36" s="1040"/>
      <c r="Y36" s="1040"/>
      <c r="Z36" s="1040"/>
      <c r="AA36" s="1040">
        <v>0</v>
      </c>
      <c r="AB36" s="1040"/>
      <c r="AC36" s="1040"/>
      <c r="AD36" s="1040"/>
      <c r="AE36" s="1041"/>
      <c r="AF36" s="1033">
        <v>21</v>
      </c>
      <c r="AG36" s="1034"/>
      <c r="AH36" s="1034"/>
      <c r="AI36" s="1034"/>
      <c r="AJ36" s="1035"/>
      <c r="AK36" s="976">
        <v>7</v>
      </c>
      <c r="AL36" s="967"/>
      <c r="AM36" s="967"/>
      <c r="AN36" s="967"/>
      <c r="AO36" s="967"/>
      <c r="AP36" s="967">
        <v>4</v>
      </c>
      <c r="AQ36" s="967"/>
      <c r="AR36" s="967"/>
      <c r="AS36" s="967"/>
      <c r="AT36" s="967"/>
      <c r="AU36" s="967">
        <v>0</v>
      </c>
      <c r="AV36" s="967"/>
      <c r="AW36" s="967"/>
      <c r="AX36" s="967"/>
      <c r="AY36" s="967"/>
      <c r="AZ36" s="1038"/>
      <c r="BA36" s="1038"/>
      <c r="BB36" s="1038"/>
      <c r="BC36" s="1038"/>
      <c r="BD36" s="1038"/>
      <c r="BE36" s="1022" t="s">
        <v>389</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392</v>
      </c>
      <c r="C37" s="1028"/>
      <c r="D37" s="1028"/>
      <c r="E37" s="1028"/>
      <c r="F37" s="1028"/>
      <c r="G37" s="1028"/>
      <c r="H37" s="1028"/>
      <c r="I37" s="1028"/>
      <c r="J37" s="1028"/>
      <c r="K37" s="1028"/>
      <c r="L37" s="1028"/>
      <c r="M37" s="1028"/>
      <c r="N37" s="1028"/>
      <c r="O37" s="1028"/>
      <c r="P37" s="1029"/>
      <c r="Q37" s="1039">
        <v>20</v>
      </c>
      <c r="R37" s="1040"/>
      <c r="S37" s="1040"/>
      <c r="T37" s="1040"/>
      <c r="U37" s="1040"/>
      <c r="V37" s="1040">
        <v>20</v>
      </c>
      <c r="W37" s="1040"/>
      <c r="X37" s="1040"/>
      <c r="Y37" s="1040"/>
      <c r="Z37" s="1040"/>
      <c r="AA37" s="1040">
        <v>0</v>
      </c>
      <c r="AB37" s="1040"/>
      <c r="AC37" s="1040"/>
      <c r="AD37" s="1040"/>
      <c r="AE37" s="1041"/>
      <c r="AF37" s="1033">
        <v>106</v>
      </c>
      <c r="AG37" s="1034"/>
      <c r="AH37" s="1034"/>
      <c r="AI37" s="1034"/>
      <c r="AJ37" s="1035"/>
      <c r="AK37" s="976">
        <v>6</v>
      </c>
      <c r="AL37" s="967"/>
      <c r="AM37" s="967"/>
      <c r="AN37" s="967"/>
      <c r="AO37" s="967"/>
      <c r="AP37" s="967">
        <v>1098</v>
      </c>
      <c r="AQ37" s="967"/>
      <c r="AR37" s="967"/>
      <c r="AS37" s="967"/>
      <c r="AT37" s="967"/>
      <c r="AU37" s="967">
        <v>0</v>
      </c>
      <c r="AV37" s="967"/>
      <c r="AW37" s="967"/>
      <c r="AX37" s="967"/>
      <c r="AY37" s="967"/>
      <c r="AZ37" s="1038"/>
      <c r="BA37" s="1038"/>
      <c r="BB37" s="1038"/>
      <c r="BC37" s="1038"/>
      <c r="BD37" s="1038"/>
      <c r="BE37" s="1022" t="s">
        <v>389</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3125</v>
      </c>
      <c r="AG63" s="955"/>
      <c r="AH63" s="955"/>
      <c r="AI63" s="955"/>
      <c r="AJ63" s="1020"/>
      <c r="AK63" s="1021"/>
      <c r="AL63" s="959"/>
      <c r="AM63" s="959"/>
      <c r="AN63" s="959"/>
      <c r="AO63" s="959"/>
      <c r="AP63" s="955">
        <f>SUM(AP28:AT62)</f>
        <v>52895</v>
      </c>
      <c r="AQ63" s="955"/>
      <c r="AR63" s="955"/>
      <c r="AS63" s="955"/>
      <c r="AT63" s="955"/>
      <c r="AU63" s="955">
        <f>SUM(AU28:AY62)</f>
        <v>29605</v>
      </c>
      <c r="AV63" s="955"/>
      <c r="AW63" s="955"/>
      <c r="AX63" s="955"/>
      <c r="AY63" s="955"/>
      <c r="AZ63" s="1015"/>
      <c r="BA63" s="1015"/>
      <c r="BB63" s="1015"/>
      <c r="BC63" s="1015"/>
      <c r="BD63" s="1015"/>
      <c r="BE63" s="956"/>
      <c r="BF63" s="956"/>
      <c r="BG63" s="956"/>
      <c r="BH63" s="956"/>
      <c r="BI63" s="957"/>
      <c r="BJ63" s="1016" t="s">
        <v>370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396</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397</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542</v>
      </c>
      <c r="C68" s="982"/>
      <c r="D68" s="982"/>
      <c r="E68" s="982"/>
      <c r="F68" s="982"/>
      <c r="G68" s="982"/>
      <c r="H68" s="982"/>
      <c r="I68" s="982"/>
      <c r="J68" s="982"/>
      <c r="K68" s="982"/>
      <c r="L68" s="982"/>
      <c r="M68" s="982"/>
      <c r="N68" s="982"/>
      <c r="O68" s="982"/>
      <c r="P68" s="983"/>
      <c r="Q68" s="984">
        <v>176</v>
      </c>
      <c r="R68" s="978"/>
      <c r="S68" s="978"/>
      <c r="T68" s="978"/>
      <c r="U68" s="978"/>
      <c r="V68" s="978">
        <v>165</v>
      </c>
      <c r="W68" s="978"/>
      <c r="X68" s="978"/>
      <c r="Y68" s="978"/>
      <c r="Z68" s="978"/>
      <c r="AA68" s="978">
        <v>11</v>
      </c>
      <c r="AB68" s="978"/>
      <c r="AC68" s="978"/>
      <c r="AD68" s="978"/>
      <c r="AE68" s="978"/>
      <c r="AF68" s="978">
        <v>11</v>
      </c>
      <c r="AG68" s="978"/>
      <c r="AH68" s="978"/>
      <c r="AI68" s="978"/>
      <c r="AJ68" s="978"/>
      <c r="AK68" s="978">
        <v>19</v>
      </c>
      <c r="AL68" s="978"/>
      <c r="AM68" s="978"/>
      <c r="AN68" s="978"/>
      <c r="AO68" s="978"/>
      <c r="AP68" s="978" t="s">
        <v>541</v>
      </c>
      <c r="AQ68" s="978"/>
      <c r="AR68" s="978"/>
      <c r="AS68" s="978"/>
      <c r="AT68" s="978"/>
      <c r="AU68" s="978" t="s">
        <v>541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543</v>
      </c>
      <c r="C69" s="971"/>
      <c r="D69" s="971"/>
      <c r="E69" s="971"/>
      <c r="F69" s="971"/>
      <c r="G69" s="971"/>
      <c r="H69" s="971"/>
      <c r="I69" s="971"/>
      <c r="J69" s="971"/>
      <c r="K69" s="971"/>
      <c r="L69" s="971"/>
      <c r="M69" s="971"/>
      <c r="N69" s="971"/>
      <c r="O69" s="971"/>
      <c r="P69" s="972"/>
      <c r="Q69" s="973">
        <v>5237</v>
      </c>
      <c r="R69" s="967"/>
      <c r="S69" s="967"/>
      <c r="T69" s="967"/>
      <c r="U69" s="967"/>
      <c r="V69" s="967">
        <v>4863</v>
      </c>
      <c r="W69" s="967"/>
      <c r="X69" s="967"/>
      <c r="Y69" s="967"/>
      <c r="Z69" s="967"/>
      <c r="AA69" s="967">
        <v>374</v>
      </c>
      <c r="AB69" s="967"/>
      <c r="AC69" s="967"/>
      <c r="AD69" s="967"/>
      <c r="AE69" s="967"/>
      <c r="AF69" s="967">
        <v>374</v>
      </c>
      <c r="AG69" s="967"/>
      <c r="AH69" s="967"/>
      <c r="AI69" s="967"/>
      <c r="AJ69" s="967"/>
      <c r="AK69" s="967" t="s">
        <v>541</v>
      </c>
      <c r="AL69" s="967"/>
      <c r="AM69" s="967"/>
      <c r="AN69" s="967"/>
      <c r="AO69" s="967"/>
      <c r="AP69" s="967">
        <v>1928</v>
      </c>
      <c r="AQ69" s="967"/>
      <c r="AR69" s="967"/>
      <c r="AS69" s="967"/>
      <c r="AT69" s="967"/>
      <c r="AU69" s="967">
        <v>1335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544</v>
      </c>
      <c r="C70" s="971"/>
      <c r="D70" s="971"/>
      <c r="E70" s="971"/>
      <c r="F70" s="971"/>
      <c r="G70" s="971"/>
      <c r="H70" s="971"/>
      <c r="I70" s="971"/>
      <c r="J70" s="971"/>
      <c r="K70" s="971"/>
      <c r="L70" s="971"/>
      <c r="M70" s="971"/>
      <c r="N70" s="971"/>
      <c r="O70" s="971"/>
      <c r="P70" s="972"/>
      <c r="Q70" s="973">
        <v>9184</v>
      </c>
      <c r="R70" s="967"/>
      <c r="S70" s="967"/>
      <c r="T70" s="967"/>
      <c r="U70" s="967"/>
      <c r="V70" s="967">
        <v>8913</v>
      </c>
      <c r="W70" s="967"/>
      <c r="X70" s="967"/>
      <c r="Y70" s="967"/>
      <c r="Z70" s="967"/>
      <c r="AA70" s="967">
        <v>271</v>
      </c>
      <c r="AB70" s="967"/>
      <c r="AC70" s="967"/>
      <c r="AD70" s="967"/>
      <c r="AE70" s="967"/>
      <c r="AF70" s="967">
        <v>3331</v>
      </c>
      <c r="AG70" s="967"/>
      <c r="AH70" s="967"/>
      <c r="AI70" s="967"/>
      <c r="AJ70" s="967"/>
      <c r="AK70" s="967" t="s">
        <v>541</v>
      </c>
      <c r="AL70" s="967"/>
      <c r="AM70" s="967"/>
      <c r="AN70" s="967"/>
      <c r="AO70" s="967"/>
      <c r="AP70" s="967">
        <v>11265</v>
      </c>
      <c r="AQ70" s="967"/>
      <c r="AR70" s="967"/>
      <c r="AS70" s="967"/>
      <c r="AT70" s="967"/>
      <c r="AU70" s="967">
        <v>4650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545</v>
      </c>
      <c r="C71" s="971"/>
      <c r="D71" s="971"/>
      <c r="E71" s="971"/>
      <c r="F71" s="971"/>
      <c r="G71" s="971"/>
      <c r="H71" s="971"/>
      <c r="I71" s="971"/>
      <c r="J71" s="971"/>
      <c r="K71" s="971"/>
      <c r="L71" s="971"/>
      <c r="M71" s="971"/>
      <c r="N71" s="971"/>
      <c r="O71" s="971"/>
      <c r="P71" s="972"/>
      <c r="Q71" s="973">
        <v>2653</v>
      </c>
      <c r="R71" s="967"/>
      <c r="S71" s="967"/>
      <c r="T71" s="967"/>
      <c r="U71" s="967"/>
      <c r="V71" s="967">
        <v>2818</v>
      </c>
      <c r="W71" s="967"/>
      <c r="X71" s="967"/>
      <c r="Y71" s="967"/>
      <c r="Z71" s="967"/>
      <c r="AA71" s="967">
        <v>-165</v>
      </c>
      <c r="AB71" s="967"/>
      <c r="AC71" s="967"/>
      <c r="AD71" s="967"/>
      <c r="AE71" s="967"/>
      <c r="AF71" s="967">
        <v>670</v>
      </c>
      <c r="AG71" s="967"/>
      <c r="AH71" s="967"/>
      <c r="AI71" s="967"/>
      <c r="AJ71" s="967"/>
      <c r="AK71" s="967" t="s">
        <v>541</v>
      </c>
      <c r="AL71" s="967"/>
      <c r="AM71" s="967"/>
      <c r="AN71" s="967"/>
      <c r="AO71" s="967"/>
      <c r="AP71" s="967">
        <v>2802</v>
      </c>
      <c r="AQ71" s="967"/>
      <c r="AR71" s="967"/>
      <c r="AS71" s="967"/>
      <c r="AT71" s="967"/>
      <c r="AU71" s="967">
        <v>1784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546</v>
      </c>
      <c r="C72" s="971"/>
      <c r="D72" s="971"/>
      <c r="E72" s="971"/>
      <c r="F72" s="971"/>
      <c r="G72" s="971"/>
      <c r="H72" s="971"/>
      <c r="I72" s="971"/>
      <c r="J72" s="971"/>
      <c r="K72" s="971"/>
      <c r="L72" s="971"/>
      <c r="M72" s="971"/>
      <c r="N72" s="971"/>
      <c r="O72" s="971"/>
      <c r="P72" s="972"/>
      <c r="Q72" s="973">
        <v>75</v>
      </c>
      <c r="R72" s="967"/>
      <c r="S72" s="967"/>
      <c r="T72" s="967"/>
      <c r="U72" s="967"/>
      <c r="V72" s="967">
        <v>71</v>
      </c>
      <c r="W72" s="967"/>
      <c r="X72" s="967"/>
      <c r="Y72" s="967"/>
      <c r="Z72" s="967"/>
      <c r="AA72" s="967">
        <v>4</v>
      </c>
      <c r="AB72" s="967"/>
      <c r="AC72" s="967"/>
      <c r="AD72" s="967"/>
      <c r="AE72" s="967"/>
      <c r="AF72" s="967">
        <v>4</v>
      </c>
      <c r="AG72" s="967"/>
      <c r="AH72" s="967"/>
      <c r="AI72" s="967"/>
      <c r="AJ72" s="967"/>
      <c r="AK72" s="967" t="s">
        <v>541</v>
      </c>
      <c r="AL72" s="967"/>
      <c r="AM72" s="967"/>
      <c r="AN72" s="967"/>
      <c r="AO72" s="967"/>
      <c r="AP72" s="967" t="s">
        <v>541</v>
      </c>
      <c r="AQ72" s="967"/>
      <c r="AR72" s="967"/>
      <c r="AS72" s="967"/>
      <c r="AT72" s="967"/>
      <c r="AU72" s="967" t="s">
        <v>541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547</v>
      </c>
      <c r="C73" s="971"/>
      <c r="D73" s="971"/>
      <c r="E73" s="971"/>
      <c r="F73" s="971"/>
      <c r="G73" s="971"/>
      <c r="H73" s="971"/>
      <c r="I73" s="971"/>
      <c r="J73" s="971"/>
      <c r="K73" s="971"/>
      <c r="L73" s="971"/>
      <c r="M73" s="971"/>
      <c r="N73" s="971"/>
      <c r="O73" s="971"/>
      <c r="P73" s="972"/>
      <c r="Q73" s="973">
        <v>9</v>
      </c>
      <c r="R73" s="967"/>
      <c r="S73" s="967"/>
      <c r="T73" s="967"/>
      <c r="U73" s="967"/>
      <c r="V73" s="967">
        <v>2</v>
      </c>
      <c r="W73" s="967"/>
      <c r="X73" s="967"/>
      <c r="Y73" s="967"/>
      <c r="Z73" s="967"/>
      <c r="AA73" s="967">
        <v>7</v>
      </c>
      <c r="AB73" s="967"/>
      <c r="AC73" s="967"/>
      <c r="AD73" s="967"/>
      <c r="AE73" s="967"/>
      <c r="AF73" s="967">
        <v>7</v>
      </c>
      <c r="AG73" s="967"/>
      <c r="AH73" s="967"/>
      <c r="AI73" s="967"/>
      <c r="AJ73" s="967"/>
      <c r="AK73" s="967" t="s">
        <v>541</v>
      </c>
      <c r="AL73" s="967"/>
      <c r="AM73" s="967"/>
      <c r="AN73" s="967"/>
      <c r="AO73" s="967"/>
      <c r="AP73" s="967" t="s">
        <v>553</v>
      </c>
      <c r="AQ73" s="967"/>
      <c r="AR73" s="967"/>
      <c r="AS73" s="967"/>
      <c r="AT73" s="967"/>
      <c r="AU73" s="967" t="s">
        <v>541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548</v>
      </c>
      <c r="C74" s="971"/>
      <c r="D74" s="971"/>
      <c r="E74" s="971"/>
      <c r="F74" s="971"/>
      <c r="G74" s="971"/>
      <c r="H74" s="971"/>
      <c r="I74" s="971"/>
      <c r="J74" s="971"/>
      <c r="K74" s="971"/>
      <c r="L74" s="971"/>
      <c r="M74" s="971"/>
      <c r="N74" s="971"/>
      <c r="O74" s="971"/>
      <c r="P74" s="972"/>
      <c r="Q74" s="973">
        <v>486</v>
      </c>
      <c r="R74" s="967"/>
      <c r="S74" s="967"/>
      <c r="T74" s="967"/>
      <c r="U74" s="967"/>
      <c r="V74" s="967">
        <v>484</v>
      </c>
      <c r="W74" s="967"/>
      <c r="X74" s="967"/>
      <c r="Y74" s="967"/>
      <c r="Z74" s="967"/>
      <c r="AA74" s="967">
        <v>2</v>
      </c>
      <c r="AB74" s="967"/>
      <c r="AC74" s="967"/>
      <c r="AD74" s="967"/>
      <c r="AE74" s="967"/>
      <c r="AF74" s="967">
        <v>2</v>
      </c>
      <c r="AG74" s="967"/>
      <c r="AH74" s="967"/>
      <c r="AI74" s="967"/>
      <c r="AJ74" s="967"/>
      <c r="AK74" s="967">
        <v>2</v>
      </c>
      <c r="AL74" s="967"/>
      <c r="AM74" s="967"/>
      <c r="AN74" s="967"/>
      <c r="AO74" s="967"/>
      <c r="AP74" s="967" t="s">
        <v>541</v>
      </c>
      <c r="AQ74" s="967"/>
      <c r="AR74" s="967"/>
      <c r="AS74" s="967"/>
      <c r="AT74" s="967"/>
      <c r="AU74" s="967" t="s">
        <v>541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549</v>
      </c>
      <c r="C75" s="971"/>
      <c r="D75" s="971"/>
      <c r="E75" s="971"/>
      <c r="F75" s="971"/>
      <c r="G75" s="971"/>
      <c r="H75" s="971"/>
      <c r="I75" s="971"/>
      <c r="J75" s="971"/>
      <c r="K75" s="971"/>
      <c r="L75" s="971"/>
      <c r="M75" s="971"/>
      <c r="N75" s="971"/>
      <c r="O75" s="971"/>
      <c r="P75" s="972"/>
      <c r="Q75" s="974">
        <v>149671</v>
      </c>
      <c r="R75" s="975"/>
      <c r="S75" s="975"/>
      <c r="T75" s="975"/>
      <c r="U75" s="976"/>
      <c r="V75" s="977">
        <v>144051</v>
      </c>
      <c r="W75" s="975"/>
      <c r="X75" s="975"/>
      <c r="Y75" s="975"/>
      <c r="Z75" s="976"/>
      <c r="AA75" s="977">
        <v>5620</v>
      </c>
      <c r="AB75" s="975"/>
      <c r="AC75" s="975"/>
      <c r="AD75" s="975"/>
      <c r="AE75" s="976"/>
      <c r="AF75" s="977">
        <v>5620</v>
      </c>
      <c r="AG75" s="975"/>
      <c r="AH75" s="975"/>
      <c r="AI75" s="975"/>
      <c r="AJ75" s="976"/>
      <c r="AK75" s="977">
        <v>1279</v>
      </c>
      <c r="AL75" s="975"/>
      <c r="AM75" s="975"/>
      <c r="AN75" s="975"/>
      <c r="AO75" s="976"/>
      <c r="AP75" s="977" t="s">
        <v>541</v>
      </c>
      <c r="AQ75" s="975"/>
      <c r="AR75" s="975"/>
      <c r="AS75" s="975"/>
      <c r="AT75" s="976"/>
      <c r="AU75" s="977" t="s">
        <v>541</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550</v>
      </c>
      <c r="C76" s="971"/>
      <c r="D76" s="971"/>
      <c r="E76" s="971"/>
      <c r="F76" s="971"/>
      <c r="G76" s="971"/>
      <c r="H76" s="971"/>
      <c r="I76" s="971"/>
      <c r="J76" s="971"/>
      <c r="K76" s="971"/>
      <c r="L76" s="971"/>
      <c r="M76" s="971"/>
      <c r="N76" s="971"/>
      <c r="O76" s="971"/>
      <c r="P76" s="972"/>
      <c r="Q76" s="974">
        <v>4694</v>
      </c>
      <c r="R76" s="975"/>
      <c r="S76" s="975"/>
      <c r="T76" s="975"/>
      <c r="U76" s="976"/>
      <c r="V76" s="977">
        <v>4197</v>
      </c>
      <c r="W76" s="975"/>
      <c r="X76" s="975"/>
      <c r="Y76" s="975"/>
      <c r="Z76" s="976"/>
      <c r="AA76" s="977">
        <v>497</v>
      </c>
      <c r="AB76" s="975"/>
      <c r="AC76" s="975"/>
      <c r="AD76" s="975"/>
      <c r="AE76" s="976"/>
      <c r="AF76" s="977">
        <v>497</v>
      </c>
      <c r="AG76" s="975"/>
      <c r="AH76" s="975"/>
      <c r="AI76" s="975"/>
      <c r="AJ76" s="976"/>
      <c r="AK76" s="977" t="s">
        <v>541</v>
      </c>
      <c r="AL76" s="975"/>
      <c r="AM76" s="975"/>
      <c r="AN76" s="975"/>
      <c r="AO76" s="976"/>
      <c r="AP76" s="977" t="s">
        <v>541</v>
      </c>
      <c r="AQ76" s="975"/>
      <c r="AR76" s="975"/>
      <c r="AS76" s="975"/>
      <c r="AT76" s="976"/>
      <c r="AU76" s="977" t="s">
        <v>541</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551</v>
      </c>
      <c r="C77" s="971"/>
      <c r="D77" s="971"/>
      <c r="E77" s="971"/>
      <c r="F77" s="971"/>
      <c r="G77" s="971"/>
      <c r="H77" s="971"/>
      <c r="I77" s="971"/>
      <c r="J77" s="971"/>
      <c r="K77" s="971"/>
      <c r="L77" s="971"/>
      <c r="M77" s="971"/>
      <c r="N77" s="971"/>
      <c r="O77" s="971"/>
      <c r="P77" s="972"/>
      <c r="Q77" s="974">
        <v>2</v>
      </c>
      <c r="R77" s="975"/>
      <c r="S77" s="975"/>
      <c r="T77" s="975"/>
      <c r="U77" s="976"/>
      <c r="V77" s="977">
        <v>2</v>
      </c>
      <c r="W77" s="975"/>
      <c r="X77" s="975"/>
      <c r="Y77" s="975"/>
      <c r="Z77" s="976"/>
      <c r="AA77" s="977">
        <v>0</v>
      </c>
      <c r="AB77" s="975"/>
      <c r="AC77" s="975"/>
      <c r="AD77" s="975"/>
      <c r="AE77" s="976"/>
      <c r="AF77" s="977">
        <v>0</v>
      </c>
      <c r="AG77" s="975"/>
      <c r="AH77" s="975"/>
      <c r="AI77" s="975"/>
      <c r="AJ77" s="976"/>
      <c r="AK77" s="977" t="s">
        <v>541</v>
      </c>
      <c r="AL77" s="975"/>
      <c r="AM77" s="975"/>
      <c r="AN77" s="975"/>
      <c r="AO77" s="976"/>
      <c r="AP77" s="977" t="s">
        <v>541</v>
      </c>
      <c r="AQ77" s="975"/>
      <c r="AR77" s="975"/>
      <c r="AS77" s="975"/>
      <c r="AT77" s="976"/>
      <c r="AU77" s="977" t="s">
        <v>541</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552</v>
      </c>
      <c r="C78" s="971"/>
      <c r="D78" s="971"/>
      <c r="E78" s="971"/>
      <c r="F78" s="971"/>
      <c r="G78" s="971"/>
      <c r="H78" s="971"/>
      <c r="I78" s="971"/>
      <c r="J78" s="971"/>
      <c r="K78" s="971"/>
      <c r="L78" s="971"/>
      <c r="M78" s="971"/>
      <c r="N78" s="971"/>
      <c r="O78" s="971"/>
      <c r="P78" s="972"/>
      <c r="Q78" s="973">
        <v>165</v>
      </c>
      <c r="R78" s="967"/>
      <c r="S78" s="967"/>
      <c r="T78" s="967"/>
      <c r="U78" s="967"/>
      <c r="V78" s="967">
        <v>162</v>
      </c>
      <c r="W78" s="967"/>
      <c r="X78" s="967"/>
      <c r="Y78" s="967"/>
      <c r="Z78" s="967"/>
      <c r="AA78" s="967">
        <v>3</v>
      </c>
      <c r="AB78" s="967"/>
      <c r="AC78" s="967"/>
      <c r="AD78" s="967"/>
      <c r="AE78" s="967"/>
      <c r="AF78" s="967">
        <v>3</v>
      </c>
      <c r="AG78" s="967"/>
      <c r="AH78" s="967"/>
      <c r="AI78" s="967"/>
      <c r="AJ78" s="967"/>
      <c r="AK78" s="967" t="s">
        <v>541</v>
      </c>
      <c r="AL78" s="967"/>
      <c r="AM78" s="967"/>
      <c r="AN78" s="967"/>
      <c r="AO78" s="967"/>
      <c r="AP78" s="967" t="s">
        <v>541</v>
      </c>
      <c r="AQ78" s="967"/>
      <c r="AR78" s="967"/>
      <c r="AS78" s="967"/>
      <c r="AT78" s="967"/>
      <c r="AU78" s="967" t="s">
        <v>541</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10519</v>
      </c>
      <c r="AG88" s="955"/>
      <c r="AH88" s="955"/>
      <c r="AI88" s="955"/>
      <c r="AJ88" s="955"/>
      <c r="AK88" s="959"/>
      <c r="AL88" s="959"/>
      <c r="AM88" s="959"/>
      <c r="AN88" s="959"/>
      <c r="AO88" s="959"/>
      <c r="AP88" s="955">
        <f>SUM(AP68:AT87)</f>
        <v>15995</v>
      </c>
      <c r="AQ88" s="955"/>
      <c r="AR88" s="955"/>
      <c r="AS88" s="955"/>
      <c r="AT88" s="955"/>
      <c r="AU88" s="955">
        <f>SUM(AU68:AY87)</f>
        <v>7769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SUM(CR7:CV88)</f>
        <v>288</v>
      </c>
      <c r="CS102" s="947"/>
      <c r="CT102" s="947"/>
      <c r="CU102" s="947"/>
      <c r="CV102" s="948"/>
      <c r="CW102" s="946">
        <f t="shared" ref="CW102" si="0">SUM(CW7:DA88)</f>
        <v>19</v>
      </c>
      <c r="CX102" s="947"/>
      <c r="CY102" s="947"/>
      <c r="CZ102" s="947"/>
      <c r="DA102" s="948"/>
      <c r="DB102" s="946" t="s">
        <v>541</v>
      </c>
      <c r="DC102" s="947"/>
      <c r="DD102" s="947"/>
      <c r="DE102" s="947"/>
      <c r="DF102" s="948"/>
      <c r="DG102" s="946">
        <f t="shared" ref="DG102" si="1">SUM(DG7:DK88)</f>
        <v>1916</v>
      </c>
      <c r="DH102" s="947"/>
      <c r="DI102" s="947"/>
      <c r="DJ102" s="947"/>
      <c r="DK102" s="948"/>
      <c r="DL102" s="946">
        <f t="shared" ref="DL102" si="2">SUM(DL7:DP88)</f>
        <v>22</v>
      </c>
      <c r="DM102" s="947"/>
      <c r="DN102" s="947"/>
      <c r="DO102" s="947"/>
      <c r="DP102" s="948"/>
      <c r="DQ102" s="946">
        <f t="shared" ref="DQ102" si="3">SUM(DQ7:DU88)</f>
        <v>713</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286</v>
      </c>
      <c r="AG109" s="888"/>
      <c r="AH109" s="888"/>
      <c r="AI109" s="888"/>
      <c r="AJ109" s="889"/>
      <c r="AK109" s="890" t="s">
        <v>285</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286</v>
      </c>
      <c r="BW109" s="888"/>
      <c r="BX109" s="888"/>
      <c r="BY109" s="888"/>
      <c r="BZ109" s="889"/>
      <c r="CA109" s="890" t="s">
        <v>285</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286</v>
      </c>
      <c r="DM109" s="888"/>
      <c r="DN109" s="888"/>
      <c r="DO109" s="888"/>
      <c r="DP109" s="889"/>
      <c r="DQ109" s="890" t="s">
        <v>285</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7322287</v>
      </c>
      <c r="AB110" s="873"/>
      <c r="AC110" s="873"/>
      <c r="AD110" s="873"/>
      <c r="AE110" s="874"/>
      <c r="AF110" s="875">
        <v>7518279</v>
      </c>
      <c r="AG110" s="873"/>
      <c r="AH110" s="873"/>
      <c r="AI110" s="873"/>
      <c r="AJ110" s="874"/>
      <c r="AK110" s="875">
        <v>7530411</v>
      </c>
      <c r="AL110" s="873"/>
      <c r="AM110" s="873"/>
      <c r="AN110" s="873"/>
      <c r="AO110" s="874"/>
      <c r="AP110" s="876">
        <v>31.8</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82506893</v>
      </c>
      <c r="BR110" s="800"/>
      <c r="BS110" s="800"/>
      <c r="BT110" s="800"/>
      <c r="BU110" s="800"/>
      <c r="BV110" s="800">
        <v>84782547</v>
      </c>
      <c r="BW110" s="800"/>
      <c r="BX110" s="800"/>
      <c r="BY110" s="800"/>
      <c r="BZ110" s="800"/>
      <c r="CA110" s="800">
        <v>86674677</v>
      </c>
      <c r="CB110" s="800"/>
      <c r="CC110" s="800"/>
      <c r="CD110" s="800"/>
      <c r="CE110" s="800"/>
      <c r="CF110" s="861">
        <v>365.8</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370</v>
      </c>
      <c r="DH110" s="800"/>
      <c r="DI110" s="800"/>
      <c r="DJ110" s="800"/>
      <c r="DK110" s="800"/>
      <c r="DL110" s="800" t="s">
        <v>370</v>
      </c>
      <c r="DM110" s="800"/>
      <c r="DN110" s="800"/>
      <c r="DO110" s="800"/>
      <c r="DP110" s="800"/>
      <c r="DQ110" s="800" t="s">
        <v>370</v>
      </c>
      <c r="DR110" s="800"/>
      <c r="DS110" s="800"/>
      <c r="DT110" s="800"/>
      <c r="DU110" s="800"/>
      <c r="DV110" s="801" t="s">
        <v>370</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1195847</v>
      </c>
      <c r="BR111" s="771"/>
      <c r="BS111" s="771"/>
      <c r="BT111" s="771"/>
      <c r="BU111" s="771"/>
      <c r="BV111" s="771">
        <v>953399</v>
      </c>
      <c r="BW111" s="771"/>
      <c r="BX111" s="771"/>
      <c r="BY111" s="771"/>
      <c r="BZ111" s="771"/>
      <c r="CA111" s="771">
        <v>808905</v>
      </c>
      <c r="CB111" s="771"/>
      <c r="CC111" s="771"/>
      <c r="CD111" s="771"/>
      <c r="CE111" s="771"/>
      <c r="CF111" s="848">
        <v>3.4</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370</v>
      </c>
      <c r="DH111" s="771"/>
      <c r="DI111" s="771"/>
      <c r="DJ111" s="771"/>
      <c r="DK111" s="771"/>
      <c r="DL111" s="771" t="s">
        <v>370</v>
      </c>
      <c r="DM111" s="771"/>
      <c r="DN111" s="771"/>
      <c r="DO111" s="771"/>
      <c r="DP111" s="771"/>
      <c r="DQ111" s="771" t="s">
        <v>370</v>
      </c>
      <c r="DR111" s="771"/>
      <c r="DS111" s="771"/>
      <c r="DT111" s="771"/>
      <c r="DU111" s="771"/>
      <c r="DV111" s="823" t="s">
        <v>370</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370</v>
      </c>
      <c r="AB112" s="784"/>
      <c r="AC112" s="784"/>
      <c r="AD112" s="784"/>
      <c r="AE112" s="785"/>
      <c r="AF112" s="786" t="s">
        <v>370</v>
      </c>
      <c r="AG112" s="784"/>
      <c r="AH112" s="784"/>
      <c r="AI112" s="784"/>
      <c r="AJ112" s="785"/>
      <c r="AK112" s="786" t="s">
        <v>370</v>
      </c>
      <c r="AL112" s="784"/>
      <c r="AM112" s="784"/>
      <c r="AN112" s="784"/>
      <c r="AO112" s="785"/>
      <c r="AP112" s="754" t="s">
        <v>370</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32279785</v>
      </c>
      <c r="BR112" s="771"/>
      <c r="BS112" s="771"/>
      <c r="BT112" s="771"/>
      <c r="BU112" s="771"/>
      <c r="BV112" s="771">
        <v>30230403</v>
      </c>
      <c r="BW112" s="771"/>
      <c r="BX112" s="771"/>
      <c r="BY112" s="771"/>
      <c r="BZ112" s="771"/>
      <c r="CA112" s="771">
        <v>29605312</v>
      </c>
      <c r="CB112" s="771"/>
      <c r="CC112" s="771"/>
      <c r="CD112" s="771"/>
      <c r="CE112" s="771"/>
      <c r="CF112" s="848">
        <v>124.9</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370</v>
      </c>
      <c r="DH112" s="771"/>
      <c r="DI112" s="771"/>
      <c r="DJ112" s="771"/>
      <c r="DK112" s="771"/>
      <c r="DL112" s="771" t="s">
        <v>370</v>
      </c>
      <c r="DM112" s="771"/>
      <c r="DN112" s="771"/>
      <c r="DO112" s="771"/>
      <c r="DP112" s="771"/>
      <c r="DQ112" s="771" t="s">
        <v>370</v>
      </c>
      <c r="DR112" s="771"/>
      <c r="DS112" s="771"/>
      <c r="DT112" s="771"/>
      <c r="DU112" s="771"/>
      <c r="DV112" s="823" t="s">
        <v>370</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1806795</v>
      </c>
      <c r="AB113" s="909"/>
      <c r="AC113" s="909"/>
      <c r="AD113" s="909"/>
      <c r="AE113" s="910"/>
      <c r="AF113" s="911">
        <v>1778925</v>
      </c>
      <c r="AG113" s="909"/>
      <c r="AH113" s="909"/>
      <c r="AI113" s="909"/>
      <c r="AJ113" s="910"/>
      <c r="AK113" s="911">
        <v>1862418</v>
      </c>
      <c r="AL113" s="909"/>
      <c r="AM113" s="909"/>
      <c r="AN113" s="909"/>
      <c r="AO113" s="910"/>
      <c r="AP113" s="912">
        <v>7.9</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7583067</v>
      </c>
      <c r="BR113" s="771"/>
      <c r="BS113" s="771"/>
      <c r="BT113" s="771"/>
      <c r="BU113" s="771"/>
      <c r="BV113" s="771">
        <v>6281457</v>
      </c>
      <c r="BW113" s="771"/>
      <c r="BX113" s="771"/>
      <c r="BY113" s="771"/>
      <c r="BZ113" s="771"/>
      <c r="CA113" s="771">
        <v>7769302</v>
      </c>
      <c r="CB113" s="771"/>
      <c r="CC113" s="771"/>
      <c r="CD113" s="771"/>
      <c r="CE113" s="771"/>
      <c r="CF113" s="848">
        <v>32.799999999999997</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370</v>
      </c>
      <c r="DH113" s="784"/>
      <c r="DI113" s="784"/>
      <c r="DJ113" s="784"/>
      <c r="DK113" s="785"/>
      <c r="DL113" s="786" t="s">
        <v>370</v>
      </c>
      <c r="DM113" s="784"/>
      <c r="DN113" s="784"/>
      <c r="DO113" s="784"/>
      <c r="DP113" s="785"/>
      <c r="DQ113" s="786" t="s">
        <v>370</v>
      </c>
      <c r="DR113" s="784"/>
      <c r="DS113" s="784"/>
      <c r="DT113" s="784"/>
      <c r="DU113" s="785"/>
      <c r="DV113" s="754" t="s">
        <v>370</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1320004</v>
      </c>
      <c r="AB114" s="784"/>
      <c r="AC114" s="784"/>
      <c r="AD114" s="784"/>
      <c r="AE114" s="785"/>
      <c r="AF114" s="786">
        <v>900987</v>
      </c>
      <c r="AG114" s="784"/>
      <c r="AH114" s="784"/>
      <c r="AI114" s="784"/>
      <c r="AJ114" s="785"/>
      <c r="AK114" s="786">
        <v>857079</v>
      </c>
      <c r="AL114" s="784"/>
      <c r="AM114" s="784"/>
      <c r="AN114" s="784"/>
      <c r="AO114" s="785"/>
      <c r="AP114" s="754">
        <v>3.6</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8862639</v>
      </c>
      <c r="BR114" s="771"/>
      <c r="BS114" s="771"/>
      <c r="BT114" s="771"/>
      <c r="BU114" s="771"/>
      <c r="BV114" s="771">
        <v>8491222</v>
      </c>
      <c r="BW114" s="771"/>
      <c r="BX114" s="771"/>
      <c r="BY114" s="771"/>
      <c r="BZ114" s="771"/>
      <c r="CA114" s="771">
        <v>7800083</v>
      </c>
      <c r="CB114" s="771"/>
      <c r="CC114" s="771"/>
      <c r="CD114" s="771"/>
      <c r="CE114" s="771"/>
      <c r="CF114" s="848">
        <v>32.9</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370</v>
      </c>
      <c r="DH114" s="784"/>
      <c r="DI114" s="784"/>
      <c r="DJ114" s="784"/>
      <c r="DK114" s="785"/>
      <c r="DL114" s="786" t="s">
        <v>370</v>
      </c>
      <c r="DM114" s="784"/>
      <c r="DN114" s="784"/>
      <c r="DO114" s="784"/>
      <c r="DP114" s="785"/>
      <c r="DQ114" s="786" t="s">
        <v>370</v>
      </c>
      <c r="DR114" s="784"/>
      <c r="DS114" s="784"/>
      <c r="DT114" s="784"/>
      <c r="DU114" s="785"/>
      <c r="DV114" s="754" t="s">
        <v>370</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2441</v>
      </c>
      <c r="AB115" s="909"/>
      <c r="AC115" s="909"/>
      <c r="AD115" s="909"/>
      <c r="AE115" s="910"/>
      <c r="AF115" s="911">
        <v>2189</v>
      </c>
      <c r="AG115" s="909"/>
      <c r="AH115" s="909"/>
      <c r="AI115" s="909"/>
      <c r="AJ115" s="910"/>
      <c r="AK115" s="911">
        <v>1620</v>
      </c>
      <c r="AL115" s="909"/>
      <c r="AM115" s="909"/>
      <c r="AN115" s="909"/>
      <c r="AO115" s="910"/>
      <c r="AP115" s="912">
        <v>0</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v>571040</v>
      </c>
      <c r="BR115" s="771"/>
      <c r="BS115" s="771"/>
      <c r="BT115" s="771"/>
      <c r="BU115" s="771"/>
      <c r="BV115" s="771">
        <v>647059</v>
      </c>
      <c r="BW115" s="771"/>
      <c r="BX115" s="771"/>
      <c r="BY115" s="771"/>
      <c r="BZ115" s="771"/>
      <c r="CA115" s="771">
        <v>691475</v>
      </c>
      <c r="CB115" s="771"/>
      <c r="CC115" s="771"/>
      <c r="CD115" s="771"/>
      <c r="CE115" s="771"/>
      <c r="CF115" s="848">
        <v>2.9</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49669</v>
      </c>
      <c r="DH115" s="784"/>
      <c r="DI115" s="784"/>
      <c r="DJ115" s="784"/>
      <c r="DK115" s="785"/>
      <c r="DL115" s="786" t="s">
        <v>370</v>
      </c>
      <c r="DM115" s="784"/>
      <c r="DN115" s="784"/>
      <c r="DO115" s="784"/>
      <c r="DP115" s="785"/>
      <c r="DQ115" s="786" t="s">
        <v>370</v>
      </c>
      <c r="DR115" s="784"/>
      <c r="DS115" s="784"/>
      <c r="DT115" s="784"/>
      <c r="DU115" s="785"/>
      <c r="DV115" s="754" t="s">
        <v>370</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31</v>
      </c>
      <c r="AB116" s="784"/>
      <c r="AC116" s="784"/>
      <c r="AD116" s="784"/>
      <c r="AE116" s="785"/>
      <c r="AF116" s="786">
        <v>531</v>
      </c>
      <c r="AG116" s="784"/>
      <c r="AH116" s="784"/>
      <c r="AI116" s="784"/>
      <c r="AJ116" s="785"/>
      <c r="AK116" s="786" t="s">
        <v>370</v>
      </c>
      <c r="AL116" s="784"/>
      <c r="AM116" s="784"/>
      <c r="AN116" s="784"/>
      <c r="AO116" s="785"/>
      <c r="AP116" s="754" t="s">
        <v>370</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370</v>
      </c>
      <c r="BR116" s="771"/>
      <c r="BS116" s="771"/>
      <c r="BT116" s="771"/>
      <c r="BU116" s="771"/>
      <c r="BV116" s="771" t="s">
        <v>370</v>
      </c>
      <c r="BW116" s="771"/>
      <c r="BX116" s="771"/>
      <c r="BY116" s="771"/>
      <c r="BZ116" s="771"/>
      <c r="CA116" s="771" t="s">
        <v>370</v>
      </c>
      <c r="CB116" s="771"/>
      <c r="CC116" s="771"/>
      <c r="CD116" s="771"/>
      <c r="CE116" s="771"/>
      <c r="CF116" s="848" t="s">
        <v>370</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370</v>
      </c>
      <c r="DH116" s="784"/>
      <c r="DI116" s="784"/>
      <c r="DJ116" s="784"/>
      <c r="DK116" s="785"/>
      <c r="DL116" s="786" t="s">
        <v>370</v>
      </c>
      <c r="DM116" s="784"/>
      <c r="DN116" s="784"/>
      <c r="DO116" s="784"/>
      <c r="DP116" s="785"/>
      <c r="DQ116" s="786" t="s">
        <v>370</v>
      </c>
      <c r="DR116" s="784"/>
      <c r="DS116" s="784"/>
      <c r="DT116" s="784"/>
      <c r="DU116" s="785"/>
      <c r="DV116" s="754" t="s">
        <v>370</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10451558</v>
      </c>
      <c r="AB117" s="895"/>
      <c r="AC117" s="895"/>
      <c r="AD117" s="895"/>
      <c r="AE117" s="896"/>
      <c r="AF117" s="898">
        <v>10200911</v>
      </c>
      <c r="AG117" s="895"/>
      <c r="AH117" s="895"/>
      <c r="AI117" s="895"/>
      <c r="AJ117" s="896"/>
      <c r="AK117" s="898">
        <v>10251528</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286</v>
      </c>
      <c r="AG118" s="888"/>
      <c r="AH118" s="888"/>
      <c r="AI118" s="888"/>
      <c r="AJ118" s="889"/>
      <c r="AK118" s="890" t="s">
        <v>285</v>
      </c>
      <c r="AL118" s="888"/>
      <c r="AM118" s="888"/>
      <c r="AN118" s="888"/>
      <c r="AO118" s="889"/>
      <c r="AP118" s="891" t="s">
        <v>408</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436</v>
      </c>
      <c r="BP118" s="838"/>
      <c r="BQ118" s="857">
        <v>132999271</v>
      </c>
      <c r="BR118" s="858"/>
      <c r="BS118" s="858"/>
      <c r="BT118" s="858"/>
      <c r="BU118" s="858"/>
      <c r="BV118" s="858">
        <v>131386087</v>
      </c>
      <c r="BW118" s="858"/>
      <c r="BX118" s="858"/>
      <c r="BY118" s="858"/>
      <c r="BZ118" s="858"/>
      <c r="CA118" s="858">
        <v>133349754</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2658279</v>
      </c>
      <c r="BR119" s="800"/>
      <c r="BS119" s="800"/>
      <c r="BT119" s="800"/>
      <c r="BU119" s="800"/>
      <c r="BV119" s="800">
        <v>3654503</v>
      </c>
      <c r="BW119" s="800"/>
      <c r="BX119" s="800"/>
      <c r="BY119" s="800"/>
      <c r="BZ119" s="800"/>
      <c r="CA119" s="800">
        <v>4304444</v>
      </c>
      <c r="CB119" s="800"/>
      <c r="CC119" s="800"/>
      <c r="CD119" s="800"/>
      <c r="CE119" s="800"/>
      <c r="CF119" s="861">
        <v>18.2</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1146178</v>
      </c>
      <c r="DH119" s="717"/>
      <c r="DI119" s="717"/>
      <c r="DJ119" s="717"/>
      <c r="DK119" s="718"/>
      <c r="DL119" s="719">
        <v>953399</v>
      </c>
      <c r="DM119" s="717"/>
      <c r="DN119" s="717"/>
      <c r="DO119" s="717"/>
      <c r="DP119" s="718"/>
      <c r="DQ119" s="719">
        <v>808905</v>
      </c>
      <c r="DR119" s="717"/>
      <c r="DS119" s="717"/>
      <c r="DT119" s="717"/>
      <c r="DU119" s="718"/>
      <c r="DV119" s="807">
        <v>3.4</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10205824</v>
      </c>
      <c r="BR120" s="771"/>
      <c r="BS120" s="771"/>
      <c r="BT120" s="771"/>
      <c r="BU120" s="771"/>
      <c r="BV120" s="771">
        <v>9758042</v>
      </c>
      <c r="BW120" s="771"/>
      <c r="BX120" s="771"/>
      <c r="BY120" s="771"/>
      <c r="BZ120" s="771"/>
      <c r="CA120" s="771">
        <v>9584861</v>
      </c>
      <c r="CB120" s="771"/>
      <c r="CC120" s="771"/>
      <c r="CD120" s="771"/>
      <c r="CE120" s="771"/>
      <c r="CF120" s="848">
        <v>40.4</v>
      </c>
      <c r="CG120" s="849"/>
      <c r="CH120" s="849"/>
      <c r="CI120" s="849"/>
      <c r="CJ120" s="849"/>
      <c r="CK120" s="850" t="s">
        <v>442</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30717363</v>
      </c>
      <c r="DH120" s="800"/>
      <c r="DI120" s="800"/>
      <c r="DJ120" s="800"/>
      <c r="DK120" s="800"/>
      <c r="DL120" s="800">
        <v>28754745</v>
      </c>
      <c r="DM120" s="800"/>
      <c r="DN120" s="800"/>
      <c r="DO120" s="800"/>
      <c r="DP120" s="800"/>
      <c r="DQ120" s="800">
        <v>28191007</v>
      </c>
      <c r="DR120" s="800"/>
      <c r="DS120" s="800"/>
      <c r="DT120" s="800"/>
      <c r="DU120" s="800"/>
      <c r="DV120" s="801">
        <v>119</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83235799</v>
      </c>
      <c r="BR121" s="858"/>
      <c r="BS121" s="858"/>
      <c r="BT121" s="858"/>
      <c r="BU121" s="858"/>
      <c r="BV121" s="858">
        <v>81543242</v>
      </c>
      <c r="BW121" s="858"/>
      <c r="BX121" s="858"/>
      <c r="BY121" s="858"/>
      <c r="BZ121" s="858"/>
      <c r="CA121" s="858">
        <v>87128869</v>
      </c>
      <c r="CB121" s="858"/>
      <c r="CC121" s="858"/>
      <c r="CD121" s="858"/>
      <c r="CE121" s="858"/>
      <c r="CF121" s="859">
        <v>367.7</v>
      </c>
      <c r="CG121" s="860"/>
      <c r="CH121" s="860"/>
      <c r="CI121" s="860"/>
      <c r="CJ121" s="860"/>
      <c r="CK121" s="851"/>
      <c r="CL121" s="812"/>
      <c r="CM121" s="812"/>
      <c r="CN121" s="812"/>
      <c r="CO121" s="813"/>
      <c r="CP121" s="828" t="s">
        <v>445</v>
      </c>
      <c r="CQ121" s="829"/>
      <c r="CR121" s="829"/>
      <c r="CS121" s="829"/>
      <c r="CT121" s="829"/>
      <c r="CU121" s="829"/>
      <c r="CV121" s="829"/>
      <c r="CW121" s="829"/>
      <c r="CX121" s="829"/>
      <c r="CY121" s="829"/>
      <c r="CZ121" s="829"/>
      <c r="DA121" s="829"/>
      <c r="DB121" s="829"/>
      <c r="DC121" s="829"/>
      <c r="DD121" s="829"/>
      <c r="DE121" s="829"/>
      <c r="DF121" s="830"/>
      <c r="DG121" s="770">
        <v>1351635</v>
      </c>
      <c r="DH121" s="771"/>
      <c r="DI121" s="771"/>
      <c r="DJ121" s="771"/>
      <c r="DK121" s="771"/>
      <c r="DL121" s="771">
        <v>1277854</v>
      </c>
      <c r="DM121" s="771"/>
      <c r="DN121" s="771"/>
      <c r="DO121" s="771"/>
      <c r="DP121" s="771"/>
      <c r="DQ121" s="771">
        <v>1209387</v>
      </c>
      <c r="DR121" s="771"/>
      <c r="DS121" s="771"/>
      <c r="DT121" s="771"/>
      <c r="DU121" s="771"/>
      <c r="DV121" s="823">
        <v>5.0999999999999996</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323</v>
      </c>
      <c r="AB122" s="784"/>
      <c r="AC122" s="784"/>
      <c r="AD122" s="784"/>
      <c r="AE122" s="785"/>
      <c r="AF122" s="786" t="s">
        <v>323</v>
      </c>
      <c r="AG122" s="784"/>
      <c r="AH122" s="784"/>
      <c r="AI122" s="784"/>
      <c r="AJ122" s="785"/>
      <c r="AK122" s="786" t="s">
        <v>323</v>
      </c>
      <c r="AL122" s="784"/>
      <c r="AM122" s="784"/>
      <c r="AN122" s="784"/>
      <c r="AO122" s="785"/>
      <c r="AP122" s="754" t="s">
        <v>323</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446</v>
      </c>
      <c r="BP122" s="838"/>
      <c r="BQ122" s="839">
        <v>96099902</v>
      </c>
      <c r="BR122" s="840"/>
      <c r="BS122" s="840"/>
      <c r="BT122" s="840"/>
      <c r="BU122" s="840"/>
      <c r="BV122" s="840">
        <v>94955787</v>
      </c>
      <c r="BW122" s="840"/>
      <c r="BX122" s="840"/>
      <c r="BY122" s="840"/>
      <c r="BZ122" s="840"/>
      <c r="CA122" s="840">
        <v>101018174</v>
      </c>
      <c r="CB122" s="840"/>
      <c r="CC122" s="840"/>
      <c r="CD122" s="840"/>
      <c r="CE122" s="840"/>
      <c r="CF122" s="743"/>
      <c r="CG122" s="744"/>
      <c r="CH122" s="744"/>
      <c r="CI122" s="744"/>
      <c r="CJ122" s="841"/>
      <c r="CK122" s="851"/>
      <c r="CL122" s="812"/>
      <c r="CM122" s="812"/>
      <c r="CN122" s="812"/>
      <c r="CO122" s="813"/>
      <c r="CP122" s="828" t="s">
        <v>447</v>
      </c>
      <c r="CQ122" s="829"/>
      <c r="CR122" s="829"/>
      <c r="CS122" s="829"/>
      <c r="CT122" s="829"/>
      <c r="CU122" s="829"/>
      <c r="CV122" s="829"/>
      <c r="CW122" s="829"/>
      <c r="CX122" s="829"/>
      <c r="CY122" s="829"/>
      <c r="CZ122" s="829"/>
      <c r="DA122" s="829"/>
      <c r="DB122" s="829"/>
      <c r="DC122" s="829"/>
      <c r="DD122" s="829"/>
      <c r="DE122" s="829"/>
      <c r="DF122" s="830"/>
      <c r="DG122" s="770">
        <v>174292</v>
      </c>
      <c r="DH122" s="771"/>
      <c r="DI122" s="771"/>
      <c r="DJ122" s="771"/>
      <c r="DK122" s="771"/>
      <c r="DL122" s="771">
        <v>177522</v>
      </c>
      <c r="DM122" s="771"/>
      <c r="DN122" s="771"/>
      <c r="DO122" s="771"/>
      <c r="DP122" s="771"/>
      <c r="DQ122" s="771">
        <v>192980</v>
      </c>
      <c r="DR122" s="771"/>
      <c r="DS122" s="771"/>
      <c r="DT122" s="771"/>
      <c r="DU122" s="771"/>
      <c r="DV122" s="823">
        <v>0.8</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323</v>
      </c>
      <c r="AB123" s="784"/>
      <c r="AC123" s="784"/>
      <c r="AD123" s="784"/>
      <c r="AE123" s="785"/>
      <c r="AF123" s="786" t="s">
        <v>323</v>
      </c>
      <c r="AG123" s="784"/>
      <c r="AH123" s="784"/>
      <c r="AI123" s="784"/>
      <c r="AJ123" s="785"/>
      <c r="AK123" s="786" t="s">
        <v>323</v>
      </c>
      <c r="AL123" s="784"/>
      <c r="AM123" s="784"/>
      <c r="AN123" s="784"/>
      <c r="AO123" s="785"/>
      <c r="AP123" s="754" t="s">
        <v>323</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150.9</v>
      </c>
      <c r="BR123" s="832"/>
      <c r="BS123" s="832"/>
      <c r="BT123" s="832"/>
      <c r="BU123" s="832"/>
      <c r="BV123" s="832">
        <v>148.80000000000001</v>
      </c>
      <c r="BW123" s="832"/>
      <c r="BX123" s="832"/>
      <c r="BY123" s="832"/>
      <c r="BZ123" s="832"/>
      <c r="CA123" s="832">
        <v>136.4</v>
      </c>
      <c r="CB123" s="832"/>
      <c r="CC123" s="832"/>
      <c r="CD123" s="832"/>
      <c r="CE123" s="832"/>
      <c r="CF123" s="730"/>
      <c r="CG123" s="731"/>
      <c r="CH123" s="731"/>
      <c r="CI123" s="731"/>
      <c r="CJ123" s="833"/>
      <c r="CK123" s="851"/>
      <c r="CL123" s="812"/>
      <c r="CM123" s="812"/>
      <c r="CN123" s="812"/>
      <c r="CO123" s="813"/>
      <c r="CP123" s="828" t="s">
        <v>390</v>
      </c>
      <c r="CQ123" s="829"/>
      <c r="CR123" s="829"/>
      <c r="CS123" s="829"/>
      <c r="CT123" s="829"/>
      <c r="CU123" s="829"/>
      <c r="CV123" s="829"/>
      <c r="CW123" s="829"/>
      <c r="CX123" s="829"/>
      <c r="CY123" s="829"/>
      <c r="CZ123" s="829"/>
      <c r="DA123" s="829"/>
      <c r="DB123" s="829"/>
      <c r="DC123" s="829"/>
      <c r="DD123" s="829"/>
      <c r="DE123" s="829"/>
      <c r="DF123" s="830"/>
      <c r="DG123" s="783">
        <v>26193</v>
      </c>
      <c r="DH123" s="784"/>
      <c r="DI123" s="784"/>
      <c r="DJ123" s="784"/>
      <c r="DK123" s="785"/>
      <c r="DL123" s="786">
        <v>20282</v>
      </c>
      <c r="DM123" s="784"/>
      <c r="DN123" s="784"/>
      <c r="DO123" s="784"/>
      <c r="DP123" s="785"/>
      <c r="DQ123" s="786">
        <v>11938</v>
      </c>
      <c r="DR123" s="784"/>
      <c r="DS123" s="784"/>
      <c r="DT123" s="784"/>
      <c r="DU123" s="785"/>
      <c r="DV123" s="754">
        <v>0.1</v>
      </c>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v>10302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2441</v>
      </c>
      <c r="AB126" s="784"/>
      <c r="AC126" s="784"/>
      <c r="AD126" s="784"/>
      <c r="AE126" s="785"/>
      <c r="AF126" s="786">
        <v>2189</v>
      </c>
      <c r="AG126" s="784"/>
      <c r="AH126" s="784"/>
      <c r="AI126" s="784"/>
      <c r="AJ126" s="785"/>
      <c r="AK126" s="786">
        <v>1620</v>
      </c>
      <c r="AL126" s="784"/>
      <c r="AM126" s="784"/>
      <c r="AN126" s="784"/>
      <c r="AO126" s="785"/>
      <c r="AP126" s="754">
        <v>0</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v>528193</v>
      </c>
      <c r="DH126" s="771"/>
      <c r="DI126" s="771"/>
      <c r="DJ126" s="771"/>
      <c r="DK126" s="771"/>
      <c r="DL126" s="771">
        <v>647059</v>
      </c>
      <c r="DM126" s="771"/>
      <c r="DN126" s="771"/>
      <c r="DO126" s="771"/>
      <c r="DP126" s="771"/>
      <c r="DQ126" s="771">
        <v>691475</v>
      </c>
      <c r="DR126" s="771"/>
      <c r="DS126" s="771"/>
      <c r="DT126" s="771"/>
      <c r="DU126" s="771"/>
      <c r="DV126" s="823">
        <v>2.9</v>
      </c>
      <c r="DW126" s="823"/>
      <c r="DX126" s="823"/>
      <c r="DY126" s="823"/>
      <c r="DZ126" s="824"/>
    </row>
    <row r="127" spans="1:130" s="197" customFormat="1" ht="26.25" customHeight="1" thickBot="1">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458</v>
      </c>
      <c r="AY127" s="758"/>
      <c r="AZ127" s="758"/>
      <c r="BA127" s="758"/>
      <c r="BB127" s="758"/>
      <c r="BC127" s="758"/>
      <c r="BD127" s="758"/>
      <c r="BE127" s="759"/>
      <c r="BF127" s="760" t="s">
        <v>112</v>
      </c>
      <c r="BG127" s="761"/>
      <c r="BH127" s="761"/>
      <c r="BI127" s="761"/>
      <c r="BJ127" s="761"/>
      <c r="BK127" s="761"/>
      <c r="BL127" s="762"/>
      <c r="BM127" s="760">
        <v>11.79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v>42847</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898416</v>
      </c>
      <c r="AB128" s="724"/>
      <c r="AC128" s="724"/>
      <c r="AD128" s="724"/>
      <c r="AE128" s="725"/>
      <c r="AF128" s="726">
        <v>939500</v>
      </c>
      <c r="AG128" s="724"/>
      <c r="AH128" s="724"/>
      <c r="AI128" s="724"/>
      <c r="AJ128" s="725"/>
      <c r="AK128" s="726">
        <v>777708</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112</v>
      </c>
      <c r="BG128" s="791"/>
      <c r="BH128" s="791"/>
      <c r="BI128" s="791"/>
      <c r="BJ128" s="791"/>
      <c r="BK128" s="791"/>
      <c r="BL128" s="792"/>
      <c r="BM128" s="790">
        <v>16.79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30770593</v>
      </c>
      <c r="AB129" s="784"/>
      <c r="AC129" s="784"/>
      <c r="AD129" s="784"/>
      <c r="AE129" s="785"/>
      <c r="AF129" s="786">
        <v>30855579</v>
      </c>
      <c r="AG129" s="784"/>
      <c r="AH129" s="784"/>
      <c r="AI129" s="784"/>
      <c r="AJ129" s="785"/>
      <c r="AK129" s="786">
        <v>30437127</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12.1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6326530</v>
      </c>
      <c r="AB130" s="784"/>
      <c r="AC130" s="784"/>
      <c r="AD130" s="784"/>
      <c r="AE130" s="785"/>
      <c r="AF130" s="786">
        <v>6382729</v>
      </c>
      <c r="AG130" s="784"/>
      <c r="AH130" s="784"/>
      <c r="AI130" s="784"/>
      <c r="AJ130" s="785"/>
      <c r="AK130" s="786">
        <v>6741145</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136.4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24444063</v>
      </c>
      <c r="AB131" s="717"/>
      <c r="AC131" s="717"/>
      <c r="AD131" s="717"/>
      <c r="AE131" s="718"/>
      <c r="AF131" s="719">
        <v>24472850</v>
      </c>
      <c r="AG131" s="717"/>
      <c r="AH131" s="717"/>
      <c r="AI131" s="717"/>
      <c r="AJ131" s="718"/>
      <c r="AK131" s="719">
        <v>23695982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13.19998234</v>
      </c>
      <c r="AB132" s="740"/>
      <c r="AC132" s="740"/>
      <c r="AD132" s="740"/>
      <c r="AE132" s="741"/>
      <c r="AF132" s="742">
        <v>11.76275742</v>
      </c>
      <c r="AG132" s="740"/>
      <c r="AH132" s="740"/>
      <c r="AI132" s="740"/>
      <c r="AJ132" s="741"/>
      <c r="AK132" s="742">
        <v>11.532229389999999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16.7</v>
      </c>
      <c r="AB133" s="749"/>
      <c r="AC133" s="749"/>
      <c r="AD133" s="749"/>
      <c r="AE133" s="750"/>
      <c r="AF133" s="748">
        <v>14</v>
      </c>
      <c r="AG133" s="749"/>
      <c r="AH133" s="749"/>
      <c r="AI133" s="749"/>
      <c r="AJ133" s="750"/>
      <c r="AK133" s="748">
        <v>12.1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election activeCell="D8" sqref="D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election activeCell="F5" sqref="F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C4" sqref="C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20" t="s">
        <v>474</v>
      </c>
      <c r="L7" s="254"/>
      <c r="M7" s="255" t="s">
        <v>475</v>
      </c>
      <c r="N7" s="256"/>
    </row>
    <row r="8" spans="1:16">
      <c r="A8" s="248"/>
      <c r="B8" s="244"/>
      <c r="C8" s="244"/>
      <c r="D8" s="244"/>
      <c r="E8" s="244"/>
      <c r="F8" s="244"/>
      <c r="G8" s="257"/>
      <c r="H8" s="258"/>
      <c r="I8" s="258"/>
      <c r="J8" s="259"/>
      <c r="K8" s="1121"/>
      <c r="L8" s="260" t="s">
        <v>476</v>
      </c>
      <c r="M8" s="261" t="s">
        <v>477</v>
      </c>
      <c r="N8" s="262" t="s">
        <v>478</v>
      </c>
    </row>
    <row r="9" spans="1:16">
      <c r="A9" s="248"/>
      <c r="B9" s="244"/>
      <c r="C9" s="244"/>
      <c r="D9" s="244"/>
      <c r="E9" s="244"/>
      <c r="F9" s="244"/>
      <c r="G9" s="1134" t="s">
        <v>479</v>
      </c>
      <c r="H9" s="1135"/>
      <c r="I9" s="1135"/>
      <c r="J9" s="1136"/>
      <c r="K9" s="263">
        <v>6701938</v>
      </c>
      <c r="L9" s="264">
        <v>59471</v>
      </c>
      <c r="M9" s="265">
        <v>58961</v>
      </c>
      <c r="N9" s="266">
        <v>0.9</v>
      </c>
    </row>
    <row r="10" spans="1:16">
      <c r="A10" s="248"/>
      <c r="B10" s="244"/>
      <c r="C10" s="244"/>
      <c r="D10" s="244"/>
      <c r="E10" s="244"/>
      <c r="F10" s="244"/>
      <c r="G10" s="1134" t="s">
        <v>480</v>
      </c>
      <c r="H10" s="1135"/>
      <c r="I10" s="1135"/>
      <c r="J10" s="1136"/>
      <c r="K10" s="267">
        <v>546424</v>
      </c>
      <c r="L10" s="268">
        <v>4849</v>
      </c>
      <c r="M10" s="269">
        <v>3996</v>
      </c>
      <c r="N10" s="270">
        <v>21.3</v>
      </c>
    </row>
    <row r="11" spans="1:16" ht="13.5" customHeight="1">
      <c r="A11" s="248"/>
      <c r="B11" s="244"/>
      <c r="C11" s="244"/>
      <c r="D11" s="244"/>
      <c r="E11" s="244"/>
      <c r="F11" s="244"/>
      <c r="G11" s="1134" t="s">
        <v>481</v>
      </c>
      <c r="H11" s="1135"/>
      <c r="I11" s="1135"/>
      <c r="J11" s="1136"/>
      <c r="K11" s="267">
        <v>757004</v>
      </c>
      <c r="L11" s="268">
        <v>6717</v>
      </c>
      <c r="M11" s="269">
        <v>3773</v>
      </c>
      <c r="N11" s="270">
        <v>78</v>
      </c>
    </row>
    <row r="12" spans="1:16" ht="13.5" customHeight="1">
      <c r="A12" s="248"/>
      <c r="B12" s="244"/>
      <c r="C12" s="244"/>
      <c r="D12" s="244"/>
      <c r="E12" s="244"/>
      <c r="F12" s="244"/>
      <c r="G12" s="1134" t="s">
        <v>482</v>
      </c>
      <c r="H12" s="1135"/>
      <c r="I12" s="1135"/>
      <c r="J12" s="1136"/>
      <c r="K12" s="267">
        <v>215636</v>
      </c>
      <c r="L12" s="268">
        <v>1913</v>
      </c>
      <c r="M12" s="269">
        <v>594</v>
      </c>
      <c r="N12" s="270">
        <v>222.1</v>
      </c>
    </row>
    <row r="13" spans="1:16" ht="13.5" customHeight="1">
      <c r="A13" s="248"/>
      <c r="B13" s="244"/>
      <c r="C13" s="244"/>
      <c r="D13" s="244"/>
      <c r="E13" s="244"/>
      <c r="F13" s="244"/>
      <c r="G13" s="1134" t="s">
        <v>483</v>
      </c>
      <c r="H13" s="1135"/>
      <c r="I13" s="1135"/>
      <c r="J13" s="1136"/>
      <c r="K13" s="267" t="s">
        <v>484</v>
      </c>
      <c r="L13" s="268" t="s">
        <v>484</v>
      </c>
      <c r="M13" s="269">
        <v>1</v>
      </c>
      <c r="N13" s="270" t="s">
        <v>484</v>
      </c>
    </row>
    <row r="14" spans="1:16" ht="13.5" customHeight="1">
      <c r="A14" s="248"/>
      <c r="B14" s="244"/>
      <c r="C14" s="244"/>
      <c r="D14" s="244"/>
      <c r="E14" s="244"/>
      <c r="F14" s="244"/>
      <c r="G14" s="1134" t="s">
        <v>485</v>
      </c>
      <c r="H14" s="1135"/>
      <c r="I14" s="1135"/>
      <c r="J14" s="1136"/>
      <c r="K14" s="267">
        <v>240966</v>
      </c>
      <c r="L14" s="268">
        <v>2138</v>
      </c>
      <c r="M14" s="269">
        <v>2438</v>
      </c>
      <c r="N14" s="270">
        <v>-12.3</v>
      </c>
    </row>
    <row r="15" spans="1:16" ht="13.5" customHeight="1">
      <c r="A15" s="248"/>
      <c r="B15" s="244"/>
      <c r="C15" s="244"/>
      <c r="D15" s="244"/>
      <c r="E15" s="244"/>
      <c r="F15" s="244"/>
      <c r="G15" s="1134" t="s">
        <v>486</v>
      </c>
      <c r="H15" s="1135"/>
      <c r="I15" s="1135"/>
      <c r="J15" s="1136"/>
      <c r="K15" s="267">
        <v>206920</v>
      </c>
      <c r="L15" s="268">
        <v>1836</v>
      </c>
      <c r="M15" s="269">
        <v>1435</v>
      </c>
      <c r="N15" s="270">
        <v>27.9</v>
      </c>
    </row>
    <row r="16" spans="1:16">
      <c r="A16" s="248"/>
      <c r="B16" s="244"/>
      <c r="C16" s="244"/>
      <c r="D16" s="244"/>
      <c r="E16" s="244"/>
      <c r="F16" s="244"/>
      <c r="G16" s="1137" t="s">
        <v>487</v>
      </c>
      <c r="H16" s="1138"/>
      <c r="I16" s="1138"/>
      <c r="J16" s="1139"/>
      <c r="K16" s="268">
        <v>-949228</v>
      </c>
      <c r="L16" s="268">
        <v>-8423</v>
      </c>
      <c r="M16" s="269">
        <v>-6041</v>
      </c>
      <c r="N16" s="270">
        <v>39.4</v>
      </c>
    </row>
    <row r="17" spans="1:16">
      <c r="A17" s="248"/>
      <c r="B17" s="244"/>
      <c r="C17" s="244"/>
      <c r="D17" s="244"/>
      <c r="E17" s="244"/>
      <c r="F17" s="244"/>
      <c r="G17" s="1137" t="s">
        <v>170</v>
      </c>
      <c r="H17" s="1138"/>
      <c r="I17" s="1138"/>
      <c r="J17" s="1139"/>
      <c r="K17" s="268">
        <v>7719660</v>
      </c>
      <c r="L17" s="268">
        <v>68502</v>
      </c>
      <c r="M17" s="269">
        <v>65157</v>
      </c>
      <c r="N17" s="270">
        <v>5.0999999999999996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31" t="s">
        <v>492</v>
      </c>
      <c r="H21" s="1132"/>
      <c r="I21" s="1132"/>
      <c r="J21" s="1133"/>
      <c r="K21" s="280">
        <v>6.81</v>
      </c>
      <c r="L21" s="281">
        <v>6.38</v>
      </c>
      <c r="M21" s="282">
        <v>0.43</v>
      </c>
      <c r="N21" s="249"/>
      <c r="O21" s="283"/>
      <c r="P21" s="279"/>
    </row>
    <row r="22" spans="1:16" s="284" customFormat="1">
      <c r="A22" s="279"/>
      <c r="B22" s="249"/>
      <c r="C22" s="249"/>
      <c r="D22" s="249"/>
      <c r="E22" s="249"/>
      <c r="F22" s="249"/>
      <c r="G22" s="1131" t="s">
        <v>493</v>
      </c>
      <c r="H22" s="1132"/>
      <c r="I22" s="1132"/>
      <c r="J22" s="1133"/>
      <c r="K22" s="285">
        <v>96.1</v>
      </c>
      <c r="L22" s="286">
        <v>99.2</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20" t="s">
        <v>474</v>
      </c>
      <c r="L30" s="254"/>
      <c r="M30" s="255" t="s">
        <v>475</v>
      </c>
      <c r="N30" s="256"/>
    </row>
    <row r="31" spans="1:16">
      <c r="A31" s="248"/>
      <c r="B31" s="244"/>
      <c r="C31" s="244"/>
      <c r="D31" s="244"/>
      <c r="E31" s="244"/>
      <c r="F31" s="244"/>
      <c r="G31" s="257"/>
      <c r="H31" s="258"/>
      <c r="I31" s="258"/>
      <c r="J31" s="259"/>
      <c r="K31" s="1121"/>
      <c r="L31" s="260" t="s">
        <v>476</v>
      </c>
      <c r="M31" s="261" t="s">
        <v>477</v>
      </c>
      <c r="N31" s="262" t="s">
        <v>478</v>
      </c>
    </row>
    <row r="32" spans="1:16" ht="27" customHeight="1">
      <c r="A32" s="248"/>
      <c r="B32" s="244"/>
      <c r="C32" s="244"/>
      <c r="D32" s="244"/>
      <c r="E32" s="244"/>
      <c r="F32" s="244"/>
      <c r="G32" s="1122" t="s">
        <v>496</v>
      </c>
      <c r="H32" s="1123"/>
      <c r="I32" s="1123"/>
      <c r="J32" s="1124"/>
      <c r="K32" s="294">
        <v>7530411</v>
      </c>
      <c r="L32" s="294">
        <v>66823</v>
      </c>
      <c r="M32" s="295">
        <v>38103</v>
      </c>
      <c r="N32" s="296">
        <v>75.400000000000006</v>
      </c>
    </row>
    <row r="33" spans="1:16" ht="13.5" customHeight="1">
      <c r="A33" s="248"/>
      <c r="B33" s="244"/>
      <c r="C33" s="244"/>
      <c r="D33" s="244"/>
      <c r="E33" s="244"/>
      <c r="F33" s="244"/>
      <c r="G33" s="1122" t="s">
        <v>497</v>
      </c>
      <c r="H33" s="1123"/>
      <c r="I33" s="1123"/>
      <c r="J33" s="1124"/>
      <c r="K33" s="294" t="s">
        <v>484</v>
      </c>
      <c r="L33" s="294" t="s">
        <v>484</v>
      </c>
      <c r="M33" s="295" t="s">
        <v>484</v>
      </c>
      <c r="N33" s="296" t="s">
        <v>484</v>
      </c>
    </row>
    <row r="34" spans="1:16" ht="27" customHeight="1">
      <c r="A34" s="248"/>
      <c r="B34" s="244"/>
      <c r="C34" s="244"/>
      <c r="D34" s="244"/>
      <c r="E34" s="244"/>
      <c r="F34" s="244"/>
      <c r="G34" s="1122" t="s">
        <v>498</v>
      </c>
      <c r="H34" s="1123"/>
      <c r="I34" s="1123"/>
      <c r="J34" s="1124"/>
      <c r="K34" s="294" t="s">
        <v>484</v>
      </c>
      <c r="L34" s="294" t="s">
        <v>484</v>
      </c>
      <c r="M34" s="295">
        <v>32</v>
      </c>
      <c r="N34" s="296" t="s">
        <v>484</v>
      </c>
    </row>
    <row r="35" spans="1:16" ht="27" customHeight="1">
      <c r="A35" s="248"/>
      <c r="B35" s="244"/>
      <c r="C35" s="244"/>
      <c r="D35" s="244"/>
      <c r="E35" s="244"/>
      <c r="F35" s="244"/>
      <c r="G35" s="1122" t="s">
        <v>499</v>
      </c>
      <c r="H35" s="1123"/>
      <c r="I35" s="1123"/>
      <c r="J35" s="1124"/>
      <c r="K35" s="294">
        <v>1862418</v>
      </c>
      <c r="L35" s="294">
        <v>16527</v>
      </c>
      <c r="M35" s="295">
        <v>9772</v>
      </c>
      <c r="N35" s="296">
        <v>69.099999999999994</v>
      </c>
    </row>
    <row r="36" spans="1:16" ht="27" customHeight="1">
      <c r="A36" s="248"/>
      <c r="B36" s="244"/>
      <c r="C36" s="244"/>
      <c r="D36" s="244"/>
      <c r="E36" s="244"/>
      <c r="F36" s="244"/>
      <c r="G36" s="1122" t="s">
        <v>500</v>
      </c>
      <c r="H36" s="1123"/>
      <c r="I36" s="1123"/>
      <c r="J36" s="1124"/>
      <c r="K36" s="294">
        <v>857079</v>
      </c>
      <c r="L36" s="294">
        <v>7605</v>
      </c>
      <c r="M36" s="295">
        <v>1367</v>
      </c>
      <c r="N36" s="296">
        <v>456.3</v>
      </c>
    </row>
    <row r="37" spans="1:16" ht="13.5" customHeight="1">
      <c r="A37" s="248"/>
      <c r="B37" s="244"/>
      <c r="C37" s="244"/>
      <c r="D37" s="244"/>
      <c r="E37" s="244"/>
      <c r="F37" s="244"/>
      <c r="G37" s="1122" t="s">
        <v>501</v>
      </c>
      <c r="H37" s="1123"/>
      <c r="I37" s="1123"/>
      <c r="J37" s="1124"/>
      <c r="K37" s="294">
        <v>1620</v>
      </c>
      <c r="L37" s="294">
        <v>14</v>
      </c>
      <c r="M37" s="295">
        <v>888</v>
      </c>
      <c r="N37" s="296">
        <v>-98.4</v>
      </c>
    </row>
    <row r="38" spans="1:16" ht="27" customHeight="1">
      <c r="A38" s="248"/>
      <c r="B38" s="244"/>
      <c r="C38" s="244"/>
      <c r="D38" s="244"/>
      <c r="E38" s="244"/>
      <c r="F38" s="244"/>
      <c r="G38" s="1125" t="s">
        <v>502</v>
      </c>
      <c r="H38" s="1126"/>
      <c r="I38" s="1126"/>
      <c r="J38" s="1127"/>
      <c r="K38" s="297" t="s">
        <v>484</v>
      </c>
      <c r="L38" s="297" t="s">
        <v>484</v>
      </c>
      <c r="M38" s="298">
        <v>2</v>
      </c>
      <c r="N38" s="299" t="s">
        <v>484</v>
      </c>
      <c r="O38" s="293"/>
    </row>
    <row r="39" spans="1:16">
      <c r="A39" s="248"/>
      <c r="B39" s="244"/>
      <c r="C39" s="244"/>
      <c r="D39" s="244"/>
      <c r="E39" s="244"/>
      <c r="F39" s="244"/>
      <c r="G39" s="1125" t="s">
        <v>503</v>
      </c>
      <c r="H39" s="1126"/>
      <c r="I39" s="1126"/>
      <c r="J39" s="1127"/>
      <c r="K39" s="300">
        <v>-777708</v>
      </c>
      <c r="L39" s="300">
        <v>-6901</v>
      </c>
      <c r="M39" s="301">
        <v>-6931</v>
      </c>
      <c r="N39" s="302">
        <v>-0.4</v>
      </c>
      <c r="O39" s="293"/>
    </row>
    <row r="40" spans="1:16" ht="27" customHeight="1">
      <c r="A40" s="248"/>
      <c r="B40" s="244"/>
      <c r="C40" s="244"/>
      <c r="D40" s="244"/>
      <c r="E40" s="244"/>
      <c r="F40" s="244"/>
      <c r="G40" s="1122" t="s">
        <v>504</v>
      </c>
      <c r="H40" s="1123"/>
      <c r="I40" s="1123"/>
      <c r="J40" s="1124"/>
      <c r="K40" s="300">
        <v>-6741145</v>
      </c>
      <c r="L40" s="300">
        <v>-59819</v>
      </c>
      <c r="M40" s="301">
        <v>-31548</v>
      </c>
      <c r="N40" s="302">
        <v>89.6</v>
      </c>
      <c r="O40" s="293"/>
    </row>
    <row r="41" spans="1:16">
      <c r="A41" s="248"/>
      <c r="B41" s="244"/>
      <c r="C41" s="244"/>
      <c r="D41" s="244"/>
      <c r="E41" s="244"/>
      <c r="F41" s="244"/>
      <c r="G41" s="1128" t="s">
        <v>280</v>
      </c>
      <c r="H41" s="1129"/>
      <c r="I41" s="1129"/>
      <c r="J41" s="1130"/>
      <c r="K41" s="294">
        <v>2732675</v>
      </c>
      <c r="L41" s="300">
        <v>24249</v>
      </c>
      <c r="M41" s="301">
        <v>11686</v>
      </c>
      <c r="N41" s="302">
        <v>107.5</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5" t="s">
        <v>474</v>
      </c>
      <c r="J49" s="1117" t="s">
        <v>508</v>
      </c>
      <c r="K49" s="1118"/>
      <c r="L49" s="1118"/>
      <c r="M49" s="1118"/>
      <c r="N49" s="1119"/>
    </row>
    <row r="50" spans="1:14">
      <c r="A50" s="248"/>
      <c r="B50" s="244"/>
      <c r="C50" s="244"/>
      <c r="D50" s="244"/>
      <c r="E50" s="244"/>
      <c r="F50" s="244"/>
      <c r="G50" s="312"/>
      <c r="H50" s="313"/>
      <c r="I50" s="1116"/>
      <c r="J50" s="314" t="s">
        <v>509</v>
      </c>
      <c r="K50" s="315" t="s">
        <v>510</v>
      </c>
      <c r="L50" s="316" t="s">
        <v>511</v>
      </c>
      <c r="M50" s="317" t="s">
        <v>512</v>
      </c>
      <c r="N50" s="318" t="s">
        <v>513</v>
      </c>
    </row>
    <row r="51" spans="1:14">
      <c r="A51" s="248"/>
      <c r="B51" s="244"/>
      <c r="C51" s="244"/>
      <c r="D51" s="244"/>
      <c r="E51" s="244"/>
      <c r="F51" s="244"/>
      <c r="G51" s="310" t="s">
        <v>514</v>
      </c>
      <c r="H51" s="311"/>
      <c r="I51" s="319">
        <v>9634418</v>
      </c>
      <c r="J51" s="320">
        <v>85100</v>
      </c>
      <c r="K51" s="321">
        <v>6.5</v>
      </c>
      <c r="L51" s="322">
        <v>52576</v>
      </c>
      <c r="M51" s="323">
        <v>4.2</v>
      </c>
      <c r="N51" s="324">
        <v>2.2999999999999998</v>
      </c>
    </row>
    <row r="52" spans="1:14">
      <c r="A52" s="248"/>
      <c r="B52" s="244"/>
      <c r="C52" s="244"/>
      <c r="D52" s="244"/>
      <c r="E52" s="244"/>
      <c r="F52" s="244"/>
      <c r="G52" s="325"/>
      <c r="H52" s="326" t="s">
        <v>515</v>
      </c>
      <c r="I52" s="327">
        <v>7254414</v>
      </c>
      <c r="J52" s="328">
        <v>64078</v>
      </c>
      <c r="K52" s="329">
        <v>20.100000000000001</v>
      </c>
      <c r="L52" s="330">
        <v>32266</v>
      </c>
      <c r="M52" s="331">
        <v>4.5</v>
      </c>
      <c r="N52" s="332">
        <v>15.6</v>
      </c>
    </row>
    <row r="53" spans="1:14">
      <c r="A53" s="248"/>
      <c r="B53" s="244"/>
      <c r="C53" s="244"/>
      <c r="D53" s="244"/>
      <c r="E53" s="244"/>
      <c r="F53" s="244"/>
      <c r="G53" s="310" t="s">
        <v>516</v>
      </c>
      <c r="H53" s="311"/>
      <c r="I53" s="319">
        <v>11285312</v>
      </c>
      <c r="J53" s="320">
        <v>100060</v>
      </c>
      <c r="K53" s="321">
        <v>17.600000000000001</v>
      </c>
      <c r="L53" s="322">
        <v>41433</v>
      </c>
      <c r="M53" s="323">
        <v>-21.2</v>
      </c>
      <c r="N53" s="324">
        <v>38.799999999999997</v>
      </c>
    </row>
    <row r="54" spans="1:14">
      <c r="A54" s="248"/>
      <c r="B54" s="244"/>
      <c r="C54" s="244"/>
      <c r="D54" s="244"/>
      <c r="E54" s="244"/>
      <c r="F54" s="244"/>
      <c r="G54" s="325"/>
      <c r="H54" s="326" t="s">
        <v>515</v>
      </c>
      <c r="I54" s="327">
        <v>6131489</v>
      </c>
      <c r="J54" s="328">
        <v>54364</v>
      </c>
      <c r="K54" s="329">
        <v>-15.2</v>
      </c>
      <c r="L54" s="330">
        <v>22351</v>
      </c>
      <c r="M54" s="331">
        <v>-30.7</v>
      </c>
      <c r="N54" s="332">
        <v>15.5</v>
      </c>
    </row>
    <row r="55" spans="1:14">
      <c r="A55" s="248"/>
      <c r="B55" s="244"/>
      <c r="C55" s="244"/>
      <c r="D55" s="244"/>
      <c r="E55" s="244"/>
      <c r="F55" s="244"/>
      <c r="G55" s="310" t="s">
        <v>517</v>
      </c>
      <c r="H55" s="311"/>
      <c r="I55" s="319">
        <v>15035848</v>
      </c>
      <c r="J55" s="320">
        <v>132869</v>
      </c>
      <c r="K55" s="321">
        <v>32.799999999999997</v>
      </c>
      <c r="L55" s="322">
        <v>43493</v>
      </c>
      <c r="M55" s="323">
        <v>5</v>
      </c>
      <c r="N55" s="324">
        <v>27.8</v>
      </c>
    </row>
    <row r="56" spans="1:14">
      <c r="A56" s="248"/>
      <c r="B56" s="244"/>
      <c r="C56" s="244"/>
      <c r="D56" s="244"/>
      <c r="E56" s="244"/>
      <c r="F56" s="244"/>
      <c r="G56" s="325"/>
      <c r="H56" s="326" t="s">
        <v>515</v>
      </c>
      <c r="I56" s="327">
        <v>7282390</v>
      </c>
      <c r="J56" s="328">
        <v>64353</v>
      </c>
      <c r="K56" s="329">
        <v>18.399999999999999</v>
      </c>
      <c r="L56" s="330">
        <v>23254</v>
      </c>
      <c r="M56" s="331">
        <v>4</v>
      </c>
      <c r="N56" s="332">
        <v>14.4</v>
      </c>
    </row>
    <row r="57" spans="1:14">
      <c r="A57" s="248"/>
      <c r="B57" s="244"/>
      <c r="C57" s="244"/>
      <c r="D57" s="244"/>
      <c r="E57" s="244"/>
      <c r="F57" s="244"/>
      <c r="G57" s="310" t="s">
        <v>518</v>
      </c>
      <c r="H57" s="311"/>
      <c r="I57" s="319">
        <v>14561467</v>
      </c>
      <c r="J57" s="320">
        <v>128851</v>
      </c>
      <c r="K57" s="321">
        <v>-3</v>
      </c>
      <c r="L57" s="322">
        <v>50840</v>
      </c>
      <c r="M57" s="323">
        <v>16.899999999999999</v>
      </c>
      <c r="N57" s="324">
        <v>-19.899999999999999</v>
      </c>
    </row>
    <row r="58" spans="1:14">
      <c r="A58" s="248"/>
      <c r="B58" s="244"/>
      <c r="C58" s="244"/>
      <c r="D58" s="244"/>
      <c r="E58" s="244"/>
      <c r="F58" s="244"/>
      <c r="G58" s="325"/>
      <c r="H58" s="326" t="s">
        <v>515</v>
      </c>
      <c r="I58" s="327">
        <v>5177495</v>
      </c>
      <c r="J58" s="328">
        <v>45814</v>
      </c>
      <c r="K58" s="329">
        <v>-28.8</v>
      </c>
      <c r="L58" s="330">
        <v>25367</v>
      </c>
      <c r="M58" s="331">
        <v>9.1</v>
      </c>
      <c r="N58" s="332">
        <v>-37.9</v>
      </c>
    </row>
    <row r="59" spans="1:14">
      <c r="A59" s="248"/>
      <c r="B59" s="244"/>
      <c r="C59" s="244"/>
      <c r="D59" s="244"/>
      <c r="E59" s="244"/>
      <c r="F59" s="244"/>
      <c r="G59" s="310" t="s">
        <v>519</v>
      </c>
      <c r="H59" s="311"/>
      <c r="I59" s="319">
        <v>12419152</v>
      </c>
      <c r="J59" s="320">
        <v>110204</v>
      </c>
      <c r="K59" s="321">
        <v>-14.5</v>
      </c>
      <c r="L59" s="322">
        <v>53605</v>
      </c>
      <c r="M59" s="323">
        <v>5.4</v>
      </c>
      <c r="N59" s="324">
        <v>-19.899999999999999</v>
      </c>
    </row>
    <row r="60" spans="1:14">
      <c r="A60" s="248"/>
      <c r="B60" s="244"/>
      <c r="C60" s="244"/>
      <c r="D60" s="244"/>
      <c r="E60" s="244"/>
      <c r="F60" s="244"/>
      <c r="G60" s="325"/>
      <c r="H60" s="326" t="s">
        <v>515</v>
      </c>
      <c r="I60" s="333">
        <v>4905365</v>
      </c>
      <c r="J60" s="328">
        <v>43529</v>
      </c>
      <c r="K60" s="329">
        <v>-5</v>
      </c>
      <c r="L60" s="330">
        <v>28343</v>
      </c>
      <c r="M60" s="331">
        <v>11.7</v>
      </c>
      <c r="N60" s="332">
        <v>-16.7</v>
      </c>
    </row>
    <row r="61" spans="1:14">
      <c r="A61" s="248"/>
      <c r="B61" s="244"/>
      <c r="C61" s="244"/>
      <c r="D61" s="244"/>
      <c r="E61" s="244"/>
      <c r="F61" s="244"/>
      <c r="G61" s="310" t="s">
        <v>520</v>
      </c>
      <c r="H61" s="334"/>
      <c r="I61" s="335">
        <v>12587239</v>
      </c>
      <c r="J61" s="336">
        <v>111417</v>
      </c>
      <c r="K61" s="337">
        <v>7.9</v>
      </c>
      <c r="L61" s="338">
        <v>48389</v>
      </c>
      <c r="M61" s="339">
        <v>2.1</v>
      </c>
      <c r="N61" s="324">
        <v>5.8</v>
      </c>
    </row>
    <row r="62" spans="1:14">
      <c r="A62" s="248"/>
      <c r="B62" s="244"/>
      <c r="C62" s="244"/>
      <c r="D62" s="244"/>
      <c r="E62" s="244"/>
      <c r="F62" s="244"/>
      <c r="G62" s="325"/>
      <c r="H62" s="326" t="s">
        <v>515</v>
      </c>
      <c r="I62" s="327">
        <v>6150231</v>
      </c>
      <c r="J62" s="328">
        <v>54428</v>
      </c>
      <c r="K62" s="329">
        <v>-2.1</v>
      </c>
      <c r="L62" s="330">
        <v>26316</v>
      </c>
      <c r="M62" s="331">
        <v>-0.3</v>
      </c>
      <c r="N62" s="332">
        <v>-1.8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40" t="s">
        <v>3</v>
      </c>
      <c r="D47" s="1140"/>
      <c r="E47" s="1141"/>
      <c r="F47" s="11">
        <v>4.76</v>
      </c>
      <c r="G47" s="12">
        <v>5.15</v>
      </c>
      <c r="H47" s="12">
        <v>6.56</v>
      </c>
      <c r="I47" s="12">
        <v>8.33</v>
      </c>
      <c r="J47" s="13">
        <v>10</v>
      </c>
    </row>
    <row r="48" spans="2:10" ht="57.75" customHeight="1">
      <c r="B48" s="14"/>
      <c r="C48" s="1142" t="s">
        <v>4</v>
      </c>
      <c r="D48" s="1142"/>
      <c r="E48" s="1143"/>
      <c r="F48" s="15">
        <v>3.28</v>
      </c>
      <c r="G48" s="16">
        <v>3.24</v>
      </c>
      <c r="H48" s="16">
        <v>3.57</v>
      </c>
      <c r="I48" s="16">
        <v>3.04</v>
      </c>
      <c r="J48" s="17">
        <v>4.93</v>
      </c>
    </row>
    <row r="49" spans="2:10" ht="57.75" customHeight="1" thickBot="1">
      <c r="B49" s="18"/>
      <c r="C49" s="1144" t="s">
        <v>5</v>
      </c>
      <c r="D49" s="1144"/>
      <c r="E49" s="1145"/>
      <c r="F49" s="19" t="s">
        <v>527</v>
      </c>
      <c r="G49" s="20">
        <v>0.42</v>
      </c>
      <c r="H49" s="20">
        <v>2.0099999999999998</v>
      </c>
      <c r="I49" s="20">
        <v>1.27</v>
      </c>
      <c r="J49" s="21">
        <v>3.4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2" t="s">
        <v>528</v>
      </c>
      <c r="D34" s="1152"/>
      <c r="E34" s="1153"/>
      <c r="F34" s="32">
        <v>3.27</v>
      </c>
      <c r="G34" s="33">
        <v>3.23</v>
      </c>
      <c r="H34" s="33">
        <v>3.57</v>
      </c>
      <c r="I34" s="33">
        <v>3.04</v>
      </c>
      <c r="J34" s="34">
        <v>4.93</v>
      </c>
      <c r="K34" s="22"/>
      <c r="L34" s="22"/>
      <c r="M34" s="22"/>
      <c r="N34" s="22"/>
      <c r="O34" s="22"/>
      <c r="P34" s="22"/>
    </row>
    <row r="35" spans="1:16" ht="39" customHeight="1">
      <c r="A35" s="22"/>
      <c r="B35" s="35"/>
      <c r="C35" s="1146" t="s">
        <v>529</v>
      </c>
      <c r="D35" s="1147"/>
      <c r="E35" s="1148"/>
      <c r="F35" s="36">
        <v>2.0699999999999998</v>
      </c>
      <c r="G35" s="37">
        <v>2.89</v>
      </c>
      <c r="H35" s="37">
        <v>3.5</v>
      </c>
      <c r="I35" s="37">
        <v>3.89</v>
      </c>
      <c r="J35" s="38">
        <v>4.4800000000000004</v>
      </c>
      <c r="K35" s="22"/>
      <c r="L35" s="22"/>
      <c r="M35" s="22"/>
      <c r="N35" s="22"/>
      <c r="O35" s="22"/>
      <c r="P35" s="22"/>
    </row>
    <row r="36" spans="1:16" ht="39" customHeight="1">
      <c r="A36" s="22"/>
      <c r="B36" s="35"/>
      <c r="C36" s="1146" t="s">
        <v>530</v>
      </c>
      <c r="D36" s="1147"/>
      <c r="E36" s="1148"/>
      <c r="F36" s="36">
        <v>2.86</v>
      </c>
      <c r="G36" s="37">
        <v>3.43</v>
      </c>
      <c r="H36" s="37">
        <v>3.62</v>
      </c>
      <c r="I36" s="37">
        <v>4.05</v>
      </c>
      <c r="J36" s="38">
        <v>4.34</v>
      </c>
      <c r="K36" s="22"/>
      <c r="L36" s="22"/>
      <c r="M36" s="22"/>
      <c r="N36" s="22"/>
      <c r="O36" s="22"/>
      <c r="P36" s="22"/>
    </row>
    <row r="37" spans="1:16" ht="39" customHeight="1">
      <c r="A37" s="22"/>
      <c r="B37" s="35"/>
      <c r="C37" s="1146" t="s">
        <v>531</v>
      </c>
      <c r="D37" s="1147"/>
      <c r="E37" s="1148"/>
      <c r="F37" s="36">
        <v>0.14000000000000001</v>
      </c>
      <c r="G37" s="37">
        <v>0.22</v>
      </c>
      <c r="H37" s="37">
        <v>0.17</v>
      </c>
      <c r="I37" s="37">
        <v>0.18</v>
      </c>
      <c r="J37" s="38">
        <v>0.44</v>
      </c>
      <c r="K37" s="22"/>
      <c r="L37" s="22"/>
      <c r="M37" s="22"/>
      <c r="N37" s="22"/>
      <c r="O37" s="22"/>
      <c r="P37" s="22"/>
    </row>
    <row r="38" spans="1:16" ht="39" customHeight="1">
      <c r="A38" s="22"/>
      <c r="B38" s="35"/>
      <c r="C38" s="1146" t="s">
        <v>532</v>
      </c>
      <c r="D38" s="1147"/>
      <c r="E38" s="1148"/>
      <c r="F38" s="36">
        <v>0.04</v>
      </c>
      <c r="G38" s="37">
        <v>0.16</v>
      </c>
      <c r="H38" s="37">
        <v>0.34</v>
      </c>
      <c r="I38" s="37">
        <v>0.22</v>
      </c>
      <c r="J38" s="38">
        <v>0.35</v>
      </c>
      <c r="K38" s="22"/>
      <c r="L38" s="22"/>
      <c r="M38" s="22"/>
      <c r="N38" s="22"/>
      <c r="O38" s="22"/>
      <c r="P38" s="22"/>
    </row>
    <row r="39" spans="1:16" ht="39" customHeight="1">
      <c r="A39" s="22"/>
      <c r="B39" s="35"/>
      <c r="C39" s="1146" t="s">
        <v>533</v>
      </c>
      <c r="D39" s="1147"/>
      <c r="E39" s="1148"/>
      <c r="F39" s="36">
        <v>0</v>
      </c>
      <c r="G39" s="37">
        <v>0</v>
      </c>
      <c r="H39" s="37">
        <v>0</v>
      </c>
      <c r="I39" s="37">
        <v>0.38</v>
      </c>
      <c r="J39" s="38">
        <v>0.34</v>
      </c>
      <c r="K39" s="22"/>
      <c r="L39" s="22"/>
      <c r="M39" s="22"/>
      <c r="N39" s="22"/>
      <c r="O39" s="22"/>
      <c r="P39" s="22"/>
    </row>
    <row r="40" spans="1:16" ht="39" customHeight="1">
      <c r="A40" s="22"/>
      <c r="B40" s="35"/>
      <c r="C40" s="1146" t="s">
        <v>534</v>
      </c>
      <c r="D40" s="1147"/>
      <c r="E40" s="1148"/>
      <c r="F40" s="36">
        <v>0.13</v>
      </c>
      <c r="G40" s="37">
        <v>0.15</v>
      </c>
      <c r="H40" s="37">
        <v>0.17</v>
      </c>
      <c r="I40" s="37">
        <v>0.18</v>
      </c>
      <c r="J40" s="38">
        <v>0.2</v>
      </c>
      <c r="K40" s="22"/>
      <c r="L40" s="22"/>
      <c r="M40" s="22"/>
      <c r="N40" s="22"/>
      <c r="O40" s="22"/>
      <c r="P40" s="22"/>
    </row>
    <row r="41" spans="1:16" ht="39" customHeight="1">
      <c r="A41" s="22"/>
      <c r="B41" s="35"/>
      <c r="C41" s="1146" t="s">
        <v>535</v>
      </c>
      <c r="D41" s="1147"/>
      <c r="E41" s="1148"/>
      <c r="F41" s="36">
        <v>0</v>
      </c>
      <c r="G41" s="37">
        <v>0</v>
      </c>
      <c r="H41" s="37">
        <v>0</v>
      </c>
      <c r="I41" s="37">
        <v>0.05</v>
      </c>
      <c r="J41" s="38">
        <v>0.06</v>
      </c>
      <c r="K41" s="22"/>
      <c r="L41" s="22"/>
      <c r="M41" s="22"/>
      <c r="N41" s="22"/>
      <c r="O41" s="22"/>
      <c r="P41" s="22"/>
    </row>
    <row r="42" spans="1:16" ht="39" customHeight="1">
      <c r="A42" s="22"/>
      <c r="B42" s="39"/>
      <c r="C42" s="1146" t="s">
        <v>536</v>
      </c>
      <c r="D42" s="1147"/>
      <c r="E42" s="1148"/>
      <c r="F42" s="36" t="s">
        <v>537</v>
      </c>
      <c r="G42" s="37" t="s">
        <v>538</v>
      </c>
      <c r="H42" s="37" t="s">
        <v>484</v>
      </c>
      <c r="I42" s="37" t="s">
        <v>484</v>
      </c>
      <c r="J42" s="38" t="s">
        <v>484</v>
      </c>
      <c r="K42" s="22"/>
      <c r="L42" s="22"/>
      <c r="M42" s="22"/>
      <c r="N42" s="22"/>
      <c r="O42" s="22"/>
      <c r="P42" s="22"/>
    </row>
    <row r="43" spans="1:16" ht="39" customHeight="1" thickBot="1">
      <c r="A43" s="22"/>
      <c r="B43" s="40"/>
      <c r="C43" s="1149" t="s">
        <v>539</v>
      </c>
      <c r="D43" s="1150"/>
      <c r="E43" s="1151"/>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E35"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2" t="s">
        <v>11</v>
      </c>
      <c r="C45" s="1163"/>
      <c r="D45" s="58"/>
      <c r="E45" s="1168" t="s">
        <v>12</v>
      </c>
      <c r="F45" s="1168"/>
      <c r="G45" s="1168"/>
      <c r="H45" s="1168"/>
      <c r="I45" s="1168"/>
      <c r="J45" s="1169"/>
      <c r="K45" s="59">
        <v>8045</v>
      </c>
      <c r="L45" s="60">
        <v>7752</v>
      </c>
      <c r="M45" s="60">
        <v>7322</v>
      </c>
      <c r="N45" s="60">
        <v>7518</v>
      </c>
      <c r="O45" s="61">
        <v>7530</v>
      </c>
      <c r="P45" s="48"/>
      <c r="Q45" s="48"/>
      <c r="R45" s="48"/>
      <c r="S45" s="48"/>
      <c r="T45" s="48"/>
      <c r="U45" s="48"/>
    </row>
    <row r="46" spans="1:21" ht="30.75" customHeight="1">
      <c r="A46" s="48"/>
      <c r="B46" s="1164"/>
      <c r="C46" s="1165"/>
      <c r="D46" s="62"/>
      <c r="E46" s="1156" t="s">
        <v>13</v>
      </c>
      <c r="F46" s="1156"/>
      <c r="G46" s="1156"/>
      <c r="H46" s="1156"/>
      <c r="I46" s="1156"/>
      <c r="J46" s="1157"/>
      <c r="K46" s="63" t="s">
        <v>484</v>
      </c>
      <c r="L46" s="64" t="s">
        <v>484</v>
      </c>
      <c r="M46" s="64" t="s">
        <v>484</v>
      </c>
      <c r="N46" s="64" t="s">
        <v>484</v>
      </c>
      <c r="O46" s="65" t="s">
        <v>484</v>
      </c>
      <c r="P46" s="48"/>
      <c r="Q46" s="48"/>
      <c r="R46" s="48"/>
      <c r="S46" s="48"/>
      <c r="T46" s="48"/>
      <c r="U46" s="48"/>
    </row>
    <row r="47" spans="1:21" ht="30.75" customHeight="1">
      <c r="A47" s="48"/>
      <c r="B47" s="1164"/>
      <c r="C47" s="1165"/>
      <c r="D47" s="62"/>
      <c r="E47" s="1156" t="s">
        <v>14</v>
      </c>
      <c r="F47" s="1156"/>
      <c r="G47" s="1156"/>
      <c r="H47" s="1156"/>
      <c r="I47" s="1156"/>
      <c r="J47" s="1157"/>
      <c r="K47" s="63" t="s">
        <v>484</v>
      </c>
      <c r="L47" s="64" t="s">
        <v>484</v>
      </c>
      <c r="M47" s="64" t="s">
        <v>484</v>
      </c>
      <c r="N47" s="64" t="s">
        <v>484</v>
      </c>
      <c r="O47" s="65" t="s">
        <v>484</v>
      </c>
      <c r="P47" s="48"/>
      <c r="Q47" s="48"/>
      <c r="R47" s="48"/>
      <c r="S47" s="48"/>
      <c r="T47" s="48"/>
      <c r="U47" s="48"/>
    </row>
    <row r="48" spans="1:21" ht="30.75" customHeight="1">
      <c r="A48" s="48"/>
      <c r="B48" s="1164"/>
      <c r="C48" s="1165"/>
      <c r="D48" s="62"/>
      <c r="E48" s="1156" t="s">
        <v>15</v>
      </c>
      <c r="F48" s="1156"/>
      <c r="G48" s="1156"/>
      <c r="H48" s="1156"/>
      <c r="I48" s="1156"/>
      <c r="J48" s="1157"/>
      <c r="K48" s="63">
        <v>2068</v>
      </c>
      <c r="L48" s="64">
        <v>1937</v>
      </c>
      <c r="M48" s="64">
        <v>1807</v>
      </c>
      <c r="N48" s="64">
        <v>1779</v>
      </c>
      <c r="O48" s="65">
        <v>1862</v>
      </c>
      <c r="P48" s="48"/>
      <c r="Q48" s="48"/>
      <c r="R48" s="48"/>
      <c r="S48" s="48"/>
      <c r="T48" s="48"/>
      <c r="U48" s="48"/>
    </row>
    <row r="49" spans="1:21" ht="30.75" customHeight="1">
      <c r="A49" s="48"/>
      <c r="B49" s="1164"/>
      <c r="C49" s="1165"/>
      <c r="D49" s="62"/>
      <c r="E49" s="1156" t="s">
        <v>16</v>
      </c>
      <c r="F49" s="1156"/>
      <c r="G49" s="1156"/>
      <c r="H49" s="1156"/>
      <c r="I49" s="1156"/>
      <c r="J49" s="1157"/>
      <c r="K49" s="63">
        <v>1656</v>
      </c>
      <c r="L49" s="64">
        <v>1551</v>
      </c>
      <c r="M49" s="64">
        <v>1320</v>
      </c>
      <c r="N49" s="64">
        <v>901</v>
      </c>
      <c r="O49" s="65">
        <v>857</v>
      </c>
      <c r="P49" s="48"/>
      <c r="Q49" s="48"/>
      <c r="R49" s="48"/>
      <c r="S49" s="48"/>
      <c r="T49" s="48"/>
      <c r="U49" s="48"/>
    </row>
    <row r="50" spans="1:21" ht="30.75" customHeight="1">
      <c r="A50" s="48"/>
      <c r="B50" s="1164"/>
      <c r="C50" s="1165"/>
      <c r="D50" s="62"/>
      <c r="E50" s="1156" t="s">
        <v>17</v>
      </c>
      <c r="F50" s="1156"/>
      <c r="G50" s="1156"/>
      <c r="H50" s="1156"/>
      <c r="I50" s="1156"/>
      <c r="J50" s="1157"/>
      <c r="K50" s="63">
        <v>42</v>
      </c>
      <c r="L50" s="64">
        <v>3</v>
      </c>
      <c r="M50" s="64">
        <v>2</v>
      </c>
      <c r="N50" s="64">
        <v>2</v>
      </c>
      <c r="O50" s="65">
        <v>2</v>
      </c>
      <c r="P50" s="48"/>
      <c r="Q50" s="48"/>
      <c r="R50" s="48"/>
      <c r="S50" s="48"/>
      <c r="T50" s="48"/>
      <c r="U50" s="48"/>
    </row>
    <row r="51" spans="1:21" ht="30.75" customHeight="1">
      <c r="A51" s="48"/>
      <c r="B51" s="1166"/>
      <c r="C51" s="1167"/>
      <c r="D51" s="66"/>
      <c r="E51" s="1156" t="s">
        <v>18</v>
      </c>
      <c r="F51" s="1156"/>
      <c r="G51" s="1156"/>
      <c r="H51" s="1156"/>
      <c r="I51" s="1156"/>
      <c r="J51" s="1157"/>
      <c r="K51" s="63">
        <v>5</v>
      </c>
      <c r="L51" s="64" t="s">
        <v>484</v>
      </c>
      <c r="M51" s="64">
        <v>0</v>
      </c>
      <c r="N51" s="64">
        <v>1</v>
      </c>
      <c r="O51" s="65" t="s">
        <v>484</v>
      </c>
      <c r="P51" s="48"/>
      <c r="Q51" s="48"/>
      <c r="R51" s="48"/>
      <c r="S51" s="48"/>
      <c r="T51" s="48"/>
      <c r="U51" s="48"/>
    </row>
    <row r="52" spans="1:21" ht="30.75" customHeight="1">
      <c r="A52" s="48"/>
      <c r="B52" s="1154" t="s">
        <v>19</v>
      </c>
      <c r="C52" s="1155"/>
      <c r="D52" s="66"/>
      <c r="E52" s="1156" t="s">
        <v>20</v>
      </c>
      <c r="F52" s="1156"/>
      <c r="G52" s="1156"/>
      <c r="H52" s="1156"/>
      <c r="I52" s="1156"/>
      <c r="J52" s="1157"/>
      <c r="K52" s="63">
        <v>7156</v>
      </c>
      <c r="L52" s="64">
        <v>7180</v>
      </c>
      <c r="M52" s="64">
        <v>7224</v>
      </c>
      <c r="N52" s="64">
        <v>7322</v>
      </c>
      <c r="O52" s="65">
        <v>7520</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4660</v>
      </c>
      <c r="L53" s="69">
        <v>4063</v>
      </c>
      <c r="M53" s="69">
        <v>3227</v>
      </c>
      <c r="N53" s="69">
        <v>2879</v>
      </c>
      <c r="O53" s="70">
        <v>2731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2016-04-07T09:07:16Z</cp:lastPrinted>
  <dcterms:created xsi:type="dcterms:W3CDTF">2016-02-15T01:17:18Z</dcterms:created>
  <dcterms:modified xsi:type="dcterms:W3CDTF">2016-04-07T09:13:46Z</dcterms:modified>
  <cp:category/>
</cp:coreProperties>
</file>