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lsv\1113000_市町支援課\14_財政G\R6財政共有\007 市町財政\03 令和5年度財政状況資料集\ホームページ用\"/>
    </mc:Choice>
  </mc:AlternateContent>
  <xr:revisionPtr revIDLastSave="0" documentId="13_ncr:1_{4F1BE9A4-C40C-4BB9-9BF2-59F5853E43BC}" xr6:coauthVersionLast="47" xr6:coauthVersionMax="47" xr10:uidLastSave="{00000000-0000-0000-0000-000000000000}"/>
  <bookViews>
    <workbookView xWindow="-110" yWindow="-110" windowWidth="19420" windowHeight="104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W38" i="10"/>
  <c r="BW39" i="10" s="1"/>
  <c r="CO34" i="10" s="1"/>
  <c r="CO35" i="10" s="1"/>
  <c r="CO36" i="10" s="1"/>
  <c r="BE38" i="10"/>
  <c r="AM38" i="10"/>
  <c r="U38" i="10"/>
  <c r="C38" i="10"/>
  <c r="CO37" i="10"/>
  <c r="BW37" i="10"/>
  <c r="BE37" i="10"/>
  <c r="AM37" i="10"/>
  <c r="U37" i="10"/>
  <c r="BW36" i="10"/>
  <c r="BE36" i="10"/>
  <c r="AM36" i="10"/>
  <c r="BW35" i="10"/>
  <c r="BE35" i="10"/>
  <c r="BW34" i="10"/>
  <c r="BE34" i="10"/>
  <c r="C34" i="10"/>
  <c r="C35" i="10" l="1"/>
  <c r="C36" i="10" s="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AM34" i="10"/>
  <c r="AM35" i="10" s="1"/>
</calcChain>
</file>

<file path=xl/sharedStrings.xml><?xml version="1.0" encoding="utf-8"?>
<sst xmlns="http://schemas.openxmlformats.org/spreadsheetml/2006/main" count="1096" uniqueCount="569">
  <si>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</si>
  <si>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</si>
  <si>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</si>
  <si>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</si>
  <si>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</si>
  <si>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</si>
  <si>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</si>
  <si>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</si>
  <si>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</si>
  <si>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</si>
  <si>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</si>
  <si>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</si>
  <si>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</si>
  <si>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</si>
  <si>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</si>
  <si>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</si>
  <si>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</si>
  <si>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</si>
  <si>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</si>
  <si>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</si>
  <si>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</si>
  <si>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</si>
  <si>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</si>
  <si>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</si>
  <si>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</si>
  <si>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</si>
  <si>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</si>
  <si>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</si>
  <si>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</si>
  <si>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</si>
  <si>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</si>
  <si>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</si>
  <si>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</si>
  <si>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</si>
  <si>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</si>
  <si>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</si>
  <si>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</si>
  <si>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</si>
  <si>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</si>
  <si>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</si>
  <si>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</si>
  <si>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</si>
  <si>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</si>
  <si>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</si>
  <si>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</si>
  <si>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</si>
  <si>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</si>
  <si>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</si>
  <si>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</si>
  <si>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</si>
  <si>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</si>
  <si>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</si>
  <si>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</si>
  <si>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</si>
  <si>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</si>
  <si>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</si>
  <si>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</si>
  <si>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</si>
  <si>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</si>
  <si>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</si>
  <si>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</si>
  <si>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</si>
  <si>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</si>
  <si>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</si>
  <si>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</si>
  <si>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</si>
  <si>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</si>
  <si>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</si>
  <si>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</si>
  <si>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</si>
  <si>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</si>
  <si>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</si>
  <si>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</si>
  <si>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</si>
  <si>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</si>
  <si>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</si>
  <si>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</si>
  <si>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</si>
  <si>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</si>
  <si>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</si>
  <si>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</si>
  <si>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</si>
  <si>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</si>
  <si>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</si>
  <si>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</si>
  <si>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</si>
  <si>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</si>
  <si>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</si>
  <si>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</si>
  <si>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</si>
  <si>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</si>
  <si>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</si>
  <si>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</si>
  <si>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</si>
  <si>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かほく市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</si>
  <si>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</si>
  <si>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</si>
  <si>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</si>
  <si>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</si>
  <si>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</si>
  <si>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</si>
  <si>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</si>
  <si>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</si>
  <si>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</si>
  <si>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</si>
  <si>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</si>
  <si>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</si>
  <si>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</si>
  <si>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</si>
  <si>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</si>
  <si>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</si>
  <si>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</si>
  <si>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</si>
  <si>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</si>
  <si>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</si>
  <si>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</si>
  <si>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</si>
  <si>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</si>
  <si>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</si>
  <si>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</si>
  <si>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</si>
  <si>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</si>
  <si>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</si>
  <si>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</si>
  <si>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</si>
  <si>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</si>
  <si>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</si>
  <si>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</si>
  <si>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</si>
  <si>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</si>
  <si>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</si>
  <si>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</si>
  <si>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</si>
  <si>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</si>
  <si>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</si>
  <si>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</si>
  <si>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</si>
  <si>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</si>
  <si>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</si>
  <si>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</si>
  <si>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</si>
  <si>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</si>
  <si>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</si>
  <si>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</si>
  <si>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0.1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</si>
  <si>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</si>
  <si>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</si>
  <si>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</si>
  <si>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</si>
  <si>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</si>
  <si>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</si>
  <si>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</si>
  <si>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</si>
  <si>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</si>
  <si>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</si>
  <si>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</si>
  <si>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</si>
  <si>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</si>
  <si>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</si>
  <si>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</si>
  <si>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</si>
  <si>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</si>
  <si>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</si>
  <si>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</si>
  <si>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</si>
  <si>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</si>
  <si>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</si>
  <si>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</si>
  <si>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</si>
  <si>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</si>
  <si>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</si>
  <si>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</si>
  <si>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</si>
  <si>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</si>
  <si>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</si>
  <si>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</si>
  <si>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</si>
  <si>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</si>
  <si>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</si>
  <si>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</si>
  <si>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</si>
  <si>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</si>
  <si>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</si>
  <si>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</si>
  <si>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</si>
  <si>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</si>
  <si>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</si>
  <si>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</si>
  <si>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</si>
  <si>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</si>
  <si>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</si>
  <si>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</si>
  <si>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</si>
  <si>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</si>
  <si>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</si>
  <si>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</si>
  <si>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</si>
  <si>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</si>
  <si>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</si>
  <si>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</si>
  <si>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</si>
  <si>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</si>
  <si>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</si>
  <si>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</si>
  <si>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石川県かほく市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</si>
  <si>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</si>
  <si>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</si>
  <si>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</si>
  <si>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</si>
  <si>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</si>
  <si>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</si>
  <si>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</si>
  <si>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</si>
  <si>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</si>
  <si>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</si>
  <si>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</si>
  <si>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</si>
  <si>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</si>
  <si>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</si>
  <si>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</si>
  <si>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</si>
  <si>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</si>
  <si>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</si>
  <si>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</si>
  <si>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</si>
  <si>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</si>
  <si>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</si>
  <si>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</si>
  <si>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</si>
  <si>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</si>
  <si>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</si>
  <si>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</si>
  <si>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</si>
  <si>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</si>
  <si>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</si>
  <si>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</si>
  <si>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</si>
  <si>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</si>
  <si>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</si>
  <si>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</si>
  <si>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</si>
  <si>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</si>
  <si>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</si>
  <si>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</si>
  <si>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</si>
  <si>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</si>
  <si>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</si>
  <si>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</si>
  <si>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</si>
  <si>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</si>
  <si>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</si>
  <si>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</si>
  <si>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</si>
  <si>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</si>
  <si>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</si>
  <si>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</si>
  <si>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</si>
  <si>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</si>
  <si>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</si>
  <si>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</si>
  <si>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</si>
  <si>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</si>
  <si>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</si>
  <si>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</si>
  <si>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</si>
  <si>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</si>
  <si>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</si>
  <si>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</si>
  <si>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</si>
  <si>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</si>
  <si>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</si>
  <si>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</si>
  <si>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</si>
  <si>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</si>
  <si>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</si>
  <si>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</si>
  <si>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</si>
  <si>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</si>
  <si>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</si>
  <si>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</si>
  <si>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</si>
  <si>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</si>
  <si>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</si>
  <si>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</si>
  <si>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</si>
  <si>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</si>
  <si>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</si>
  <si>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</si>
  <si>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</si>
  <si>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</si>
  <si>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</si>
  <si>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</si>
  <si>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</si>
  <si>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</si>
  <si>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</si>
  <si>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</si>
  <si>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</si>
  <si>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</si>
  <si>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</si>
  <si>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</si>
  <si>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</si>
  <si>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</si>
  <si>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</si>
  <si>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</si>
  <si>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</si>
  <si>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</si>
  <si>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</si>
  <si>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</si>
  <si>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</si>
  <si>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</si>
  <si>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</si>
  <si>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</si>
  <si>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</si>
  <si>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</si>
  <si>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</si>
  <si>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</si>
  <si>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</si>
  <si>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</si>
  <si>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</si>
  <si>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</si>
  <si>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</si>
  <si>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</si>
  <si>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</si>
  <si>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</si>
  <si>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</si>
  <si>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</si>
  <si>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</si>
  <si>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</si>
  <si>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</si>
  <si>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</si>
  <si>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</si>
  <si>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</si>
  <si>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</si>
  <si>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</si>
  <si>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</si>
  <si>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</si>
  <si>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</si>
  <si>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</si>
  <si>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</si>
  <si>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</si>
  <si>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</si>
  <si>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</si>
  <si>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</si>
  <si>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</si>
  <si>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</si>
  <si>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</si>
  <si>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</si>
  <si>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</si>
  <si>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</si>
  <si>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</si>
  <si>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</si>
  <si>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</si>
  <si>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</si>
  <si>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</si>
  <si>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</si>
  <si>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石川県かほく市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</si>
  <si>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</si>
  <si>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</si>
  <si>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</si>
  <si>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</si>
  <si>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</si>
  <si>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</si>
  <si>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</si>
  <si>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</si>
  <si>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</si>
  <si>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</si>
  <si>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</si>
  <si>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</si>
  <si>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</si>
  <si>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</si>
  <si>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</si>
  <si>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</si>
  <si>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</si>
  <si>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</si>
  <si>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</si>
  <si>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</si>
  <si>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かほく市営バス事業特別会計</t>
    <phoneticPr fontId="5"/>
  </si>
  <si>
    <t>かほく市墓地特別会計</t>
    <phoneticPr fontId="5"/>
  </si>
  <si>
    <t>かほく市ケーブルテレビ事業特別会計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</si>
  <si>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</si>
  <si>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</si>
  <si>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</si>
  <si>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</si>
  <si>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</si>
  <si>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</si>
  <si>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</si>
  <si>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</si>
  <si>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</si>
  <si>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</si>
  <si>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</si>
  <si>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</si>
  <si>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</si>
  <si>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かほく市国民健康保険特別会計</t>
    <phoneticPr fontId="5"/>
  </si>
  <si>
    <t>かほく市後期高齢者医療特別会計</t>
    <phoneticPr fontId="5"/>
  </si>
  <si>
    <t>かほく市介護保険特別会計</t>
    <phoneticPr fontId="5"/>
  </si>
  <si>
    <t>かほく市水道事業会計</t>
    <phoneticPr fontId="5"/>
  </si>
  <si>
    <t>法適用企業</t>
    <phoneticPr fontId="5"/>
  </si>
  <si>
    <t>かほく市下水道事業会計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</si>
  <si>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</si>
  <si>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</si>
  <si>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</si>
  <si>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</si>
  <si>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</si>
  <si>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</si>
  <si>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</si>
  <si>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</si>
  <si>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</si>
  <si>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</si>
  <si>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</si>
  <si>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</si>
  <si>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</si>
  <si>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</si>
  <si>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</si>
  <si>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</si>
  <si>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</si>
  <si>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</si>
  <si>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</si>
  <si>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</si>
  <si>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</si>
  <si>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</si>
  <si>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</si>
  <si>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</si>
  <si>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</si>
  <si>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</si>
  <si>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</si>
  <si>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</si>
  <si>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</si>
  <si>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</si>
  <si>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</si>
  <si>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</si>
  <si>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</si>
  <si>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</si>
  <si>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</si>
  <si>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</si>
  <si>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</si>
  <si>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</si>
  <si>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</si>
  <si>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</si>
  <si>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</si>
  <si>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</si>
  <si>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</si>
  <si>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</si>
  <si>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</si>
  <si>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</si>
  <si>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</si>
  <si>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</si>
  <si>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</si>
  <si>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</si>
  <si>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</si>
  <si>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</si>
  <si>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</si>
  <si>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</si>
  <si>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</si>
  <si>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</si>
  <si>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</si>
  <si>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</si>
  <si>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</si>
  <si>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</si>
  <si>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</si>
  <si>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</si>
  <si>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</si>
  <si>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</si>
  <si>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</si>
  <si>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</si>
  <si>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</si>
  <si>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</si>
  <si>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</si>
  <si>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</si>
  <si>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</si>
  <si>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</si>
  <si>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</si>
  <si>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</si>
  <si>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</si>
  <si>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</si>
  <si>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</si>
  <si>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</si>
  <si>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</si>
  <si>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</si>
  <si>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</si>
  <si>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</si>
  <si>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</si>
  <si>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</si>
  <si>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</si>
  <si>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</si>
  <si>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</si>
  <si>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</si>
  <si>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</si>
  <si>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</si>
  <si>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</si>
  <si>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</si>
  <si>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</si>
  <si>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</si>
  <si>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</si>
  <si>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</si>
  <si>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</si>
  <si>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</si>
  <si>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</si>
  <si>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</si>
  <si>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</si>
  <si>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</si>
  <si>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</si>
  <si>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</si>
  <si>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</si>
  <si>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</si>
  <si>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</si>
  <si>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</si>
  <si>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</si>
  <si>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</si>
  <si>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</si>
  <si>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</si>
  <si>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</si>
  <si>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</si>
  <si>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</si>
  <si>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</si>
  <si>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</si>
  <si>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</si>
  <si>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</si>
  <si>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</si>
  <si>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</si>
  <si>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</si>
  <si>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</si>
  <si>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</si>
  <si>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</si>
  <si>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</si>
  <si>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</si>
  <si>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</si>
  <si>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</si>
  <si>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</si>
  <si>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</si>
  <si>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</si>
  <si>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</si>
  <si>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</si>
  <si>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</si>
  <si>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6.74</t>
  </si>
  <si>
    <t>▲ 2.47</t>
  </si>
  <si>
    <t>▲ 0.00</t>
  </si>
  <si>
    <t>▲ 3.74</t>
  </si>
  <si>
    <t>▲ 1.75</t>
  </si>
  <si>
    <t>かほく市水道事業会計</t>
  </si>
  <si>
    <t>一般会計</t>
  </si>
  <si>
    <t>かほく市下水道事業会計</t>
  </si>
  <si>
    <t>かほく市介護保険特別会計</t>
  </si>
  <si>
    <t>かほく市ケーブルテレビ事業特別会計</t>
  </si>
  <si>
    <t>かほく市国民健康保険特別会計</t>
  </si>
  <si>
    <t>かほく市営バス事業特別会計</t>
  </si>
  <si>
    <t>かほく市墓地特別会計</t>
  </si>
  <si>
    <t>その他会計（赤字）</t>
  </si>
  <si>
    <t>その他会計（黒字）</t>
  </si>
  <si>
    <t>R01</t>
    <phoneticPr fontId="5"/>
  </si>
  <si>
    <t>R02</t>
    <phoneticPr fontId="5"/>
  </si>
  <si>
    <t>R03</t>
    <phoneticPr fontId="5"/>
  </si>
  <si>
    <t>R04</t>
    <phoneticPr fontId="5"/>
  </si>
  <si>
    <t>R05</t>
    <phoneticPr fontId="5"/>
  </si>
  <si>
    <t>-</t>
    <phoneticPr fontId="2"/>
  </si>
  <si>
    <t>河北郡市広域事務組合</t>
    <rPh sb="0" eb="3">
      <t>カホクグン</t>
    </rPh>
    <rPh sb="3" eb="4">
      <t>シ</t>
    </rPh>
    <rPh sb="4" eb="6">
      <t>コウイキ</t>
    </rPh>
    <rPh sb="6" eb="8">
      <t>ジム</t>
    </rPh>
    <rPh sb="8" eb="10">
      <t>クミアイ</t>
    </rPh>
    <phoneticPr fontId="2"/>
  </si>
  <si>
    <t>石川県市町村職員退職手当組合</t>
    <rPh sb="0" eb="8">
      <t>イシカワケンシチョウソンショクイン</t>
    </rPh>
    <rPh sb="8" eb="14">
      <t>タイショクテアテクミアイ</t>
    </rPh>
    <phoneticPr fontId="2"/>
  </si>
  <si>
    <t>石川県市町村消防団員等公務災害補償等組合</t>
    <rPh sb="0" eb="11">
      <t>イシカワケンシチョウソンショウボウダンイントウ</t>
    </rPh>
    <rPh sb="11" eb="15">
      <t>コウムサイガイ</t>
    </rPh>
    <rPh sb="15" eb="18">
      <t>ホショウナド</t>
    </rPh>
    <rPh sb="18" eb="20">
      <t>クミアイ</t>
    </rPh>
    <phoneticPr fontId="2"/>
  </si>
  <si>
    <t>石川県後期高齢者医療連合会(一般会計)</t>
    <rPh sb="0" eb="3">
      <t>イシカワケン</t>
    </rPh>
    <rPh sb="3" eb="5">
      <t>コウキ</t>
    </rPh>
    <rPh sb="5" eb="8">
      <t>コウレイシャ</t>
    </rPh>
    <rPh sb="8" eb="10">
      <t>イリョウ</t>
    </rPh>
    <rPh sb="10" eb="13">
      <t>レンゴウカイ</t>
    </rPh>
    <rPh sb="14" eb="18">
      <t>イッパンカイケイ</t>
    </rPh>
    <phoneticPr fontId="2"/>
  </si>
  <si>
    <t>石川県市町村消防賞じゅつ金組合</t>
    <rPh sb="0" eb="6">
      <t>イシカワケンシチョウソン</t>
    </rPh>
    <rPh sb="6" eb="8">
      <t>ショウボウ</t>
    </rPh>
    <rPh sb="8" eb="9">
      <t>ショウ</t>
    </rPh>
    <rPh sb="12" eb="13">
      <t>キン</t>
    </rPh>
    <rPh sb="13" eb="15">
      <t>クミアイ</t>
    </rPh>
    <phoneticPr fontId="2"/>
  </si>
  <si>
    <t>かほく市公共施設管理公社</t>
    <rPh sb="3" eb="4">
      <t>シ</t>
    </rPh>
    <rPh sb="4" eb="8">
      <t>コウキョウシセツ</t>
    </rPh>
    <rPh sb="8" eb="12">
      <t>カンリコウシャ</t>
    </rPh>
    <phoneticPr fontId="2"/>
  </si>
  <si>
    <t>株式会社高松レストハウス</t>
    <rPh sb="0" eb="4">
      <t>カブシキガイシャ</t>
    </rPh>
    <rPh sb="4" eb="6">
      <t>タカマツ</t>
    </rPh>
    <phoneticPr fontId="2"/>
  </si>
  <si>
    <t>社会法人相生会</t>
    <rPh sb="0" eb="2">
      <t>シャカイ</t>
    </rPh>
    <rPh sb="2" eb="4">
      <t>ホウジン</t>
    </rPh>
    <rPh sb="4" eb="6">
      <t>アイオイ</t>
    </rPh>
    <rPh sb="6" eb="7">
      <t>カイ</t>
    </rPh>
    <phoneticPr fontId="2"/>
  </si>
  <si>
    <t>〇</t>
    <phoneticPr fontId="2"/>
  </si>
  <si>
    <t>石川県後期高齢者医療連合会（後期高齢者医療特別会計）</t>
    <rPh sb="0" eb="3">
      <t>イシカワケン</t>
    </rPh>
    <rPh sb="3" eb="5">
      <t>コウキ</t>
    </rPh>
    <rPh sb="5" eb="8">
      <t>コウレイシャ</t>
    </rPh>
    <rPh sb="8" eb="10">
      <t>イリョウ</t>
    </rPh>
    <rPh sb="10" eb="13">
      <t>レンゴウカイ</t>
    </rPh>
    <rPh sb="14" eb="19">
      <t>コウキコウレイシャ</t>
    </rPh>
    <rPh sb="19" eb="25">
      <t>イリョウトクベツカイケイ</t>
    </rPh>
    <phoneticPr fontId="2"/>
  </si>
  <si>
    <t>まちづくり基金</t>
    <rPh sb="5" eb="7">
      <t>キキン</t>
    </rPh>
    <phoneticPr fontId="2"/>
  </si>
  <si>
    <t>子ども・子育て基金</t>
    <rPh sb="0" eb="1">
      <t>コ</t>
    </rPh>
    <rPh sb="4" eb="6">
      <t>コソダ</t>
    </rPh>
    <rPh sb="7" eb="9">
      <t>キキン</t>
    </rPh>
    <phoneticPr fontId="2"/>
  </si>
  <si>
    <t>福祉基金</t>
    <rPh sb="0" eb="4">
      <t>フクシキキン</t>
    </rPh>
    <phoneticPr fontId="2"/>
  </si>
  <si>
    <t>公共施設管理基金</t>
    <rPh sb="0" eb="4">
      <t>コウキョウシセツ</t>
    </rPh>
    <rPh sb="4" eb="8">
      <t>カンリキキン</t>
    </rPh>
    <phoneticPr fontId="2"/>
  </si>
  <si>
    <t>スポーツ振興基金</t>
    <rPh sb="4" eb="8">
      <t>シンコウキキン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</si>
</sst>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74581</c:v>
                </c:pt>
                <c:pt idx="1">
                  <c:v>76347</c:v>
                </c:pt>
                <c:pt idx="2">
                  <c:v>69604</c:v>
                </c:pt>
                <c:pt idx="3">
                  <c:v>68410</c:v>
                </c:pt>
                <c:pt idx="4">
                  <c:v>73019</c:v>
                </c:pt>
              </c:numCache>
            </c:numRef>
          </c:val>
          <c:smooth val="0"/>
          <c:extLst>
            <c:ext xmlns:c16="http://schemas.microsoft.com/office/drawing/2014/chart" uri="{C3380CC4-5D6E-409C-BE32-E72D297353CC}">
              <c16:uniqueId val="{00000000-AC2B-4FDF-B39F-037B6954BCD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82907</c:v>
                </c:pt>
                <c:pt idx="1">
                  <c:v>100873</c:v>
                </c:pt>
                <c:pt idx="2">
                  <c:v>53922</c:v>
                </c:pt>
                <c:pt idx="3">
                  <c:v>44767</c:v>
                </c:pt>
                <c:pt idx="4">
                  <c:v>73127</c:v>
                </c:pt>
              </c:numCache>
            </c:numRef>
          </c:val>
          <c:smooth val="0"/>
          <c:extLst>
            <c:ext xmlns:c16="http://schemas.microsoft.com/office/drawing/2014/chart" uri="{C3380CC4-5D6E-409C-BE32-E72D297353CC}">
              <c16:uniqueId val="{00000001-AC2B-4FDF-B39F-037B6954BCD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3.84</c:v>
                </c:pt>
                <c:pt idx="1">
                  <c:v>5.57</c:v>
                </c:pt>
                <c:pt idx="2">
                  <c:v>6.06</c:v>
                </c:pt>
                <c:pt idx="3">
                  <c:v>5.57</c:v>
                </c:pt>
                <c:pt idx="4">
                  <c:v>6.48</c:v>
                </c:pt>
              </c:numCache>
            </c:numRef>
          </c:val>
          <c:extLst>
            <c:ext xmlns:c16="http://schemas.microsoft.com/office/drawing/2014/chart" uri="{C3380CC4-5D6E-409C-BE32-E72D297353CC}">
              <c16:uniqueId val="{00000000-F041-47B0-8E10-BFB1E02EB86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61.8</c:v>
                </c:pt>
                <c:pt idx="1">
                  <c:v>57.15</c:v>
                </c:pt>
                <c:pt idx="2">
                  <c:v>56.59</c:v>
                </c:pt>
                <c:pt idx="3">
                  <c:v>58.2</c:v>
                </c:pt>
                <c:pt idx="4">
                  <c:v>57.58</c:v>
                </c:pt>
              </c:numCache>
            </c:numRef>
          </c:val>
          <c:extLst>
            <c:ext xmlns:c16="http://schemas.microsoft.com/office/drawing/2014/chart" uri="{C3380CC4-5D6E-409C-BE32-E72D297353CC}">
              <c16:uniqueId val="{00000001-F041-47B0-8E10-BFB1E02EB86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-6.74</c:v>
                </c:pt>
                <c:pt idx="1">
                  <c:v>-2.4700000000000002</c:v>
                </c:pt>
                <c:pt idx="2">
                  <c:v>0</c:v>
                </c:pt>
                <c:pt idx="3">
                  <c:v>-3.74</c:v>
                </c:pt>
                <c:pt idx="4">
                  <c:v>-1.75</c:v>
                </c:pt>
              </c:numCache>
            </c:numRef>
          </c:val>
          <c:smooth val="0"/>
          <c:extLst>
            <c:ext xmlns:c16="http://schemas.microsoft.com/office/drawing/2014/chart" uri="{C3380CC4-5D6E-409C-BE32-E72D297353CC}">
              <c16:uniqueId val="{00000002-F041-47B0-8E10-BFB1E02EB86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5D53-47BB-B59A-1A7BA81136B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D53-47BB-B59A-1A7BA81136BC}"/>
            </c:ext>
          </c:extLst>
        </c:ser>
        <c:ser>
          <c:idx val="2"/>
          <c:order val="2"/>
          <c:tx>
            <c:strRef>
              <c:f>データシート!$A$29</c:f>
              <c:strCache>
                <c:ptCount val="1"/>
                <c:pt idx="0">
                  <c:v>かほく市墓地特別会計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2-5D53-47BB-B59A-1A7BA81136BC}"/>
            </c:ext>
          </c:extLst>
        </c:ser>
        <c:ser>
          <c:idx val="3"/>
          <c:order val="3"/>
          <c:tx>
            <c:strRef>
              <c:f>データシート!$A$30</c:f>
              <c:strCache>
                <c:ptCount val="1"/>
                <c:pt idx="0">
                  <c:v>かほく市営バス事業特別会計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0.01</c:v>
                </c:pt>
                <c:pt idx="4">
                  <c:v>#N/A</c:v>
                </c:pt>
                <c:pt idx="5">
                  <c:v>0.01</c:v>
                </c:pt>
                <c:pt idx="6">
                  <c:v>#N/A</c:v>
                </c:pt>
                <c:pt idx="7">
                  <c:v>0.02</c:v>
                </c:pt>
                <c:pt idx="8">
                  <c:v>#N/A</c:v>
                </c:pt>
                <c:pt idx="9">
                  <c:v>0.02</c:v>
                </c:pt>
              </c:numCache>
            </c:numRef>
          </c:val>
          <c:extLst>
            <c:ext xmlns:c16="http://schemas.microsoft.com/office/drawing/2014/chart" uri="{C3380CC4-5D6E-409C-BE32-E72D297353CC}">
              <c16:uniqueId val="{00000003-5D53-47BB-B59A-1A7BA81136BC}"/>
            </c:ext>
          </c:extLst>
        </c:ser>
        <c:ser>
          <c:idx val="4"/>
          <c:order val="4"/>
          <c:tx>
            <c:strRef>
              <c:f>データシート!$A$31</c:f>
              <c:strCache>
                <c:ptCount val="1"/>
                <c:pt idx="0">
                  <c:v>かほく市国民健康保険特別会計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0.65</c:v>
                </c:pt>
                <c:pt idx="2">
                  <c:v>#N/A</c:v>
                </c:pt>
                <c:pt idx="3">
                  <c:v>0.47</c:v>
                </c:pt>
                <c:pt idx="4">
                  <c:v>#N/A</c:v>
                </c:pt>
                <c:pt idx="5">
                  <c:v>0.41</c:v>
                </c:pt>
                <c:pt idx="6">
                  <c:v>#N/A</c:v>
                </c:pt>
                <c:pt idx="7">
                  <c:v>0.24</c:v>
                </c:pt>
                <c:pt idx="8">
                  <c:v>#N/A</c:v>
                </c:pt>
                <c:pt idx="9">
                  <c:v>0.05</c:v>
                </c:pt>
              </c:numCache>
            </c:numRef>
          </c:val>
          <c:extLst>
            <c:ext xmlns:c16="http://schemas.microsoft.com/office/drawing/2014/chart" uri="{C3380CC4-5D6E-409C-BE32-E72D297353CC}">
              <c16:uniqueId val="{00000004-5D53-47BB-B59A-1A7BA81136BC}"/>
            </c:ext>
          </c:extLst>
        </c:ser>
        <c:ser>
          <c:idx val="5"/>
          <c:order val="5"/>
          <c:tx>
            <c:strRef>
              <c:f>データシート!$A$32</c:f>
              <c:strCache>
                <c:ptCount val="1"/>
                <c:pt idx="0">
                  <c:v>かほく市ケーブルテレビ事業特別会計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0.05</c:v>
                </c:pt>
                <c:pt idx="2">
                  <c:v>#N/A</c:v>
                </c:pt>
                <c:pt idx="3">
                  <c:v>0.04</c:v>
                </c:pt>
                <c:pt idx="4">
                  <c:v>#N/A</c:v>
                </c:pt>
                <c:pt idx="5">
                  <c:v>7.0000000000000007E-2</c:v>
                </c:pt>
                <c:pt idx="6">
                  <c:v>#N/A</c:v>
                </c:pt>
                <c:pt idx="7">
                  <c:v>0.1</c:v>
                </c:pt>
                <c:pt idx="8">
                  <c:v>#N/A</c:v>
                </c:pt>
                <c:pt idx="9">
                  <c:v>0.17</c:v>
                </c:pt>
              </c:numCache>
            </c:numRef>
          </c:val>
          <c:extLst>
            <c:ext xmlns:c16="http://schemas.microsoft.com/office/drawing/2014/chart" uri="{C3380CC4-5D6E-409C-BE32-E72D297353CC}">
              <c16:uniqueId val="{00000005-5D53-47BB-B59A-1A7BA81136BC}"/>
            </c:ext>
          </c:extLst>
        </c:ser>
        <c:ser>
          <c:idx val="6"/>
          <c:order val="6"/>
          <c:tx>
            <c:strRef>
              <c:f>データシート!$A$33</c:f>
              <c:strCache>
                <c:ptCount val="1"/>
                <c:pt idx="0">
                  <c:v>かほく市介護保険特別会計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0.53</c:v>
                </c:pt>
                <c:pt idx="2">
                  <c:v>#N/A</c:v>
                </c:pt>
                <c:pt idx="3">
                  <c:v>1.22</c:v>
                </c:pt>
                <c:pt idx="4">
                  <c:v>#N/A</c:v>
                </c:pt>
                <c:pt idx="5">
                  <c:v>0.76</c:v>
                </c:pt>
                <c:pt idx="6">
                  <c:v>#N/A</c:v>
                </c:pt>
                <c:pt idx="7">
                  <c:v>0.81</c:v>
                </c:pt>
                <c:pt idx="8">
                  <c:v>#N/A</c:v>
                </c:pt>
                <c:pt idx="9">
                  <c:v>0.66</c:v>
                </c:pt>
              </c:numCache>
            </c:numRef>
          </c:val>
          <c:extLst>
            <c:ext xmlns:c16="http://schemas.microsoft.com/office/drawing/2014/chart" uri="{C3380CC4-5D6E-409C-BE32-E72D297353CC}">
              <c16:uniqueId val="{00000006-5D53-47BB-B59A-1A7BA81136BC}"/>
            </c:ext>
          </c:extLst>
        </c:ser>
        <c:ser>
          <c:idx val="7"/>
          <c:order val="7"/>
          <c:tx>
            <c:strRef>
              <c:f>データシート!$A$34</c:f>
              <c:strCache>
                <c:ptCount val="1"/>
                <c:pt idx="0">
                  <c:v>かほく市下水道事業会計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3.77</c:v>
                </c:pt>
                <c:pt idx="2">
                  <c:v>#N/A</c:v>
                </c:pt>
                <c:pt idx="3">
                  <c:v>4.33</c:v>
                </c:pt>
                <c:pt idx="4">
                  <c:v>#N/A</c:v>
                </c:pt>
                <c:pt idx="5">
                  <c:v>4.1399999999999997</c:v>
                </c:pt>
                <c:pt idx="6">
                  <c:v>#N/A</c:v>
                </c:pt>
                <c:pt idx="7">
                  <c:v>4.0599999999999996</c:v>
                </c:pt>
                <c:pt idx="8">
                  <c:v>#N/A</c:v>
                </c:pt>
                <c:pt idx="9">
                  <c:v>1.9</c:v>
                </c:pt>
              </c:numCache>
            </c:numRef>
          </c:val>
          <c:extLst>
            <c:ext xmlns:c16="http://schemas.microsoft.com/office/drawing/2014/chart" uri="{C3380CC4-5D6E-409C-BE32-E72D297353CC}">
              <c16:uniqueId val="{00000007-5D53-47BB-B59A-1A7BA81136B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3.75</c:v>
                </c:pt>
                <c:pt idx="2">
                  <c:v>#N/A</c:v>
                </c:pt>
                <c:pt idx="3">
                  <c:v>5.51</c:v>
                </c:pt>
                <c:pt idx="4">
                  <c:v>#N/A</c:v>
                </c:pt>
                <c:pt idx="5">
                  <c:v>5.96</c:v>
                </c:pt>
                <c:pt idx="6">
                  <c:v>#N/A</c:v>
                </c:pt>
                <c:pt idx="7">
                  <c:v>5.43</c:v>
                </c:pt>
                <c:pt idx="8">
                  <c:v>#N/A</c:v>
                </c:pt>
                <c:pt idx="9">
                  <c:v>6.26</c:v>
                </c:pt>
              </c:numCache>
            </c:numRef>
          </c:val>
          <c:extLst>
            <c:ext xmlns:c16="http://schemas.microsoft.com/office/drawing/2014/chart" uri="{C3380CC4-5D6E-409C-BE32-E72D297353CC}">
              <c16:uniqueId val="{00000008-5D53-47BB-B59A-1A7BA81136BC}"/>
            </c:ext>
          </c:extLst>
        </c:ser>
        <c:ser>
          <c:idx val="9"/>
          <c:order val="9"/>
          <c:tx>
            <c:strRef>
              <c:f>データシート!$A$36</c:f>
              <c:strCache>
                <c:ptCount val="1"/>
                <c:pt idx="0">
                  <c:v>かほく市水道事業会計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9.27</c:v>
                </c:pt>
                <c:pt idx="2">
                  <c:v>#N/A</c:v>
                </c:pt>
                <c:pt idx="3">
                  <c:v>9.7100000000000009</c:v>
                </c:pt>
                <c:pt idx="4">
                  <c:v>#N/A</c:v>
                </c:pt>
                <c:pt idx="5">
                  <c:v>10.029999999999999</c:v>
                </c:pt>
                <c:pt idx="6">
                  <c:v>#N/A</c:v>
                </c:pt>
                <c:pt idx="7">
                  <c:v>10.79</c:v>
                </c:pt>
                <c:pt idx="8">
                  <c:v>#N/A</c:v>
                </c:pt>
                <c:pt idx="9">
                  <c:v>10.46</c:v>
                </c:pt>
              </c:numCache>
            </c:numRef>
          </c:val>
          <c:extLst>
            <c:ext xmlns:c16="http://schemas.microsoft.com/office/drawing/2014/chart" uri="{C3380CC4-5D6E-409C-BE32-E72D297353CC}">
              <c16:uniqueId val="{00000009-5D53-47BB-B59A-1A7BA81136B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2938</c:v>
                </c:pt>
                <c:pt idx="5">
                  <c:v>2799</c:v>
                </c:pt>
                <c:pt idx="8">
                  <c:v>2802</c:v>
                </c:pt>
                <c:pt idx="11">
                  <c:v>2624</c:v>
                </c:pt>
                <c:pt idx="14">
                  <c:v>2499</c:v>
                </c:pt>
              </c:numCache>
            </c:numRef>
          </c:val>
          <c:extLst>
            <c:ext xmlns:c16="http://schemas.microsoft.com/office/drawing/2014/chart" uri="{C3380CC4-5D6E-409C-BE32-E72D297353CC}">
              <c16:uniqueId val="{00000000-827F-4503-9C15-A1AF59A51FF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27F-4503-9C15-A1AF59A51FF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27F-4503-9C15-A1AF59A51FF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74</c:v>
                </c:pt>
                <c:pt idx="3">
                  <c:v>62</c:v>
                </c:pt>
                <c:pt idx="6">
                  <c:v>35</c:v>
                </c:pt>
                <c:pt idx="9">
                  <c:v>36</c:v>
                </c:pt>
                <c:pt idx="12">
                  <c:v>23</c:v>
                </c:pt>
              </c:numCache>
            </c:numRef>
          </c:val>
          <c:extLst>
            <c:ext xmlns:c16="http://schemas.microsoft.com/office/drawing/2014/chart" uri="{C3380CC4-5D6E-409C-BE32-E72D297353CC}">
              <c16:uniqueId val="{00000003-827F-4503-9C15-A1AF59A51FF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937</c:v>
                </c:pt>
                <c:pt idx="3">
                  <c:v>899</c:v>
                </c:pt>
                <c:pt idx="6">
                  <c:v>839</c:v>
                </c:pt>
                <c:pt idx="9">
                  <c:v>816</c:v>
                </c:pt>
                <c:pt idx="12">
                  <c:v>747</c:v>
                </c:pt>
              </c:numCache>
            </c:numRef>
          </c:val>
          <c:extLst>
            <c:ext xmlns:c16="http://schemas.microsoft.com/office/drawing/2014/chart" uri="{C3380CC4-5D6E-409C-BE32-E72D297353CC}">
              <c16:uniqueId val="{00000004-827F-4503-9C15-A1AF59A51FF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27F-4503-9C15-A1AF59A51FF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27F-4503-9C15-A1AF59A51FF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2806</c:v>
                </c:pt>
                <c:pt idx="3">
                  <c:v>2719</c:v>
                </c:pt>
                <c:pt idx="6">
                  <c:v>2802</c:v>
                </c:pt>
                <c:pt idx="9">
                  <c:v>2717</c:v>
                </c:pt>
                <c:pt idx="12">
                  <c:v>2669</c:v>
                </c:pt>
              </c:numCache>
            </c:numRef>
          </c:val>
          <c:extLst>
            <c:ext xmlns:c16="http://schemas.microsoft.com/office/drawing/2014/chart" uri="{C3380CC4-5D6E-409C-BE32-E72D297353CC}">
              <c16:uniqueId val="{00000007-827F-4503-9C15-A1AF59A51FF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879</c:v>
                </c:pt>
                <c:pt idx="2">
                  <c:v>#N/A</c:v>
                </c:pt>
                <c:pt idx="3">
                  <c:v>#N/A</c:v>
                </c:pt>
                <c:pt idx="4">
                  <c:v>881</c:v>
                </c:pt>
                <c:pt idx="5">
                  <c:v>#N/A</c:v>
                </c:pt>
                <c:pt idx="6">
                  <c:v>#N/A</c:v>
                </c:pt>
                <c:pt idx="7">
                  <c:v>874</c:v>
                </c:pt>
                <c:pt idx="8">
                  <c:v>#N/A</c:v>
                </c:pt>
                <c:pt idx="9">
                  <c:v>#N/A</c:v>
                </c:pt>
                <c:pt idx="10">
                  <c:v>945</c:v>
                </c:pt>
                <c:pt idx="11">
                  <c:v>#N/A</c:v>
                </c:pt>
                <c:pt idx="12">
                  <c:v>#N/A</c:v>
                </c:pt>
                <c:pt idx="13">
                  <c:v>940</c:v>
                </c:pt>
                <c:pt idx="14">
                  <c:v>#N/A</c:v>
                </c:pt>
              </c:numCache>
            </c:numRef>
          </c:val>
          <c:smooth val="0"/>
          <c:extLst>
            <c:ext xmlns:c16="http://schemas.microsoft.com/office/drawing/2014/chart" uri="{C3380CC4-5D6E-409C-BE32-E72D297353CC}">
              <c16:uniqueId val="{00000008-827F-4503-9C15-A1AF59A51FF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21616</c:v>
                </c:pt>
                <c:pt idx="5">
                  <c:v>20200</c:v>
                </c:pt>
                <c:pt idx="8">
                  <c:v>19219</c:v>
                </c:pt>
                <c:pt idx="11">
                  <c:v>17980</c:v>
                </c:pt>
                <c:pt idx="14">
                  <c:v>17259</c:v>
                </c:pt>
              </c:numCache>
            </c:numRef>
          </c:val>
          <c:extLst>
            <c:ext xmlns:c16="http://schemas.microsoft.com/office/drawing/2014/chart" uri="{C3380CC4-5D6E-409C-BE32-E72D297353CC}">
              <c16:uniqueId val="{00000000-A603-4731-965A-10D931D5C5E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2708</c:v>
                </c:pt>
                <c:pt idx="5">
                  <c:v>2720</c:v>
                </c:pt>
                <c:pt idx="8">
                  <c:v>2648</c:v>
                </c:pt>
                <c:pt idx="11">
                  <c:v>2653</c:v>
                </c:pt>
                <c:pt idx="14">
                  <c:v>2607</c:v>
                </c:pt>
              </c:numCache>
            </c:numRef>
          </c:val>
          <c:extLst>
            <c:ext xmlns:c16="http://schemas.microsoft.com/office/drawing/2014/chart" uri="{C3380CC4-5D6E-409C-BE32-E72D297353CC}">
              <c16:uniqueId val="{00000001-A603-4731-965A-10D931D5C5E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7201</c:v>
                </c:pt>
                <c:pt idx="5">
                  <c:v>7071</c:v>
                </c:pt>
                <c:pt idx="8">
                  <c:v>7658</c:v>
                </c:pt>
                <c:pt idx="11">
                  <c:v>7785</c:v>
                </c:pt>
                <c:pt idx="14">
                  <c:v>7736</c:v>
                </c:pt>
              </c:numCache>
            </c:numRef>
          </c:val>
          <c:extLst>
            <c:ext xmlns:c16="http://schemas.microsoft.com/office/drawing/2014/chart" uri="{C3380CC4-5D6E-409C-BE32-E72D297353CC}">
              <c16:uniqueId val="{00000002-A603-4731-965A-10D931D5C5E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603-4731-965A-10D931D5C5E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603-4731-965A-10D931D5C5E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5</c:v>
                </c:pt>
                <c:pt idx="3">
                  <c:v>3</c:v>
                </c:pt>
                <c:pt idx="6">
                  <c:v>2</c:v>
                </c:pt>
                <c:pt idx="9">
                  <c:v>1</c:v>
                </c:pt>
                <c:pt idx="12">
                  <c:v>0</c:v>
                </c:pt>
              </c:numCache>
            </c:numRef>
          </c:val>
          <c:extLst>
            <c:ext xmlns:c16="http://schemas.microsoft.com/office/drawing/2014/chart" uri="{C3380CC4-5D6E-409C-BE32-E72D297353CC}">
              <c16:uniqueId val="{00000005-A603-4731-965A-10D931D5C5E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2251</c:v>
                </c:pt>
                <c:pt idx="3">
                  <c:v>2191</c:v>
                </c:pt>
                <c:pt idx="6">
                  <c:v>2166</c:v>
                </c:pt>
                <c:pt idx="9">
                  <c:v>2105</c:v>
                </c:pt>
                <c:pt idx="12">
                  <c:v>2054</c:v>
                </c:pt>
              </c:numCache>
            </c:numRef>
          </c:val>
          <c:extLst>
            <c:ext xmlns:c16="http://schemas.microsoft.com/office/drawing/2014/chart" uri="{C3380CC4-5D6E-409C-BE32-E72D297353CC}">
              <c16:uniqueId val="{00000006-A603-4731-965A-10D931D5C5E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231</c:v>
                </c:pt>
                <c:pt idx="3">
                  <c:v>225</c:v>
                </c:pt>
                <c:pt idx="6">
                  <c:v>737</c:v>
                </c:pt>
                <c:pt idx="9">
                  <c:v>1716</c:v>
                </c:pt>
                <c:pt idx="12">
                  <c:v>1715</c:v>
                </c:pt>
              </c:numCache>
            </c:numRef>
          </c:val>
          <c:extLst>
            <c:ext xmlns:c16="http://schemas.microsoft.com/office/drawing/2014/chart" uri="{C3380CC4-5D6E-409C-BE32-E72D297353CC}">
              <c16:uniqueId val="{00000007-A603-4731-965A-10D931D5C5E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8282</c:v>
                </c:pt>
                <c:pt idx="3">
                  <c:v>7963</c:v>
                </c:pt>
                <c:pt idx="6">
                  <c:v>7498</c:v>
                </c:pt>
                <c:pt idx="9">
                  <c:v>7058</c:v>
                </c:pt>
                <c:pt idx="12">
                  <c:v>6150</c:v>
                </c:pt>
              </c:numCache>
            </c:numRef>
          </c:val>
          <c:extLst>
            <c:ext xmlns:c16="http://schemas.microsoft.com/office/drawing/2014/chart" uri="{C3380CC4-5D6E-409C-BE32-E72D297353CC}">
              <c16:uniqueId val="{00000008-A603-4731-965A-10D931D5C5E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4763</c:v>
                </c:pt>
              </c:numCache>
            </c:numRef>
          </c:val>
          <c:extLst>
            <c:ext xmlns:c16="http://schemas.microsoft.com/office/drawing/2014/chart" uri="{C3380CC4-5D6E-409C-BE32-E72D297353CC}">
              <c16:uniqueId val="{00000009-A603-4731-965A-10D931D5C5E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23652</c:v>
                </c:pt>
                <c:pt idx="3">
                  <c:v>23818</c:v>
                </c:pt>
                <c:pt idx="6">
                  <c:v>22739</c:v>
                </c:pt>
                <c:pt idx="9">
                  <c:v>21088</c:v>
                </c:pt>
                <c:pt idx="12">
                  <c:v>20575</c:v>
                </c:pt>
              </c:numCache>
            </c:numRef>
          </c:val>
          <c:extLst>
            <c:ext xmlns:c16="http://schemas.microsoft.com/office/drawing/2014/chart" uri="{C3380CC4-5D6E-409C-BE32-E72D297353CC}">
              <c16:uniqueId val="{0000000A-A603-4731-965A-10D931D5C5E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2896</c:v>
                </c:pt>
                <c:pt idx="2">
                  <c:v>#N/A</c:v>
                </c:pt>
                <c:pt idx="3">
                  <c:v>#N/A</c:v>
                </c:pt>
                <c:pt idx="4">
                  <c:v>4209</c:v>
                </c:pt>
                <c:pt idx="5">
                  <c:v>#N/A</c:v>
                </c:pt>
                <c:pt idx="6">
                  <c:v>#N/A</c:v>
                </c:pt>
                <c:pt idx="7">
                  <c:v>3617</c:v>
                </c:pt>
                <c:pt idx="8">
                  <c:v>#N/A</c:v>
                </c:pt>
                <c:pt idx="9">
                  <c:v>#N/A</c:v>
                </c:pt>
                <c:pt idx="10">
                  <c:v>3549</c:v>
                </c:pt>
                <c:pt idx="11">
                  <c:v>#N/A</c:v>
                </c:pt>
                <c:pt idx="12">
                  <c:v>#N/A</c:v>
                </c:pt>
                <c:pt idx="13">
                  <c:v>7653</c:v>
                </c:pt>
                <c:pt idx="14">
                  <c:v>#N/A</c:v>
                </c:pt>
              </c:numCache>
            </c:numRef>
          </c:val>
          <c:smooth val="0"/>
          <c:extLst>
            <c:ext xmlns:c16="http://schemas.microsoft.com/office/drawing/2014/chart" uri="{C3380CC4-5D6E-409C-BE32-E72D297353CC}">
              <c16:uniqueId val="{0000000B-A603-4731-965A-10D931D5C5E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6255</c:v>
                </c:pt>
                <c:pt idx="1">
                  <c:v>6272</c:v>
                </c:pt>
                <c:pt idx="2">
                  <c:v>6276</c:v>
                </c:pt>
              </c:numCache>
            </c:numRef>
          </c:val>
          <c:extLst>
            <c:ext xmlns:c16="http://schemas.microsoft.com/office/drawing/2014/chart" uri="{C3380CC4-5D6E-409C-BE32-E72D297353CC}">
              <c16:uniqueId val="{00000000-C53E-4242-8293-6200676FC22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245</c:v>
                </c:pt>
                <c:pt idx="1">
                  <c:v>246</c:v>
                </c:pt>
                <c:pt idx="2">
                  <c:v>293</c:v>
                </c:pt>
              </c:numCache>
            </c:numRef>
          </c:val>
          <c:extLst>
            <c:ext xmlns:c16="http://schemas.microsoft.com/office/drawing/2014/chart" uri="{C3380CC4-5D6E-409C-BE32-E72D297353CC}">
              <c16:uniqueId val="{00000001-C53E-4242-8293-6200676FC22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2037</c:v>
                </c:pt>
                <c:pt idx="1">
                  <c:v>1751</c:v>
                </c:pt>
                <c:pt idx="2">
                  <c:v>1215</c:v>
                </c:pt>
              </c:numCache>
            </c:numRef>
          </c:val>
          <c:extLst>
            <c:ext xmlns:c16="http://schemas.microsoft.com/office/drawing/2014/chart" uri="{C3380CC4-5D6E-409C-BE32-E72D297353CC}">
              <c16:uniqueId val="{00000002-C53E-4242-8293-6200676FC22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石川県かほく市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36,024
35,619
64.44
21,110,554
20,274,224
706,185
10,898,517
20,574,810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直近５年間は横ばいで推移しており、類似団体平均を</a:t>
          </a:r>
          <a:r>
            <a:rPr kumimoji="1" lang="en-US" altLang="ja-JP" sz="1300">
              <a:latin typeface="ＭＳ Ｐゴシック" panose="020B0600070205080204" pitchFamily="50" charset="-128"/>
              <a:ea typeface="ＭＳ Ｐゴシック" panose="020B0600070205080204" pitchFamily="50" charset="-128"/>
            </a:rPr>
            <a:t>0.13</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積極的な定住促進事業の展開、市税の徴収率向上対策等により歳入確保に努める一方で、第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次行政改革大綱（令和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年度）に基づき、業務の合理化・効率化を積極的に推進し、財政の健全化を図る。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159808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05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74735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159808</xdr:rowOff>
    </xdr:from>
    <xdr:to>
      <xdr:col>24</xdr:col>
      <xdr:colOff>12700</xdr:colOff>
      <xdr:row>35</xdr:row>
      <xdr:rowOff>159808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166158</xdr:rowOff>
    </xdr:from>
    <xdr:to>
      <xdr:col>23</xdr:col>
      <xdr:colOff>133350</xdr:colOff>
      <xdr:row>42</xdr:row>
      <xdr:rowOff>166158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670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166158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117069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125942</xdr:rowOff>
    </xdr:from>
    <xdr:to>
      <xdr:col>15</xdr:col>
      <xdr:colOff>82550</xdr:colOff>
      <xdr:row>42</xdr:row>
      <xdr:rowOff>146050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125942</xdr:rowOff>
    </xdr:from>
    <xdr:to>
      <xdr:col>11</xdr:col>
      <xdr:colOff>31750</xdr:colOff>
      <xdr:row>42</xdr:row>
      <xdr:rowOff>146050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87435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115358</xdr:rowOff>
    </xdr:from>
    <xdr:to>
      <xdr:col>19</xdr:col>
      <xdr:colOff>184150</xdr:colOff>
      <xdr:row>43</xdr:row>
      <xdr:rowOff>45508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30285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75142</xdr:rowOff>
    </xdr:from>
    <xdr:to>
      <xdr:col>11</xdr:col>
      <xdr:colOff>82550</xdr:colOff>
      <xdr:row>43</xdr:row>
      <xdr:rowOff>5292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歳出における物件費（物価高騰）や補助費（商工業振興事業）は増加したものの、歳入における税収の増加により、前年より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今後は社会的背景による扶助費等の義務的経費の増加や公共施設の長寿命化に向けた維持管理費の増加が見込まれる。</a:t>
          </a:r>
        </a:p>
        <a:p>
          <a:r>
            <a:rPr kumimoji="1" lang="ja-JP" altLang="en-US" sz="1300">
              <a:latin typeface="ＭＳ Ｐゴシック" panose="020B0600070205080204" pitchFamily="50" charset="-128"/>
              <a:ea typeface="ＭＳ Ｐゴシック" panose="020B0600070205080204" pitchFamily="50" charset="-128"/>
            </a:rPr>
            <a:t>引き続き事業の見直しを進め、優先度の低い事業について計画的に廃止・縮小することで、経常経費の削減を図る。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67</xdr:row>
      <xdr:rowOff>71967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8054"/>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57996</xdr:rowOff>
    </xdr:from>
    <xdr:to>
      <xdr:col>23</xdr:col>
      <xdr:colOff>133350</xdr:colOff>
      <xdr:row>63</xdr:row>
      <xdr:rowOff>106256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85934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84667</xdr:rowOff>
    </xdr:from>
    <xdr:to>
      <xdr:col>19</xdr:col>
      <xdr:colOff>133350</xdr:colOff>
      <xdr:row>63</xdr:row>
      <xdr:rowOff>106256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714567"/>
          <a:ext cx="8890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84667</xdr:rowOff>
    </xdr:from>
    <xdr:to>
      <xdr:col>15</xdr:col>
      <xdr:colOff>82550</xdr:colOff>
      <xdr:row>64</xdr:row>
      <xdr:rowOff>15240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714567"/>
          <a:ext cx="8890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156227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15240</xdr:rowOff>
    </xdr:from>
    <xdr:to>
      <xdr:col>11</xdr:col>
      <xdr:colOff>31750</xdr:colOff>
      <xdr:row>65</xdr:row>
      <xdr:rowOff>36830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98804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47413</xdr:rowOff>
    </xdr:from>
    <xdr:to>
      <xdr:col>11</xdr:col>
      <xdr:colOff>82550</xdr:colOff>
      <xdr:row>63</xdr:row>
      <xdr:rowOff>149013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159190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76217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23723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55456</xdr:rowOff>
    </xdr:from>
    <xdr:to>
      <xdr:col>19</xdr:col>
      <xdr:colOff>184150</xdr:colOff>
      <xdr:row>63</xdr:row>
      <xdr:rowOff>157056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141833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94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33867</xdr:rowOff>
    </xdr:from>
    <xdr:to>
      <xdr:col>15</xdr:col>
      <xdr:colOff>133350</xdr:colOff>
      <xdr:row>62</xdr:row>
      <xdr:rowOff>135467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120244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135890</xdr:rowOff>
    </xdr:from>
    <xdr:to>
      <xdr:col>11</xdr:col>
      <xdr:colOff>82550</xdr:colOff>
      <xdr:row>64</xdr:row>
      <xdr:rowOff>66040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72407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[173,203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人件費については、会計年度任用職員の報酬の増額、また、物件費については、ロシアのウクライナ侵攻に伴う物価高騰の影響により、増額となった。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次定員適正化計画（令和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年度）等による効率的な人員配置や公共施設の維持管理における指定管理者制度の有効活用など、経費の削減を図る。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11512</xdr:rowOff>
    </xdr:from>
    <xdr:to>
      <xdr:col>23</xdr:col>
      <xdr:colOff>133350</xdr:colOff>
      <xdr:row>89</xdr:row>
      <xdr:rowOff>69645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70412"/>
          <a:ext cx="0" cy="1258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41722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0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69645</xdr:rowOff>
    </xdr:from>
    <xdr:to>
      <xdr:col>24</xdr:col>
      <xdr:colOff>12700</xdr:colOff>
      <xdr:row>89</xdr:row>
      <xdr:rowOff>69645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2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97889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8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11512</xdr:rowOff>
    </xdr:from>
    <xdr:to>
      <xdr:col>24</xdr:col>
      <xdr:colOff>12700</xdr:colOff>
      <xdr:row>82</xdr:row>
      <xdr:rowOff>11512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7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13092</xdr:rowOff>
    </xdr:from>
    <xdr:to>
      <xdr:col>23</xdr:col>
      <xdr:colOff>133350</xdr:colOff>
      <xdr:row>84</xdr:row>
      <xdr:rowOff>41548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414892"/>
          <a:ext cx="838200" cy="2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1801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403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29724</xdr:rowOff>
    </xdr:from>
    <xdr:to>
      <xdr:col>23</xdr:col>
      <xdr:colOff>184150</xdr:colOff>
      <xdr:row>84</xdr:row>
      <xdr:rowOff>131324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162035</xdr:rowOff>
    </xdr:from>
    <xdr:to>
      <xdr:col>19</xdr:col>
      <xdr:colOff>133350</xdr:colOff>
      <xdr:row>84</xdr:row>
      <xdr:rowOff>13092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392385"/>
          <a:ext cx="889000" cy="2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29868</xdr:rowOff>
    </xdr:from>
    <xdr:to>
      <xdr:col>19</xdr:col>
      <xdr:colOff>184150</xdr:colOff>
      <xdr:row>84</xdr:row>
      <xdr:rowOff>131468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3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116245</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518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152569</xdr:rowOff>
    </xdr:from>
    <xdr:to>
      <xdr:col>15</xdr:col>
      <xdr:colOff>82550</xdr:colOff>
      <xdr:row>83</xdr:row>
      <xdr:rowOff>162035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382919"/>
          <a:ext cx="889000" cy="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155453</xdr:rowOff>
    </xdr:from>
    <xdr:to>
      <xdr:col>15</xdr:col>
      <xdr:colOff>133350</xdr:colOff>
      <xdr:row>84</xdr:row>
      <xdr:rowOff>85603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70380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47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164430</xdr:rowOff>
    </xdr:from>
    <xdr:to>
      <xdr:col>11</xdr:col>
      <xdr:colOff>31750</xdr:colOff>
      <xdr:row>83</xdr:row>
      <xdr:rowOff>152569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223330"/>
          <a:ext cx="889000" cy="15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89288</xdr:rowOff>
    </xdr:from>
    <xdr:to>
      <xdr:col>11</xdr:col>
      <xdr:colOff>82550</xdr:colOff>
      <xdr:row>84</xdr:row>
      <xdr:rowOff>19438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29615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8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160665</xdr:rowOff>
    </xdr:from>
    <xdr:to>
      <xdr:col>7</xdr:col>
      <xdr:colOff>31750</xdr:colOff>
      <xdr:row>83</xdr:row>
      <xdr:rowOff>90815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1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75592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0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162198</xdr:rowOff>
    </xdr:from>
    <xdr:to>
      <xdr:col>23</xdr:col>
      <xdr:colOff>184150</xdr:colOff>
      <xdr:row>84</xdr:row>
      <xdr:rowOff>92348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39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7275</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23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133742</xdr:rowOff>
    </xdr:from>
    <xdr:to>
      <xdr:col>19</xdr:col>
      <xdr:colOff>184150</xdr:colOff>
      <xdr:row>84</xdr:row>
      <xdr:rowOff>63892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36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74069</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13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111235</xdr:rowOff>
    </xdr:from>
    <xdr:to>
      <xdr:col>15</xdr:col>
      <xdr:colOff>133350</xdr:colOff>
      <xdr:row>84</xdr:row>
      <xdr:rowOff>41385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34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51562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11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101769</xdr:rowOff>
    </xdr:from>
    <xdr:to>
      <xdr:col>11</xdr:col>
      <xdr:colOff>82550</xdr:colOff>
      <xdr:row>84</xdr:row>
      <xdr:rowOff>31919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33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16696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418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113630</xdr:rowOff>
    </xdr:from>
    <xdr:to>
      <xdr:col>7</xdr:col>
      <xdr:colOff>31750</xdr:colOff>
      <xdr:row>83</xdr:row>
      <xdr:rowOff>43780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53957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94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国家公務員と昇給・昇格制度に違いがあり、類似団体の中で比較的低い水準にある。</a:t>
          </a:r>
        </a:p>
        <a:p>
          <a:r>
            <a:rPr kumimoji="1" lang="ja-JP" altLang="en-US" sz="1300">
              <a:latin typeface="ＭＳ Ｐゴシック" panose="020B0600070205080204" pitchFamily="50" charset="-128"/>
              <a:ea typeface="ＭＳ Ｐゴシック" panose="020B0600070205080204" pitchFamily="50" charset="-128"/>
            </a:rPr>
            <a:t>人事評価制度を積極的に活用するなどにより、一層の給与の適正化に努めている。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39688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11765</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7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39688</xdr:rowOff>
    </xdr:from>
    <xdr:to>
      <xdr:col>81</xdr:col>
      <xdr:colOff>133350</xdr:colOff>
      <xdr:row>89</xdr:row>
      <xdr:rowOff>39688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165100</xdr:rowOff>
    </xdr:from>
    <xdr:to>
      <xdr:col>81</xdr:col>
      <xdr:colOff>44450</xdr:colOff>
      <xdr:row>82</xdr:row>
      <xdr:rowOff>63500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38811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49071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50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119856</xdr:rowOff>
    </xdr:from>
    <xdr:to>
      <xdr:col>77</xdr:col>
      <xdr:colOff>44450</xdr:colOff>
      <xdr:row>80</xdr:row>
      <xdr:rowOff>165100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3835856"/>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163371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6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119856</xdr:rowOff>
    </xdr:from>
    <xdr:to>
      <xdr:col>72</xdr:col>
      <xdr:colOff>203200</xdr:colOff>
      <xdr:row>80</xdr:row>
      <xdr:rowOff>150019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3835856"/>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76994</xdr:rowOff>
    </xdr:from>
    <xdr:to>
      <xdr:col>73</xdr:col>
      <xdr:colOff>44450</xdr:colOff>
      <xdr:row>85</xdr:row>
      <xdr:rowOff>7144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163371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6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104775</xdr:rowOff>
    </xdr:from>
    <xdr:to>
      <xdr:col>68</xdr:col>
      <xdr:colOff>152400</xdr:colOff>
      <xdr:row>80</xdr:row>
      <xdr:rowOff>150019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3820775"/>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22083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22083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12700</xdr:rowOff>
    </xdr:from>
    <xdr:to>
      <xdr:col>81</xdr:col>
      <xdr:colOff>95250</xdr:colOff>
      <xdr:row>82</xdr:row>
      <xdr:rowOff>114300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29227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114300</xdr:rowOff>
    </xdr:from>
    <xdr:to>
      <xdr:col>77</xdr:col>
      <xdr:colOff>95250</xdr:colOff>
      <xdr:row>81</xdr:row>
      <xdr:rowOff>44450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54627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59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69056</xdr:rowOff>
    </xdr:from>
    <xdr:to>
      <xdr:col>73</xdr:col>
      <xdr:colOff>44450</xdr:colOff>
      <xdr:row>80</xdr:row>
      <xdr:rowOff>170656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378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9383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55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99219</xdr:rowOff>
    </xdr:from>
    <xdr:to>
      <xdr:col>68</xdr:col>
      <xdr:colOff>203200</xdr:colOff>
      <xdr:row>81</xdr:row>
      <xdr:rowOff>29369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381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39546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58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53975</xdr:rowOff>
    </xdr:from>
    <xdr:to>
      <xdr:col>64</xdr:col>
      <xdr:colOff>152400</xdr:colOff>
      <xdr:row>80</xdr:row>
      <xdr:rowOff>155575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376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165752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53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定員適正化計画の実施により改善傾向にあり、類似団体平均が</a:t>
          </a:r>
          <a:r>
            <a:rPr kumimoji="1" lang="en-US" altLang="ja-JP" sz="1300">
              <a:latin typeface="ＭＳ Ｐゴシック" panose="020B0600070205080204" pitchFamily="50" charset="-128"/>
              <a:ea typeface="ＭＳ Ｐゴシック" panose="020B0600070205080204" pitchFamily="50" charset="-128"/>
            </a:rPr>
            <a:t>0.10</a:t>
          </a:r>
          <a:r>
            <a:rPr kumimoji="1" lang="ja-JP" altLang="en-US" sz="1300">
              <a:latin typeface="ＭＳ Ｐゴシック" panose="020B0600070205080204" pitchFamily="50" charset="-128"/>
              <a:ea typeface="ＭＳ Ｐゴシック" panose="020B0600070205080204" pitchFamily="50" charset="-128"/>
            </a:rPr>
            <a:t>ポイント上昇する中、ほぼ横ばいとなった。しかしながら類似団体平均よりも</a:t>
          </a:r>
          <a:r>
            <a:rPr kumimoji="1" lang="en-US" altLang="ja-JP" sz="1300">
              <a:latin typeface="ＭＳ Ｐゴシック" panose="020B0600070205080204" pitchFamily="50" charset="-128"/>
              <a:ea typeface="ＭＳ Ｐゴシック" panose="020B0600070205080204" pitchFamily="50" charset="-128"/>
            </a:rPr>
            <a:t>0.21</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市立こども園の施設数が多いことが大きな要因の一つであり、民営化による適正な配置を検討することも視野に入れる必要がある。</a:t>
          </a:r>
        </a:p>
        <a:p>
          <a:r>
            <a:rPr kumimoji="1" lang="ja-JP" altLang="en-US" sz="1300">
              <a:latin typeface="ＭＳ Ｐゴシック" panose="020B0600070205080204" pitchFamily="50" charset="-128"/>
              <a:ea typeface="ＭＳ Ｐゴシック" panose="020B0600070205080204" pitchFamily="50" charset="-128"/>
            </a:rPr>
            <a:t>今後も、定年延長を見据え、役職定年制度による降任となった職員を適正に配置するとともに、年齢構成においてもバランスがとれた、簡素で効率的な行政体制の整備に取り組む。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44027</xdr:rowOff>
    </xdr:from>
    <xdr:to>
      <xdr:col>81</xdr:col>
      <xdr:colOff>44450</xdr:colOff>
      <xdr:row>66</xdr:row>
      <xdr:rowOff>91742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59577"/>
          <a:ext cx="0" cy="1247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63819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91742</xdr:rowOff>
    </xdr:from>
    <xdr:to>
      <xdr:col>81</xdr:col>
      <xdr:colOff>133350</xdr:colOff>
      <xdr:row>66</xdr:row>
      <xdr:rowOff>91742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0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130404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44027</xdr:rowOff>
    </xdr:from>
    <xdr:to>
      <xdr:col>81</xdr:col>
      <xdr:colOff>133350</xdr:colOff>
      <xdr:row>59</xdr:row>
      <xdr:rowOff>44027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16873</xdr:rowOff>
    </xdr:from>
    <xdr:to>
      <xdr:col>81</xdr:col>
      <xdr:colOff>44450</xdr:colOff>
      <xdr:row>62</xdr:row>
      <xdr:rowOff>18022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646773"/>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131069</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8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114542</xdr:rowOff>
    </xdr:from>
    <xdr:to>
      <xdr:col>81</xdr:col>
      <xdr:colOff>95250</xdr:colOff>
      <xdr:row>62</xdr:row>
      <xdr:rowOff>44692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16873</xdr:rowOff>
    </xdr:from>
    <xdr:to>
      <xdr:col>77</xdr:col>
      <xdr:colOff>44450</xdr:colOff>
      <xdr:row>62</xdr:row>
      <xdr:rowOff>31810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646773"/>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103051</xdr:rowOff>
    </xdr:from>
    <xdr:to>
      <xdr:col>77</xdr:col>
      <xdr:colOff>95250</xdr:colOff>
      <xdr:row>62</xdr:row>
      <xdr:rowOff>33201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43378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30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31810</xdr:rowOff>
    </xdr:from>
    <xdr:to>
      <xdr:col>72</xdr:col>
      <xdr:colOff>203200</xdr:colOff>
      <xdr:row>62</xdr:row>
      <xdr:rowOff>37556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661710"/>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96157</xdr:rowOff>
    </xdr:from>
    <xdr:to>
      <xdr:col>73</xdr:col>
      <xdr:colOff>44450</xdr:colOff>
      <xdr:row>62</xdr:row>
      <xdr:rowOff>26307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36484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26065</xdr:rowOff>
    </xdr:from>
    <xdr:to>
      <xdr:col>68</xdr:col>
      <xdr:colOff>152400</xdr:colOff>
      <xdr:row>62</xdr:row>
      <xdr:rowOff>37556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65596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58238</xdr:rowOff>
    </xdr:from>
    <xdr:to>
      <xdr:col>68</xdr:col>
      <xdr:colOff>203200</xdr:colOff>
      <xdr:row>61</xdr:row>
      <xdr:rowOff>159838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170015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32959</xdr:rowOff>
    </xdr:from>
    <xdr:to>
      <xdr:col>64</xdr:col>
      <xdr:colOff>152400</xdr:colOff>
      <xdr:row>61</xdr:row>
      <xdr:rowOff>134559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144736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6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138672</xdr:rowOff>
    </xdr:from>
    <xdr:to>
      <xdr:col>81</xdr:col>
      <xdr:colOff>95250</xdr:colOff>
      <xdr:row>62</xdr:row>
      <xdr:rowOff>68822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110749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569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137523</xdr:rowOff>
    </xdr:from>
    <xdr:to>
      <xdr:col>77</xdr:col>
      <xdr:colOff>95250</xdr:colOff>
      <xdr:row>62</xdr:row>
      <xdr:rowOff>67673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52450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152460</xdr:rowOff>
    </xdr:from>
    <xdr:to>
      <xdr:col>73</xdr:col>
      <xdr:colOff>44450</xdr:colOff>
      <xdr:row>62</xdr:row>
      <xdr:rowOff>82610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6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67387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6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158206</xdr:rowOff>
    </xdr:from>
    <xdr:to>
      <xdr:col>68</xdr:col>
      <xdr:colOff>203200</xdr:colOff>
      <xdr:row>62</xdr:row>
      <xdr:rowOff>88356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73133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146715</xdr:rowOff>
    </xdr:from>
    <xdr:to>
      <xdr:col>64</xdr:col>
      <xdr:colOff>152400</xdr:colOff>
      <xdr:row>62</xdr:row>
      <xdr:rowOff>76865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60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61642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691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以前から、旧町ごとに下水道事業を積極的に整備してきたため、下水道事業への公債費繰出金（基準外）が多額となっている。しかし合併後の大型事業には合併特例債等の交付税措置が有利な地方債を活用しており、公債費に占める合併特例債等の割合が大きいため、実質公債費比率は近年、同水準を維持している。</a:t>
          </a:r>
        </a:p>
        <a:p>
          <a:r>
            <a:rPr kumimoji="1" lang="ja-JP" altLang="en-US" sz="1300">
              <a:latin typeface="ＭＳ Ｐゴシック" panose="020B0600070205080204" pitchFamily="50" charset="-128"/>
              <a:ea typeface="ＭＳ Ｐゴシック" panose="020B0600070205080204" pitchFamily="50" charset="-128"/>
            </a:rPr>
            <a:t>下水道事業においては、効率的な経営手法の導入により、繰出金の抑制を図るとともに、一般会計においても繰上償還の実施や地方債発行の抑制により指標の改善に努める。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65919</xdr:rowOff>
    </xdr:from>
    <xdr:to>
      <xdr:col>81</xdr:col>
      <xdr:colOff>44450</xdr:colOff>
      <xdr:row>45</xdr:row>
      <xdr:rowOff>97065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38119"/>
          <a:ext cx="0" cy="1574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152296</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65919</xdr:rowOff>
    </xdr:from>
    <xdr:to>
      <xdr:col>81</xdr:col>
      <xdr:colOff>133350</xdr:colOff>
      <xdr:row>36</xdr:row>
      <xdr:rowOff>65919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140305</xdr:rowOff>
    </xdr:from>
    <xdr:to>
      <xdr:col>81</xdr:col>
      <xdr:colOff>44450</xdr:colOff>
      <xdr:row>42</xdr:row>
      <xdr:rowOff>151795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734120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47672</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90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151795</xdr:rowOff>
    </xdr:from>
    <xdr:to>
      <xdr:col>77</xdr:col>
      <xdr:colOff>44450</xdr:colOff>
      <xdr:row>42</xdr:row>
      <xdr:rowOff>163285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73526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119942</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163285</xdr:rowOff>
    </xdr:from>
    <xdr:to>
      <xdr:col>72</xdr:col>
      <xdr:colOff>203200</xdr:colOff>
      <xdr:row>43</xdr:row>
      <xdr:rowOff>60778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36418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168124</xdr:rowOff>
    </xdr:from>
    <xdr:to>
      <xdr:col>73</xdr:col>
      <xdr:colOff>44450</xdr:colOff>
      <xdr:row>41</xdr:row>
      <xdr:rowOff>98274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108451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60778</xdr:rowOff>
    </xdr:from>
    <xdr:to>
      <xdr:col>68</xdr:col>
      <xdr:colOff>152400</xdr:colOff>
      <xdr:row>43</xdr:row>
      <xdr:rowOff>83759</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4331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31145</xdr:rowOff>
    </xdr:from>
    <xdr:to>
      <xdr:col>68</xdr:col>
      <xdr:colOff>203200</xdr:colOff>
      <xdr:row>41</xdr:row>
      <xdr:rowOff>132745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142922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100088</xdr:rowOff>
    </xdr:from>
    <xdr:to>
      <xdr:col>64</xdr:col>
      <xdr:colOff>152400</xdr:colOff>
      <xdr:row>42</xdr:row>
      <xdr:rowOff>30238</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40415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89505</xdr:rowOff>
    </xdr:from>
    <xdr:to>
      <xdr:col>81</xdr:col>
      <xdr:colOff>95250</xdr:colOff>
      <xdr:row>43</xdr:row>
      <xdr:rowOff>19655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61582</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2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100995</xdr:rowOff>
    </xdr:from>
    <xdr:to>
      <xdr:col>77</xdr:col>
      <xdr:colOff>95250</xdr:colOff>
      <xdr:row>43</xdr:row>
      <xdr:rowOff>31145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15922</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38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112485</xdr:rowOff>
    </xdr:from>
    <xdr:to>
      <xdr:col>73</xdr:col>
      <xdr:colOff>44450</xdr:colOff>
      <xdr:row>43</xdr:row>
      <xdr:rowOff>42635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27412</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9978</xdr:rowOff>
    </xdr:from>
    <xdr:to>
      <xdr:col>68</xdr:col>
      <xdr:colOff>203200</xdr:colOff>
      <xdr:row>43</xdr:row>
      <xdr:rowOff>111578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96355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32959</xdr:rowOff>
    </xdr:from>
    <xdr:to>
      <xdr:col>64</xdr:col>
      <xdr:colOff>152400</xdr:colOff>
      <xdr:row>43</xdr:row>
      <xdr:rowOff>134559</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119336</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令和６年４月１日にオープンしたかほく市総合体育館建設に伴い、</a:t>
          </a:r>
          <a:r>
            <a:rPr kumimoji="1" lang="en-US" altLang="ja-JP" sz="1300">
              <a:latin typeface="ＭＳ Ｐゴシック" panose="020B0600070205080204" pitchFamily="50" charset="-128"/>
              <a:ea typeface="ＭＳ Ｐゴシック" panose="020B0600070205080204" pitchFamily="50" charset="-128"/>
            </a:rPr>
            <a:t>45.9</a:t>
          </a:r>
          <a:r>
            <a:rPr kumimoji="1" lang="ja-JP" altLang="en-US" sz="1300">
              <a:latin typeface="ＭＳ Ｐゴシック" panose="020B0600070205080204" pitchFamily="50" charset="-128"/>
              <a:ea typeface="ＭＳ Ｐゴシック" panose="020B0600070205080204" pitchFamily="50" charset="-128"/>
            </a:rPr>
            <a:t>ポイント増加となった。今後は令和８年度をピークに減少していくと予測する。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今後も事業の「選択と集中」により優先順位を明確にし、公債費等義務的経費の削減を中心とする行財政改革を進め、財政の健全化に努める。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86589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451100"/>
          <a:ext cx="0" cy="1235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58666</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6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86589</xdr:rowOff>
    </xdr:from>
    <xdr:to>
      <xdr:col>81</xdr:col>
      <xdr:colOff>133350</xdr:colOff>
      <xdr:row>21</xdr:row>
      <xdr:rowOff>86589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68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81077</xdr:rowOff>
    </xdr:from>
    <xdr:to>
      <xdr:col>81</xdr:col>
      <xdr:colOff>44450</xdr:colOff>
      <xdr:row>16</xdr:row>
      <xdr:rowOff>131140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179800" y="2652827"/>
          <a:ext cx="838200" cy="22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99534</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32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83007</xdr:rowOff>
    </xdr:from>
    <xdr:to>
      <xdr:col>81</xdr:col>
      <xdr:colOff>95250</xdr:colOff>
      <xdr:row>15</xdr:row>
      <xdr:rowOff>13157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80112</xdr:rowOff>
    </xdr:from>
    <xdr:to>
      <xdr:col>77</xdr:col>
      <xdr:colOff>44450</xdr:colOff>
      <xdr:row>15</xdr:row>
      <xdr:rowOff>81077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5290800" y="2651862"/>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84938</xdr:rowOff>
    </xdr:from>
    <xdr:to>
      <xdr:col>77</xdr:col>
      <xdr:colOff>95250</xdr:colOff>
      <xdr:row>15</xdr:row>
      <xdr:rowOff>15088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25265</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254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80112</xdr:rowOff>
    </xdr:from>
    <xdr:to>
      <xdr:col>72</xdr:col>
      <xdr:colOff>203200</xdr:colOff>
      <xdr:row>15</xdr:row>
      <xdr:rowOff>130302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2651862"/>
          <a:ext cx="889000" cy="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122580</xdr:rowOff>
    </xdr:from>
    <xdr:to>
      <xdr:col>73</xdr:col>
      <xdr:colOff>44450</xdr:colOff>
      <xdr:row>15</xdr:row>
      <xdr:rowOff>52730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62907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2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63703</xdr:rowOff>
    </xdr:from>
    <xdr:to>
      <xdr:col>68</xdr:col>
      <xdr:colOff>152400</xdr:colOff>
      <xdr:row>15</xdr:row>
      <xdr:rowOff>130302</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3512800" y="2635453"/>
          <a:ext cx="889000" cy="6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8560</xdr:rowOff>
    </xdr:from>
    <xdr:to>
      <xdr:col>68</xdr:col>
      <xdr:colOff>203200</xdr:colOff>
      <xdr:row>15</xdr:row>
      <xdr:rowOff>110160</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120337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68402</xdr:rowOff>
    </xdr:from>
    <xdr:to>
      <xdr:col>64</xdr:col>
      <xdr:colOff>152400</xdr:colOff>
      <xdr:row>15</xdr:row>
      <xdr:rowOff>170002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154779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72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80340</xdr:rowOff>
    </xdr:from>
    <xdr:to>
      <xdr:col>81</xdr:col>
      <xdr:colOff>95250</xdr:colOff>
      <xdr:row>17</xdr:row>
      <xdr:rowOff>10490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82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52417</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79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30277</xdr:rowOff>
    </xdr:from>
    <xdr:to>
      <xdr:col>77</xdr:col>
      <xdr:colOff>95250</xdr:colOff>
      <xdr:row>15</xdr:row>
      <xdr:rowOff>131877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6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116654</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68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29312</xdr:rowOff>
    </xdr:from>
    <xdr:to>
      <xdr:col>73</xdr:col>
      <xdr:colOff>44450</xdr:colOff>
      <xdr:row>15</xdr:row>
      <xdr:rowOff>130912</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60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115689</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268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79502</xdr:rowOff>
    </xdr:from>
    <xdr:to>
      <xdr:col>68</xdr:col>
      <xdr:colOff>203200</xdr:colOff>
      <xdr:row>16</xdr:row>
      <xdr:rowOff>9652</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265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165879</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273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12903</xdr:rowOff>
    </xdr:from>
    <xdr:to>
      <xdr:col>64</xdr:col>
      <xdr:colOff>152400</xdr:colOff>
      <xdr:row>15</xdr:row>
      <xdr:rowOff>114503</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258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124680</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2353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石川県かほく市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36,024
35,619
64.44
21,110,554
20,274,224
706,185
10,898,517
20,574,810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会計年度任用職員の報酬の増額に伴い、対前年度より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ポイント増加となった。</a:t>
          </a:r>
        </a:p>
        <a:p>
          <a:r>
            <a:rPr kumimoji="1" lang="ja-JP" altLang="en-US" sz="1300">
              <a:latin typeface="ＭＳ Ｐゴシック" panose="020B0600070205080204" pitchFamily="50" charset="-128"/>
              <a:ea typeface="ＭＳ Ｐゴシック" panose="020B0600070205080204" pitchFamily="50" charset="-128"/>
            </a:rPr>
            <a:t>今後は、民間でも実施可能な部分は、民営化や指定管理者制度を導入するなど効率的な運営を図り、定員適正化計画を着実に実施し、人件費関係経費を抑制していく。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23586</xdr:rowOff>
    </xdr:from>
    <xdr:to>
      <xdr:col>24</xdr:col>
      <xdr:colOff>25400</xdr:colOff>
      <xdr:row>41</xdr:row>
      <xdr:rowOff>4535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099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109963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23586</xdr:rowOff>
    </xdr:from>
    <xdr:to>
      <xdr:col>24</xdr:col>
      <xdr:colOff>114300</xdr:colOff>
      <xdr:row>32</xdr:row>
      <xdr:rowOff>23586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37193</xdr:rowOff>
    </xdr:from>
    <xdr:to>
      <xdr:col>24</xdr:col>
      <xdr:colOff>25400</xdr:colOff>
      <xdr:row>37</xdr:row>
      <xdr:rowOff>102507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3808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98170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98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81643</xdr:rowOff>
    </xdr:from>
    <xdr:to>
      <xdr:col>24</xdr:col>
      <xdr:colOff>76200</xdr:colOff>
      <xdr:row>37</xdr:row>
      <xdr:rowOff>11793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143328</xdr:rowOff>
    </xdr:from>
    <xdr:to>
      <xdr:col>19</xdr:col>
      <xdr:colOff>187325</xdr:colOff>
      <xdr:row>37</xdr:row>
      <xdr:rowOff>37193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3155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160763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99786</xdr:rowOff>
    </xdr:from>
    <xdr:to>
      <xdr:col>15</xdr:col>
      <xdr:colOff>98425</xdr:colOff>
      <xdr:row>36</xdr:row>
      <xdr:rowOff>143328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271986"/>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144236</xdr:rowOff>
    </xdr:from>
    <xdr:to>
      <xdr:col>15</xdr:col>
      <xdr:colOff>149225</xdr:colOff>
      <xdr:row>36</xdr:row>
      <xdr:rowOff>74386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84563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83457</xdr:rowOff>
    </xdr:from>
    <xdr:to>
      <xdr:col>11</xdr:col>
      <xdr:colOff>9525</xdr:colOff>
      <xdr:row>36</xdr:row>
      <xdr:rowOff>99786</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912757"/>
          <a:ext cx="8890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81643</xdr:rowOff>
    </xdr:from>
    <xdr:to>
      <xdr:col>11</xdr:col>
      <xdr:colOff>60325</xdr:colOff>
      <xdr:row>37</xdr:row>
      <xdr:rowOff>11793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168020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99984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51707</xdr:rowOff>
    </xdr:from>
    <xdr:to>
      <xdr:col>24</xdr:col>
      <xdr:colOff>76200</xdr:colOff>
      <xdr:row>37</xdr:row>
      <xdr:rowOff>153307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23784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36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157843</xdr:rowOff>
    </xdr:from>
    <xdr:to>
      <xdr:col>20</xdr:col>
      <xdr:colOff>38100</xdr:colOff>
      <xdr:row>37</xdr:row>
      <xdr:rowOff>87993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72770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41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92528</xdr:rowOff>
    </xdr:from>
    <xdr:to>
      <xdr:col>15</xdr:col>
      <xdr:colOff>149225</xdr:colOff>
      <xdr:row>37</xdr:row>
      <xdr:rowOff>22678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48986</xdr:rowOff>
    </xdr:from>
    <xdr:to>
      <xdr:col>11</xdr:col>
      <xdr:colOff>60325</xdr:colOff>
      <xdr:row>36</xdr:row>
      <xdr:rowOff>150586</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160763</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32657</xdr:rowOff>
    </xdr:from>
    <xdr:to>
      <xdr:col>6</xdr:col>
      <xdr:colOff>171450</xdr:colOff>
      <xdr:row>34</xdr:row>
      <xdr:rowOff>134257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144434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物件費に係る経常収支比率は対前年度と同様の</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ポイントとなった。</a:t>
          </a:r>
        </a:p>
        <a:p>
          <a:r>
            <a:rPr kumimoji="1" lang="ja-JP" altLang="en-US" sz="1300">
              <a:latin typeface="ＭＳ Ｐゴシック" panose="020B0600070205080204" pitchFamily="50" charset="-128"/>
              <a:ea typeface="ＭＳ Ｐゴシック" panose="020B0600070205080204" pitchFamily="50" charset="-128"/>
            </a:rPr>
            <a:t>今後も事務事業の見直しにより、歳出の削減に努める。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01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50800</xdr:rowOff>
    </xdr:from>
    <xdr:to>
      <xdr:col>82</xdr:col>
      <xdr:colOff>107950</xdr:colOff>
      <xdr:row>16</xdr:row>
      <xdr:rowOff>50800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794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147337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90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50800</xdr:rowOff>
    </xdr:from>
    <xdr:to>
      <xdr:col>78</xdr:col>
      <xdr:colOff>69850</xdr:colOff>
      <xdr:row>16</xdr:row>
      <xdr:rowOff>50800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794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50800</xdr:rowOff>
    </xdr:from>
    <xdr:to>
      <xdr:col>73</xdr:col>
      <xdr:colOff>180975</xdr:colOff>
      <xdr:row>16</xdr:row>
      <xdr:rowOff>104140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794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16</xdr:row>
      <xdr:rowOff>134620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847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128287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16527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0</xdr:rowOff>
    </xdr:from>
    <xdr:to>
      <xdr:col>78</xdr:col>
      <xdr:colOff>120650</xdr:colOff>
      <xdr:row>16</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111777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0</xdr:rowOff>
    </xdr:from>
    <xdr:to>
      <xdr:col>74</xdr:col>
      <xdr:colOff>31750</xdr:colOff>
      <xdr:row>16</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53340</xdr:rowOff>
    </xdr:from>
    <xdr:to>
      <xdr:col>69</xdr:col>
      <xdr:colOff>142875</xdr:colOff>
      <xdr:row>16</xdr:row>
      <xdr:rowOff>154940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165117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24147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扶助費に係る経常収支比率は対前年度より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ポイント増加となった。</a:t>
          </a:r>
        </a:p>
        <a:p>
          <a:r>
            <a:rPr kumimoji="1" lang="ja-JP" altLang="en-US" sz="1300">
              <a:latin typeface="ＭＳ Ｐゴシック" panose="020B0600070205080204" pitchFamily="50" charset="-128"/>
              <a:ea typeface="ＭＳ Ｐゴシック" panose="020B0600070205080204" pitchFamily="50" charset="-128"/>
            </a:rPr>
            <a:t>今後も、社会保障関連経費の増大に備え、必要最低限の経費となるよう歳出削減の取り組みを進める。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91622</xdr:rowOff>
    </xdr:from>
    <xdr:to>
      <xdr:col>24</xdr:col>
      <xdr:colOff>25400</xdr:colOff>
      <xdr:row>60</xdr:row>
      <xdr:rowOff>132443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847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6549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91622</xdr:rowOff>
    </xdr:from>
    <xdr:to>
      <xdr:col>24</xdr:col>
      <xdr:colOff>114300</xdr:colOff>
      <xdr:row>53</xdr:row>
      <xdr:rowOff>91622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129722</xdr:rowOff>
    </xdr:from>
    <xdr:to>
      <xdr:col>24</xdr:col>
      <xdr:colOff>25400</xdr:colOff>
      <xdr:row>56</xdr:row>
      <xdr:rowOff>1815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55947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75293</xdr:rowOff>
    </xdr:from>
    <xdr:to>
      <xdr:col>19</xdr:col>
      <xdr:colOff>187325</xdr:colOff>
      <xdr:row>55</xdr:row>
      <xdr:rowOff>129722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5050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78922</xdr:rowOff>
    </xdr:from>
    <xdr:to>
      <xdr:col>20</xdr:col>
      <xdr:colOff>38100</xdr:colOff>
      <xdr:row>56</xdr:row>
      <xdr:rowOff>9072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19249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75293</xdr:rowOff>
    </xdr:from>
    <xdr:to>
      <xdr:col>15</xdr:col>
      <xdr:colOff>98425</xdr:colOff>
      <xdr:row>55</xdr:row>
      <xdr:rowOff>75293</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505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75293</xdr:rowOff>
    </xdr:from>
    <xdr:to>
      <xdr:col>11</xdr:col>
      <xdr:colOff>9525</xdr:colOff>
      <xdr:row>56</xdr:row>
      <xdr:rowOff>165100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5050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122465</xdr:rowOff>
    </xdr:from>
    <xdr:to>
      <xdr:col>24</xdr:col>
      <xdr:colOff>76200</xdr:colOff>
      <xdr:row>56</xdr:row>
      <xdr:rowOff>52615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138992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78922</xdr:rowOff>
    </xdr:from>
    <xdr:to>
      <xdr:col>20</xdr:col>
      <xdr:colOff>38100</xdr:colOff>
      <xdr:row>56</xdr:row>
      <xdr:rowOff>9072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165299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59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24493</xdr:rowOff>
    </xdr:from>
    <xdr:to>
      <xdr:col>15</xdr:col>
      <xdr:colOff>149225</xdr:colOff>
      <xdr:row>55</xdr:row>
      <xdr:rowOff>126093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136270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24493</xdr:rowOff>
    </xdr:from>
    <xdr:to>
      <xdr:col>11</xdr:col>
      <xdr:colOff>60325</xdr:colOff>
      <xdr:row>55</xdr:row>
      <xdr:rowOff>126093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136270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年度に下水道事業会計への繰出金の一部を出資金化したことにより大きく上昇することとなった。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今後も行政改革の着実な実施により経費全体を抑制し、限られた財源の中で行政サービスの水準を維持・向上していくため、事業評価制度の有効活用等により、合理的で効果的な行政運営に取り組む。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05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72407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1270</xdr:rowOff>
    </xdr:from>
    <xdr:to>
      <xdr:col>82</xdr:col>
      <xdr:colOff>107950</xdr:colOff>
      <xdr:row>55</xdr:row>
      <xdr:rowOff>24130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4310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158767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88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127000</xdr:rowOff>
    </xdr:from>
    <xdr:to>
      <xdr:col>78</xdr:col>
      <xdr:colOff>69850</xdr:colOff>
      <xdr:row>55</xdr:row>
      <xdr:rowOff>1270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385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109237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10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127000</xdr:rowOff>
    </xdr:from>
    <xdr:to>
      <xdr:col>73</xdr:col>
      <xdr:colOff>180975</xdr:colOff>
      <xdr:row>55</xdr:row>
      <xdr:rowOff>130810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38530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78757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130810</xdr:rowOff>
    </xdr:from>
    <xdr:to>
      <xdr:col>69</xdr:col>
      <xdr:colOff>92075</xdr:colOff>
      <xdr:row>55</xdr:row>
      <xdr:rowOff>168910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560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116857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144780</xdr:rowOff>
    </xdr:from>
    <xdr:to>
      <xdr:col>82</xdr:col>
      <xdr:colOff>158750</xdr:colOff>
      <xdr:row>55</xdr:row>
      <xdr:rowOff>74930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161307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121920</xdr:rowOff>
    </xdr:from>
    <xdr:to>
      <xdr:col>78</xdr:col>
      <xdr:colOff>120650</xdr:colOff>
      <xdr:row>55</xdr:row>
      <xdr:rowOff>52070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62247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76200</xdr:rowOff>
    </xdr:from>
    <xdr:to>
      <xdr:col>74</xdr:col>
      <xdr:colOff>31750</xdr:colOff>
      <xdr:row>55</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16527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80010</xdr:rowOff>
    </xdr:from>
    <xdr:to>
      <xdr:col>69</xdr:col>
      <xdr:colOff>142875</xdr:colOff>
      <xdr:row>56</xdr:row>
      <xdr:rowOff>10160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20337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58437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補助費等に係る経常収支比率が類似団体平均を下回っているのは、河北郡市広域事務組合に対する負担金の減額が主な要因である。</a:t>
          </a:r>
        </a:p>
        <a:p>
          <a:r>
            <a:rPr kumimoji="1" lang="ja-JP" altLang="en-US" sz="1300">
              <a:latin typeface="ＭＳ Ｐゴシック" panose="020B0600070205080204" pitchFamily="50" charset="-128"/>
              <a:ea typeface="ＭＳ Ｐゴシック" panose="020B0600070205080204" pitchFamily="50" charset="-128"/>
            </a:rPr>
            <a:t>今後も補助金等の交付について必要性が低いものは見直しや廃止を行い、歳出の削減に努める。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124714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563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35560</xdr:rowOff>
    </xdr:from>
    <xdr:to>
      <xdr:col>82</xdr:col>
      <xdr:colOff>107950</xdr:colOff>
      <xdr:row>36</xdr:row>
      <xdr:rowOff>99568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20776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139717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99568</xdr:rowOff>
    </xdr:from>
    <xdr:to>
      <xdr:col>78</xdr:col>
      <xdr:colOff>69850</xdr:colOff>
      <xdr:row>36</xdr:row>
      <xdr:rowOff>108712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2717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67564</xdr:rowOff>
    </xdr:from>
    <xdr:to>
      <xdr:col>73</xdr:col>
      <xdr:colOff>180975</xdr:colOff>
      <xdr:row>36</xdr:row>
      <xdr:rowOff>108712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2397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36</xdr:row>
      <xdr:rowOff>113284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2397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1287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48768</xdr:rowOff>
    </xdr:from>
    <xdr:to>
      <xdr:col>78</xdr:col>
      <xdr:colOff>120650</xdr:colOff>
      <xdr:row>36</xdr:row>
      <xdr:rowOff>150368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57912</xdr:rowOff>
    </xdr:from>
    <xdr:to>
      <xdr:col>74</xdr:col>
      <xdr:colOff>31750</xdr:colOff>
      <xdr:row>36</xdr:row>
      <xdr:rowOff>159512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xdr:rowOff>
    </xdr:from>
    <xdr:to>
      <xdr:col>69</xdr:col>
      <xdr:colOff>142875</xdr:colOff>
      <xdr:row>36</xdr:row>
      <xdr:rowOff>118364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年度の合併から新市基盤整備のための事業により、歳出における公債費は増加しており、類似団体内でも高い水準にある。</a:t>
          </a:r>
        </a:p>
        <a:p>
          <a:r>
            <a:rPr kumimoji="1" lang="ja-JP" altLang="en-US" sz="1300">
              <a:latin typeface="ＭＳ Ｐゴシック" panose="020B0600070205080204" pitchFamily="50" charset="-128"/>
              <a:ea typeface="ＭＳ Ｐゴシック" panose="020B0600070205080204" pitchFamily="50" charset="-128"/>
            </a:rPr>
            <a:t>これまでも交付税措置のある有利な起債の活用により、実質的な負担は抑制しており、今後も「選択と集中」により優先順位を明確にして事業を実施する。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154432</xdr:rowOff>
    </xdr:from>
    <xdr:to>
      <xdr:col>24</xdr:col>
      <xdr:colOff>25400</xdr:colOff>
      <xdr:row>80</xdr:row>
      <xdr:rowOff>113285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841732"/>
          <a:ext cx="0" cy="98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85362</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113285</xdr:rowOff>
    </xdr:from>
    <xdr:to>
      <xdr:col>24</xdr:col>
      <xdr:colOff>114300</xdr:colOff>
      <xdr:row>80</xdr:row>
      <xdr:rowOff>113285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69359</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154432</xdr:rowOff>
    </xdr:from>
    <xdr:to>
      <xdr:col>24</xdr:col>
      <xdr:colOff>114300</xdr:colOff>
      <xdr:row>74</xdr:row>
      <xdr:rowOff>154432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129287</xdr:rowOff>
    </xdr:from>
    <xdr:to>
      <xdr:col>24</xdr:col>
      <xdr:colOff>25400</xdr:colOff>
      <xdr:row>79</xdr:row>
      <xdr:rowOff>152146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673837"/>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131590</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161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110998</xdr:rowOff>
    </xdr:from>
    <xdr:to>
      <xdr:col>19</xdr:col>
      <xdr:colOff>187325</xdr:colOff>
      <xdr:row>79</xdr:row>
      <xdr:rowOff>152146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6555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50816</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110998</xdr:rowOff>
    </xdr:from>
    <xdr:to>
      <xdr:col>15</xdr:col>
      <xdr:colOff>98425</xdr:colOff>
      <xdr:row>80</xdr:row>
      <xdr:rowOff>17272</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65554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17272</xdr:rowOff>
    </xdr:from>
    <xdr:to>
      <xdr:col>11</xdr:col>
      <xdr:colOff>9525</xdr:colOff>
      <xdr:row>80</xdr:row>
      <xdr:rowOff>81280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7332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59962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59962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78487</xdr:rowOff>
    </xdr:from>
    <xdr:to>
      <xdr:col>24</xdr:col>
      <xdr:colOff>76200</xdr:colOff>
      <xdr:row>80</xdr:row>
      <xdr:rowOff>8637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50564</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101346</xdr:rowOff>
    </xdr:from>
    <xdr:to>
      <xdr:col>20</xdr:col>
      <xdr:colOff>38100</xdr:colOff>
      <xdr:row>80</xdr:row>
      <xdr:rowOff>31496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16273</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732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60198</xdr:rowOff>
    </xdr:from>
    <xdr:to>
      <xdr:col>15</xdr:col>
      <xdr:colOff>149225</xdr:colOff>
      <xdr:row>79</xdr:row>
      <xdr:rowOff>161798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146575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137922</xdr:rowOff>
    </xdr:from>
    <xdr:to>
      <xdr:col>11</xdr:col>
      <xdr:colOff>60325</xdr:colOff>
      <xdr:row>80</xdr:row>
      <xdr:rowOff>68072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52849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76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30480</xdr:rowOff>
    </xdr:from>
    <xdr:to>
      <xdr:col>6</xdr:col>
      <xdr:colOff>171450</xdr:colOff>
      <xdr:row>80</xdr:row>
      <xdr:rowOff>132080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116857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公債費以外に係る経常収支比率は対前年度と比較しほぼ横ばいとなった。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類似団体と比較すると、他のコストも低い水準にあることから、今後も行政コストを抑制しながら住民サービスの充実に努める。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46990</xdr:rowOff>
    </xdr:from>
    <xdr:to>
      <xdr:col>82</xdr:col>
      <xdr:colOff>107950</xdr:colOff>
      <xdr:row>80</xdr:row>
      <xdr:rowOff>163576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905740"/>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133367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64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46990</xdr:rowOff>
    </xdr:from>
    <xdr:to>
      <xdr:col>82</xdr:col>
      <xdr:colOff>196850</xdr:colOff>
      <xdr:row>75</xdr:row>
      <xdr:rowOff>46990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90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46990</xdr:rowOff>
    </xdr:from>
    <xdr:to>
      <xdr:col>82</xdr:col>
      <xdr:colOff>107950</xdr:colOff>
      <xdr:row>75</xdr:row>
      <xdr:rowOff>51562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29057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158005</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88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154432</xdr:rowOff>
    </xdr:from>
    <xdr:to>
      <xdr:col>78</xdr:col>
      <xdr:colOff>69850</xdr:colOff>
      <xdr:row>75</xdr:row>
      <xdr:rowOff>51562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284173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126492</xdr:rowOff>
    </xdr:from>
    <xdr:to>
      <xdr:col>78</xdr:col>
      <xdr:colOff>120650</xdr:colOff>
      <xdr:row>77</xdr:row>
      <xdr:rowOff>56642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41419</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24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154432</xdr:rowOff>
    </xdr:from>
    <xdr:to>
      <xdr:col>73</xdr:col>
      <xdr:colOff>180975</xdr:colOff>
      <xdr:row>75</xdr:row>
      <xdr:rowOff>60706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284173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169926</xdr:rowOff>
    </xdr:from>
    <xdr:to>
      <xdr:col>74</xdr:col>
      <xdr:colOff>31750</xdr:colOff>
      <xdr:row>76</xdr:row>
      <xdr:rowOff>100076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84853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11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60706</xdr:rowOff>
    </xdr:from>
    <xdr:to>
      <xdr:col>69</xdr:col>
      <xdr:colOff>92075</xdr:colOff>
      <xdr:row>75</xdr:row>
      <xdr:rowOff>106426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29194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149352</xdr:rowOff>
    </xdr:from>
    <xdr:to>
      <xdr:col>69</xdr:col>
      <xdr:colOff>142875</xdr:colOff>
      <xdr:row>77</xdr:row>
      <xdr:rowOff>79502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64279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28194</xdr:rowOff>
    </xdr:from>
    <xdr:to>
      <xdr:col>65</xdr:col>
      <xdr:colOff>53975</xdr:colOff>
      <xdr:row>77</xdr:row>
      <xdr:rowOff>129794</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114571</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167640</xdr:rowOff>
    </xdr:from>
    <xdr:to>
      <xdr:col>82</xdr:col>
      <xdr:colOff>158750</xdr:colOff>
      <xdr:row>75</xdr:row>
      <xdr:rowOff>97790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76217</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76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762</xdr:rowOff>
    </xdr:from>
    <xdr:to>
      <xdr:col>78</xdr:col>
      <xdr:colOff>120650</xdr:colOff>
      <xdr:row>75</xdr:row>
      <xdr:rowOff>102362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112539</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628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103632</xdr:rowOff>
    </xdr:from>
    <xdr:to>
      <xdr:col>74</xdr:col>
      <xdr:colOff>31750</xdr:colOff>
      <xdr:row>75</xdr:row>
      <xdr:rowOff>33782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43959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9906</xdr:rowOff>
    </xdr:from>
    <xdr:to>
      <xdr:col>69</xdr:col>
      <xdr:colOff>142875</xdr:colOff>
      <xdr:row>75</xdr:row>
      <xdr:rowOff>111506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121683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55626</xdr:rowOff>
    </xdr:from>
    <xdr:to>
      <xdr:col>65</xdr:col>
      <xdr:colOff>53975</xdr:colOff>
      <xdr:row>75</xdr:row>
      <xdr:rowOff>157226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167403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石川県かほく市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81082</xdr:rowOff>
    </xdr:from>
    <xdr:to>
      <xdr:col>29</xdr:col>
      <xdr:colOff>127000</xdr:colOff>
      <xdr:row>20</xdr:row>
      <xdr:rowOff>102509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657"/>
          <a:ext cx="0" cy="15644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74586</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102509</xdr:rowOff>
    </xdr:from>
    <xdr:to>
      <xdr:col>30</xdr:col>
      <xdr:colOff>25400</xdr:colOff>
      <xdr:row>20</xdr:row>
      <xdr:rowOff>102509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167459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81082</xdr:rowOff>
    </xdr:from>
    <xdr:to>
      <xdr:col>30</xdr:col>
      <xdr:colOff>25400</xdr:colOff>
      <xdr:row>11</xdr:row>
      <xdr:rowOff>81082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118008</xdr:rowOff>
    </xdr:from>
    <xdr:to>
      <xdr:col>29</xdr:col>
      <xdr:colOff>127000</xdr:colOff>
      <xdr:row>17</xdr:row>
      <xdr:rowOff>4028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908833"/>
          <a:ext cx="647700" cy="57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48821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681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32294</xdr:rowOff>
    </xdr:from>
    <xdr:to>
      <xdr:col>29</xdr:col>
      <xdr:colOff>177800</xdr:colOff>
      <xdr:row>16</xdr:row>
      <xdr:rowOff>133894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2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4028</xdr:rowOff>
    </xdr:from>
    <xdr:to>
      <xdr:col>26</xdr:col>
      <xdr:colOff>50800</xdr:colOff>
      <xdr:row>17</xdr:row>
      <xdr:rowOff>24435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966303"/>
          <a:ext cx="698500" cy="20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72741</xdr:rowOff>
    </xdr:from>
    <xdr:to>
      <xdr:col>26</xdr:col>
      <xdr:colOff>101600</xdr:colOff>
      <xdr:row>17</xdr:row>
      <xdr:rowOff>2891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635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13068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32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24435</xdr:rowOff>
    </xdr:from>
    <xdr:to>
      <xdr:col>22</xdr:col>
      <xdr:colOff>114300</xdr:colOff>
      <xdr:row>17</xdr:row>
      <xdr:rowOff>97922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986710"/>
          <a:ext cx="698500" cy="73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97948</xdr:rowOff>
    </xdr:from>
    <xdr:to>
      <xdr:col>22</xdr:col>
      <xdr:colOff>165100</xdr:colOff>
      <xdr:row>17</xdr:row>
      <xdr:rowOff>28098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88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38275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5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97922</xdr:rowOff>
    </xdr:from>
    <xdr:to>
      <xdr:col>18</xdr:col>
      <xdr:colOff>177800</xdr:colOff>
      <xdr:row>18</xdr:row>
      <xdr:rowOff>135184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60197"/>
          <a:ext cx="698500" cy="208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151714</xdr:rowOff>
    </xdr:from>
    <xdr:to>
      <xdr:col>19</xdr:col>
      <xdr:colOff>38100</xdr:colOff>
      <xdr:row>17</xdr:row>
      <xdr:rowOff>81864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92041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71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54773</xdr:rowOff>
    </xdr:from>
    <xdr:to>
      <xdr:col>15</xdr:col>
      <xdr:colOff>101600</xdr:colOff>
      <xdr:row>17</xdr:row>
      <xdr:rowOff>156373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17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166550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78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67208</xdr:rowOff>
    </xdr:from>
    <xdr:to>
      <xdr:col>29</xdr:col>
      <xdr:colOff>177800</xdr:colOff>
      <xdr:row>16</xdr:row>
      <xdr:rowOff>168808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858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39285</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8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124678</xdr:rowOff>
    </xdr:from>
    <xdr:to>
      <xdr:col>26</xdr:col>
      <xdr:colOff>101600</xdr:colOff>
      <xdr:row>17</xdr:row>
      <xdr:rowOff>54828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15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39605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001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145085</xdr:rowOff>
    </xdr:from>
    <xdr:to>
      <xdr:col>22</xdr:col>
      <xdr:colOff>165100</xdr:colOff>
      <xdr:row>17</xdr:row>
      <xdr:rowOff>75235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35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60012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02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47122</xdr:rowOff>
    </xdr:from>
    <xdr:to>
      <xdr:col>19</xdr:col>
      <xdr:colOff>38100</xdr:colOff>
      <xdr:row>17</xdr:row>
      <xdr:rowOff>148722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09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133499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09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84384</xdr:rowOff>
    </xdr:from>
    <xdr:to>
      <xdr:col>15</xdr:col>
      <xdr:colOff>101600</xdr:colOff>
      <xdr:row>19</xdr:row>
      <xdr:rowOff>14534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18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170761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0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81966</xdr:rowOff>
    </xdr:from>
    <xdr:to>
      <xdr:col>29</xdr:col>
      <xdr:colOff>127000</xdr:colOff>
      <xdr:row>37</xdr:row>
      <xdr:rowOff>288522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06516"/>
          <a:ext cx="0" cy="14067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260599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8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288522</xdr:rowOff>
    </xdr:from>
    <xdr:to>
      <xdr:col>30</xdr:col>
      <xdr:colOff>25400</xdr:colOff>
      <xdr:row>37</xdr:row>
      <xdr:rowOff>288522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13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339793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81966</xdr:rowOff>
    </xdr:from>
    <xdr:to>
      <xdr:col>30</xdr:col>
      <xdr:colOff>25400</xdr:colOff>
      <xdr:row>33</xdr:row>
      <xdr:rowOff>81966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06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141304</xdr:rowOff>
    </xdr:from>
    <xdr:to>
      <xdr:col>29</xdr:col>
      <xdr:colOff>127000</xdr:colOff>
      <xdr:row>35</xdr:row>
      <xdr:rowOff>147606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751654"/>
          <a:ext cx="647700" cy="6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145073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554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172996</xdr:rowOff>
    </xdr:from>
    <xdr:to>
      <xdr:col>29</xdr:col>
      <xdr:colOff>177800</xdr:colOff>
      <xdr:row>35</xdr:row>
      <xdr:rowOff>274596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83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141304</xdr:rowOff>
    </xdr:from>
    <xdr:to>
      <xdr:col>26</xdr:col>
      <xdr:colOff>50800</xdr:colOff>
      <xdr:row>35</xdr:row>
      <xdr:rowOff>203679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751654"/>
          <a:ext cx="698500" cy="62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202192</xdr:rowOff>
    </xdr:from>
    <xdr:to>
      <xdr:col>26</xdr:col>
      <xdr:colOff>101600</xdr:colOff>
      <xdr:row>35</xdr:row>
      <xdr:rowOff>303792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288569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98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194339</xdr:rowOff>
    </xdr:from>
    <xdr:to>
      <xdr:col>22</xdr:col>
      <xdr:colOff>114300</xdr:colOff>
      <xdr:row>35</xdr:row>
      <xdr:rowOff>203679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804689"/>
          <a:ext cx="698500" cy="9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247160</xdr:rowOff>
    </xdr:from>
    <xdr:to>
      <xdr:col>22</xdr:col>
      <xdr:colOff>165100</xdr:colOff>
      <xdr:row>36</xdr:row>
      <xdr:rowOff>5860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57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333537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4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193457</xdr:rowOff>
    </xdr:from>
    <xdr:to>
      <xdr:col>18</xdr:col>
      <xdr:colOff>177800</xdr:colOff>
      <xdr:row>35</xdr:row>
      <xdr:rowOff>194339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803807"/>
          <a:ext cx="698500" cy="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274396</xdr:rowOff>
    </xdr:from>
    <xdr:to>
      <xdr:col>19</xdr:col>
      <xdr:colOff>38100</xdr:colOff>
      <xdr:row>36</xdr:row>
      <xdr:rowOff>33096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17873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7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255553</xdr:rowOff>
    </xdr:from>
    <xdr:to>
      <xdr:col>15</xdr:col>
      <xdr:colOff>101600</xdr:colOff>
      <xdr:row>36</xdr:row>
      <xdr:rowOff>14253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341930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96806</xdr:rowOff>
    </xdr:from>
    <xdr:to>
      <xdr:col>29</xdr:col>
      <xdr:colOff>177800</xdr:colOff>
      <xdr:row>35</xdr:row>
      <xdr:rowOff>198406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07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284783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5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90504</xdr:rowOff>
    </xdr:from>
    <xdr:to>
      <xdr:col>26</xdr:col>
      <xdr:colOff>101600</xdr:colOff>
      <xdr:row>35</xdr:row>
      <xdr:rowOff>192104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00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202281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469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152879</xdr:rowOff>
    </xdr:from>
    <xdr:to>
      <xdr:col>22</xdr:col>
      <xdr:colOff>165100</xdr:colOff>
      <xdr:row>35</xdr:row>
      <xdr:rowOff>254479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63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264656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3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143539</xdr:rowOff>
    </xdr:from>
    <xdr:to>
      <xdr:col>19</xdr:col>
      <xdr:colOff>38100</xdr:colOff>
      <xdr:row>35</xdr:row>
      <xdr:rowOff>245139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53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255316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2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142657</xdr:rowOff>
    </xdr:from>
    <xdr:to>
      <xdr:col>15</xdr:col>
      <xdr:colOff>101600</xdr:colOff>
      <xdr:row>35</xdr:row>
      <xdr:rowOff>244257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53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254434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2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石川県かほく市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36,024
35,619
64.44
21,110,554
20,274,224
706,185
10,898,517
20,574,810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123444</xdr:rowOff>
    </xdr:from>
    <xdr:to>
      <xdr:col>24</xdr:col>
      <xdr:colOff>62865</xdr:colOff>
      <xdr:row>38</xdr:row>
      <xdr:rowOff>53277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944"/>
          <a:ext cx="1270" cy="13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57104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53277</xdr:rowOff>
    </xdr:from>
    <xdr:to>
      <xdr:col>24</xdr:col>
      <xdr:colOff>152400</xdr:colOff>
      <xdr:row>38</xdr:row>
      <xdr:rowOff>53277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70121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123444</xdr:rowOff>
    </xdr:from>
    <xdr:to>
      <xdr:col>24</xdr:col>
      <xdr:colOff>152400</xdr:colOff>
      <xdr:row>30</xdr:row>
      <xdr:rowOff>123444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49390</xdr:rowOff>
    </xdr:from>
    <xdr:to>
      <xdr:col>24</xdr:col>
      <xdr:colOff>63500</xdr:colOff>
      <xdr:row>34</xdr:row>
      <xdr:rowOff>75082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78690"/>
          <a:ext cx="838200" cy="2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63161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2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84734</xdr:rowOff>
    </xdr:from>
    <xdr:to>
      <xdr:col>24</xdr:col>
      <xdr:colOff>114300</xdr:colOff>
      <xdr:row>35</xdr:row>
      <xdr:rowOff>14884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75082</xdr:rowOff>
    </xdr:from>
    <xdr:to>
      <xdr:col>19</xdr:col>
      <xdr:colOff>177800</xdr:colOff>
      <xdr:row>34</xdr:row>
      <xdr:rowOff>89484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04382"/>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109995</xdr:rowOff>
    </xdr:from>
    <xdr:to>
      <xdr:col>20</xdr:col>
      <xdr:colOff>38100</xdr:colOff>
      <xdr:row>35</xdr:row>
      <xdr:rowOff>40145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31272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3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89484</xdr:rowOff>
    </xdr:from>
    <xdr:to>
      <xdr:col>15</xdr:col>
      <xdr:colOff>50800</xdr:colOff>
      <xdr:row>34</xdr:row>
      <xdr:rowOff>155816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18784"/>
          <a:ext cx="889000" cy="6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123088</xdr:rowOff>
    </xdr:from>
    <xdr:to>
      <xdr:col>15</xdr:col>
      <xdr:colOff>101600</xdr:colOff>
      <xdr:row>35</xdr:row>
      <xdr:rowOff>53238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44365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4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155816</xdr:rowOff>
    </xdr:from>
    <xdr:to>
      <xdr:col>10</xdr:col>
      <xdr:colOff>114300</xdr:colOff>
      <xdr:row>36</xdr:row>
      <xdr:rowOff>104521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85116"/>
          <a:ext cx="889000" cy="29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330</xdr:rowOff>
    </xdr:from>
    <xdr:to>
      <xdr:col>10</xdr:col>
      <xdr:colOff>165100</xdr:colOff>
      <xdr:row>35</xdr:row>
      <xdr:rowOff>101930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93057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163449</xdr:rowOff>
    </xdr:from>
    <xdr:to>
      <xdr:col>6</xdr:col>
      <xdr:colOff>38100</xdr:colOff>
      <xdr:row>36</xdr:row>
      <xdr:rowOff>93599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110126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170040</xdr:rowOff>
    </xdr:from>
    <xdr:to>
      <xdr:col>24</xdr:col>
      <xdr:colOff>114300</xdr:colOff>
      <xdr:row>34</xdr:row>
      <xdr:rowOff>100190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2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21467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7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24282</xdr:rowOff>
    </xdr:from>
    <xdr:to>
      <xdr:col>20</xdr:col>
      <xdr:colOff>38100</xdr:colOff>
      <xdr:row>34</xdr:row>
      <xdr:rowOff>125882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5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142409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62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38684</xdr:rowOff>
    </xdr:from>
    <xdr:to>
      <xdr:col>15</xdr:col>
      <xdr:colOff>101600</xdr:colOff>
      <xdr:row>34</xdr:row>
      <xdr:rowOff>140284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6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156811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105016</xdr:rowOff>
    </xdr:from>
    <xdr:to>
      <xdr:col>10</xdr:col>
      <xdr:colOff>165100</xdr:colOff>
      <xdr:row>35</xdr:row>
      <xdr:rowOff>35166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3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51693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70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53721</xdr:rowOff>
    </xdr:from>
    <xdr:to>
      <xdr:col>6</xdr:col>
      <xdr:colOff>38100</xdr:colOff>
      <xdr:row>36</xdr:row>
      <xdr:rowOff>155321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2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146448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1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124649</xdr:rowOff>
    </xdr:from>
    <xdr:to>
      <xdr:col>24</xdr:col>
      <xdr:colOff>62865</xdr:colOff>
      <xdr:row>58</xdr:row>
      <xdr:rowOff>134003</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97149"/>
          <a:ext cx="1270" cy="1380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137830</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134003</xdr:rowOff>
    </xdr:from>
    <xdr:to>
      <xdr:col>24</xdr:col>
      <xdr:colOff>152400</xdr:colOff>
      <xdr:row>58</xdr:row>
      <xdr:rowOff>134003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7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71326</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7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124649</xdr:rowOff>
    </xdr:from>
    <xdr:to>
      <xdr:col>24</xdr:col>
      <xdr:colOff>152400</xdr:colOff>
      <xdr:row>50</xdr:row>
      <xdr:rowOff>124649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9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74366</xdr:rowOff>
    </xdr:from>
    <xdr:to>
      <xdr:col>24</xdr:col>
      <xdr:colOff>63500</xdr:colOff>
      <xdr:row>57</xdr:row>
      <xdr:rowOff>90176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47016"/>
          <a:ext cx="838200" cy="1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133960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63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111083</xdr:rowOff>
    </xdr:from>
    <xdr:to>
      <xdr:col>24</xdr:col>
      <xdr:colOff>114300</xdr:colOff>
      <xdr:row>57</xdr:row>
      <xdr:rowOff>41233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1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90176</xdr:rowOff>
    </xdr:from>
    <xdr:to>
      <xdr:col>19</xdr:col>
      <xdr:colOff>177800</xdr:colOff>
      <xdr:row>57</xdr:row>
      <xdr:rowOff>100939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62826"/>
          <a:ext cx="889000" cy="1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87035</xdr:rowOff>
    </xdr:from>
    <xdr:to>
      <xdr:col>20</xdr:col>
      <xdr:colOff>38100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33712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46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90057</xdr:rowOff>
    </xdr:from>
    <xdr:to>
      <xdr:col>15</xdr:col>
      <xdr:colOff>50800</xdr:colOff>
      <xdr:row>57</xdr:row>
      <xdr:rowOff>100939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862707"/>
          <a:ext cx="889000" cy="1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151902</xdr:rowOff>
    </xdr:from>
    <xdr:to>
      <xdr:col>15</xdr:col>
      <xdr:colOff>101600</xdr:colOff>
      <xdr:row>57</xdr:row>
      <xdr:rowOff>82052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2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90057</xdr:rowOff>
    </xdr:from>
    <xdr:to>
      <xdr:col>10</xdr:col>
      <xdr:colOff>114300</xdr:colOff>
      <xdr:row>57</xdr:row>
      <xdr:rowOff>95571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62707"/>
          <a:ext cx="889000" cy="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42147</xdr:rowOff>
    </xdr:from>
    <xdr:to>
      <xdr:col>10</xdr:col>
      <xdr:colOff>165100</xdr:colOff>
      <xdr:row>57</xdr:row>
      <xdr:rowOff>143747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134874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9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48685</xdr:rowOff>
    </xdr:from>
    <xdr:to>
      <xdr:col>6</xdr:col>
      <xdr:colOff>38100</xdr:colOff>
      <xdr:row>57</xdr:row>
      <xdr:rowOff>150285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141412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91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23566</xdr:rowOff>
    </xdr:from>
    <xdr:to>
      <xdr:col>24</xdr:col>
      <xdr:colOff>114300</xdr:colOff>
      <xdr:row>57</xdr:row>
      <xdr:rowOff>125166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9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1993</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7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39376</xdr:rowOff>
    </xdr:from>
    <xdr:to>
      <xdr:col>20</xdr:col>
      <xdr:colOff>38100</xdr:colOff>
      <xdr:row>57</xdr:row>
      <xdr:rowOff>140976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1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132103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90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50139</xdr:rowOff>
    </xdr:from>
    <xdr:to>
      <xdr:col>15</xdr:col>
      <xdr:colOff>101600</xdr:colOff>
      <xdr:row>57</xdr:row>
      <xdr:rowOff>151739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2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142866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91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39257</xdr:rowOff>
    </xdr:from>
    <xdr:to>
      <xdr:col>10</xdr:col>
      <xdr:colOff>165100</xdr:colOff>
      <xdr:row>57</xdr:row>
      <xdr:rowOff>140857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1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157384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58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44771</xdr:rowOff>
    </xdr:from>
    <xdr:to>
      <xdr:col>6</xdr:col>
      <xdr:colOff>38100</xdr:colOff>
      <xdr:row>57</xdr:row>
      <xdr:rowOff>146371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1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162898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59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78275</xdr:rowOff>
    </xdr:from>
    <xdr:to>
      <xdr:col>24</xdr:col>
      <xdr:colOff>62865</xdr:colOff>
      <xdr:row>78</xdr:row>
      <xdr:rowOff>105730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51225"/>
          <a:ext cx="1270" cy="122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109557</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105730</xdr:rowOff>
    </xdr:from>
    <xdr:to>
      <xdr:col>24</xdr:col>
      <xdr:colOff>152400</xdr:colOff>
      <xdr:row>78</xdr:row>
      <xdr:rowOff>105730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24952</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78275</xdr:rowOff>
    </xdr:from>
    <xdr:to>
      <xdr:col>24</xdr:col>
      <xdr:colOff>152400</xdr:colOff>
      <xdr:row>71</xdr:row>
      <xdr:rowOff>78275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47963</xdr:rowOff>
    </xdr:from>
    <xdr:to>
      <xdr:col>24</xdr:col>
      <xdr:colOff>63500</xdr:colOff>
      <xdr:row>78</xdr:row>
      <xdr:rowOff>77178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421063"/>
          <a:ext cx="838200" cy="2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103822</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34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80945</xdr:rowOff>
    </xdr:from>
    <xdr:to>
      <xdr:col>24</xdr:col>
      <xdr:colOff>114300</xdr:colOff>
      <xdr:row>78</xdr:row>
      <xdr:rowOff>11095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47963</xdr:rowOff>
    </xdr:from>
    <xdr:to>
      <xdr:col>19</xdr:col>
      <xdr:colOff>177800</xdr:colOff>
      <xdr:row>78</xdr:row>
      <xdr:rowOff>76423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21063"/>
          <a:ext cx="889000" cy="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77653</xdr:rowOff>
    </xdr:from>
    <xdr:to>
      <xdr:col>20</xdr:col>
      <xdr:colOff>38100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24330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5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30018</xdr:rowOff>
    </xdr:from>
    <xdr:to>
      <xdr:col>15</xdr:col>
      <xdr:colOff>50800</xdr:colOff>
      <xdr:row>78</xdr:row>
      <xdr:rowOff>76423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03118"/>
          <a:ext cx="889000" cy="4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61102</xdr:rowOff>
    </xdr:from>
    <xdr:to>
      <xdr:col>15</xdr:col>
      <xdr:colOff>101600</xdr:colOff>
      <xdr:row>77</xdr:row>
      <xdr:rowOff>162702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7779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30018</xdr:rowOff>
    </xdr:from>
    <xdr:to>
      <xdr:col>10</xdr:col>
      <xdr:colOff>114300</xdr:colOff>
      <xdr:row>78</xdr:row>
      <xdr:rowOff>94049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03118"/>
          <a:ext cx="889000" cy="6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75321</xdr:rowOff>
    </xdr:from>
    <xdr:to>
      <xdr:col>10</xdr:col>
      <xdr:colOff>165100</xdr:colOff>
      <xdr:row>78</xdr:row>
      <xdr:rowOff>5471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21998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143901</xdr:rowOff>
    </xdr:from>
    <xdr:to>
      <xdr:col>6</xdr:col>
      <xdr:colOff>38100</xdr:colOff>
      <xdr:row>78</xdr:row>
      <xdr:rowOff>74051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90578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26378</xdr:rowOff>
    </xdr:from>
    <xdr:to>
      <xdr:col>24</xdr:col>
      <xdr:colOff>114300</xdr:colOff>
      <xdr:row>78</xdr:row>
      <xdr:rowOff>127978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9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112755</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1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168613</xdr:rowOff>
    </xdr:from>
    <xdr:to>
      <xdr:col>20</xdr:col>
      <xdr:colOff>38100</xdr:colOff>
      <xdr:row>78</xdr:row>
      <xdr:rowOff>98763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7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89890</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6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25623</xdr:rowOff>
    </xdr:from>
    <xdr:to>
      <xdr:col>15</xdr:col>
      <xdr:colOff>101600</xdr:colOff>
      <xdr:row>78</xdr:row>
      <xdr:rowOff>127223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9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118350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9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150668</xdr:rowOff>
    </xdr:from>
    <xdr:to>
      <xdr:col>10</xdr:col>
      <xdr:colOff>165100</xdr:colOff>
      <xdr:row>78</xdr:row>
      <xdr:rowOff>80818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5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71945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4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43249</xdr:rowOff>
    </xdr:from>
    <xdr:to>
      <xdr:col>6</xdr:col>
      <xdr:colOff>38100</xdr:colOff>
      <xdr:row>78</xdr:row>
      <xdr:rowOff>144849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1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135976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0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49225</xdr:rowOff>
    </xdr:from>
    <xdr:to>
      <xdr:col>24</xdr:col>
      <xdr:colOff>62865</xdr:colOff>
      <xdr:row>99</xdr:row>
      <xdr:rowOff>36004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479725"/>
          <a:ext cx="1270" cy="152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39831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0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36004</xdr:rowOff>
    </xdr:from>
    <xdr:to>
      <xdr:col>24</xdr:col>
      <xdr:colOff>152400</xdr:colOff>
      <xdr:row>99</xdr:row>
      <xdr:rowOff>36004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00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167352</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25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49225</xdr:rowOff>
    </xdr:from>
    <xdr:to>
      <xdr:col>24</xdr:col>
      <xdr:colOff>152400</xdr:colOff>
      <xdr:row>90</xdr:row>
      <xdr:rowOff>49225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47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40920</xdr:rowOff>
    </xdr:from>
    <xdr:to>
      <xdr:col>24</xdr:col>
      <xdr:colOff>63500</xdr:colOff>
      <xdr:row>98</xdr:row>
      <xdr:rowOff>33477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671570"/>
          <a:ext cx="838200" cy="1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5808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93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154381</xdr:rowOff>
    </xdr:from>
    <xdr:to>
      <xdr:col>24</xdr:col>
      <xdr:colOff>114300</xdr:colOff>
      <xdr:row>96</xdr:row>
      <xdr:rowOff>84531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160770</xdr:rowOff>
    </xdr:from>
    <xdr:to>
      <xdr:col>19</xdr:col>
      <xdr:colOff>177800</xdr:colOff>
      <xdr:row>98</xdr:row>
      <xdr:rowOff>33477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619970"/>
          <a:ext cx="889000" cy="21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73913</xdr:rowOff>
    </xdr:from>
    <xdr:to>
      <xdr:col>20</xdr:col>
      <xdr:colOff>38100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20590</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30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160770</xdr:rowOff>
    </xdr:from>
    <xdr:to>
      <xdr:col>15</xdr:col>
      <xdr:colOff>50800</xdr:colOff>
      <xdr:row>98</xdr:row>
      <xdr:rowOff>113792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619970"/>
          <a:ext cx="889000" cy="29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98413</xdr:rowOff>
    </xdr:from>
    <xdr:to>
      <xdr:col>15</xdr:col>
      <xdr:colOff>101600</xdr:colOff>
      <xdr:row>96</xdr:row>
      <xdr:rowOff>28563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45090</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16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95326</xdr:rowOff>
    </xdr:from>
    <xdr:to>
      <xdr:col>10</xdr:col>
      <xdr:colOff>114300</xdr:colOff>
      <xdr:row>98</xdr:row>
      <xdr:rowOff>113792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1130300" y="16897426"/>
          <a:ext cx="889000" cy="1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36767</xdr:rowOff>
    </xdr:from>
    <xdr:to>
      <xdr:col>10</xdr:col>
      <xdr:colOff>165100</xdr:colOff>
      <xdr:row>97</xdr:row>
      <xdr:rowOff>138367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154894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55194</xdr:rowOff>
    </xdr:from>
    <xdr:to>
      <xdr:col>6</xdr:col>
      <xdr:colOff>38100</xdr:colOff>
      <xdr:row>97</xdr:row>
      <xdr:rowOff>156794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1871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161570</xdr:rowOff>
    </xdr:from>
    <xdr:to>
      <xdr:col>24</xdr:col>
      <xdr:colOff>114300</xdr:colOff>
      <xdr:row>97</xdr:row>
      <xdr:rowOff>91720</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62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139997</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59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154127</xdr:rowOff>
    </xdr:from>
    <xdr:to>
      <xdr:col>20</xdr:col>
      <xdr:colOff>38100</xdr:colOff>
      <xdr:row>98</xdr:row>
      <xdr:rowOff>84277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78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75404</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8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109970</xdr:rowOff>
    </xdr:from>
    <xdr:to>
      <xdr:col>15</xdr:col>
      <xdr:colOff>101600</xdr:colOff>
      <xdr:row>97</xdr:row>
      <xdr:rowOff>40120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56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31247</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66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62992</xdr:rowOff>
    </xdr:from>
    <xdr:to>
      <xdr:col>10</xdr:col>
      <xdr:colOff>165100</xdr:colOff>
      <xdr:row>98</xdr:row>
      <xdr:rowOff>164592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86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155719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95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44526</xdr:rowOff>
    </xdr:from>
    <xdr:to>
      <xdr:col>6</xdr:col>
      <xdr:colOff>38100</xdr:colOff>
      <xdr:row>98</xdr:row>
      <xdr:rowOff>146126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84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137253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93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161271</xdr:rowOff>
    </xdr:from>
    <xdr:to>
      <xdr:col>54</xdr:col>
      <xdr:colOff>189865</xdr:colOff>
      <xdr:row>39</xdr:row>
      <xdr:rowOff>78390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647671"/>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82217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76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78390</xdr:rowOff>
    </xdr:from>
    <xdr:to>
      <xdr:col>55</xdr:col>
      <xdr:colOff>88900</xdr:colOff>
      <xdr:row>39</xdr:row>
      <xdr:rowOff>78390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764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107948</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42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161271</xdr:rowOff>
    </xdr:from>
    <xdr:to>
      <xdr:col>55</xdr:col>
      <xdr:colOff>88900</xdr:colOff>
      <xdr:row>32</xdr:row>
      <xdr:rowOff>161271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647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75555</xdr:rowOff>
    </xdr:from>
    <xdr:to>
      <xdr:col>55</xdr:col>
      <xdr:colOff>0</xdr:colOff>
      <xdr:row>36</xdr:row>
      <xdr:rowOff>125307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247755"/>
          <a:ext cx="838200" cy="4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89702</xdr:rowOff>
    </xdr:from>
    <xdr:ext cx="534377"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61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111275</xdr:rowOff>
    </xdr:from>
    <xdr:to>
      <xdr:col>55</xdr:col>
      <xdr:colOff>50800</xdr:colOff>
      <xdr:row>37</xdr:row>
      <xdr:rowOff>41425</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8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75555</xdr:rowOff>
    </xdr:from>
    <xdr:to>
      <xdr:col>50</xdr:col>
      <xdr:colOff>114300</xdr:colOff>
      <xdr:row>37</xdr:row>
      <xdr:rowOff>56791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247755"/>
          <a:ext cx="889000" cy="15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99370</xdr:rowOff>
    </xdr:from>
    <xdr:to>
      <xdr:col>50</xdr:col>
      <xdr:colOff>165100</xdr:colOff>
      <xdr:row>37</xdr:row>
      <xdr:rowOff>29520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7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20647</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636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23443</xdr:rowOff>
    </xdr:from>
    <xdr:to>
      <xdr:col>45</xdr:col>
      <xdr:colOff>177800</xdr:colOff>
      <xdr:row>37</xdr:row>
      <xdr:rowOff>56791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338393"/>
          <a:ext cx="889000" cy="10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149918</xdr:rowOff>
    </xdr:from>
    <xdr:to>
      <xdr:col>46</xdr:col>
      <xdr:colOff>38100</xdr:colOff>
      <xdr:row>37</xdr:row>
      <xdr:rowOff>80068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2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96595</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09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23443</xdr:rowOff>
    </xdr:from>
    <xdr:to>
      <xdr:col>41</xdr:col>
      <xdr:colOff>50800</xdr:colOff>
      <xdr:row>37</xdr:row>
      <xdr:rowOff>123799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338393"/>
          <a:ext cx="889000" cy="112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48447</xdr:rowOff>
    </xdr:from>
    <xdr:to>
      <xdr:col>41</xdr:col>
      <xdr:colOff>101600</xdr:colOff>
      <xdr:row>31</xdr:row>
      <xdr:rowOff>150047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36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141174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456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94670</xdr:rowOff>
    </xdr:from>
    <xdr:to>
      <xdr:col>36</xdr:col>
      <xdr:colOff>165100</xdr:colOff>
      <xdr:row>38</xdr:row>
      <xdr:rowOff>24820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3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15947</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53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74507</xdr:rowOff>
    </xdr:from>
    <xdr:to>
      <xdr:col>55</xdr:col>
      <xdr:colOff>50800</xdr:colOff>
      <xdr:row>37</xdr:row>
      <xdr:rowOff>4657</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4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97384</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09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24755</xdr:rowOff>
    </xdr:from>
    <xdr:to>
      <xdr:col>50</xdr:col>
      <xdr:colOff>165100</xdr:colOff>
      <xdr:row>36</xdr:row>
      <xdr:rowOff>126355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9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142882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597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5991</xdr:rowOff>
    </xdr:from>
    <xdr:to>
      <xdr:col>46</xdr:col>
      <xdr:colOff>38100</xdr:colOff>
      <xdr:row>37</xdr:row>
      <xdr:rowOff>107591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34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98718</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44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144093</xdr:rowOff>
    </xdr:from>
    <xdr:to>
      <xdr:col>41</xdr:col>
      <xdr:colOff>101600</xdr:colOff>
      <xdr:row>31</xdr:row>
      <xdr:rowOff>74243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28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90770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06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72999</xdr:rowOff>
    </xdr:from>
    <xdr:to>
      <xdr:col>36</xdr:col>
      <xdr:colOff>165100</xdr:colOff>
      <xdr:row>38</xdr:row>
      <xdr:rowOff>3149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1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19676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19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54732</xdr:rowOff>
    </xdr:from>
    <xdr:to>
      <xdr:col>54</xdr:col>
      <xdr:colOff>189865</xdr:colOff>
      <xdr:row>58</xdr:row>
      <xdr:rowOff>146741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98682"/>
          <a:ext cx="1270" cy="12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150568</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146741</xdr:rowOff>
    </xdr:from>
    <xdr:to>
      <xdr:col>55</xdr:col>
      <xdr:colOff>88900</xdr:colOff>
      <xdr:row>58</xdr:row>
      <xdr:rowOff>146741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9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1409</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7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54732</xdr:rowOff>
    </xdr:from>
    <xdr:to>
      <xdr:col>55</xdr:col>
      <xdr:colOff>88900</xdr:colOff>
      <xdr:row>51</xdr:row>
      <xdr:rowOff>54732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9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135605</xdr:rowOff>
    </xdr:from>
    <xdr:to>
      <xdr:col>55</xdr:col>
      <xdr:colOff>0</xdr:colOff>
      <xdr:row>57</xdr:row>
      <xdr:rowOff>149386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736805"/>
          <a:ext cx="838200" cy="18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63937</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665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85510</xdr:rowOff>
    </xdr:from>
    <xdr:to>
      <xdr:col>55</xdr:col>
      <xdr:colOff>50800</xdr:colOff>
      <xdr:row>57</xdr:row>
      <xdr:rowOff>15660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68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89591</xdr:rowOff>
    </xdr:from>
    <xdr:to>
      <xdr:col>50</xdr:col>
      <xdr:colOff>114300</xdr:colOff>
      <xdr:row>57</xdr:row>
      <xdr:rowOff>149386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862241"/>
          <a:ext cx="889000" cy="5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115614</xdr:rowOff>
    </xdr:from>
    <xdr:to>
      <xdr:col>50</xdr:col>
      <xdr:colOff>165100</xdr:colOff>
      <xdr:row>57</xdr:row>
      <xdr:rowOff>45764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1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62291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49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125833</xdr:rowOff>
    </xdr:from>
    <xdr:to>
      <xdr:col>45</xdr:col>
      <xdr:colOff>177800</xdr:colOff>
      <xdr:row>57</xdr:row>
      <xdr:rowOff>89591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555583"/>
          <a:ext cx="889000" cy="30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107815</xdr:rowOff>
    </xdr:from>
    <xdr:to>
      <xdr:col>46</xdr:col>
      <xdr:colOff>38100</xdr:colOff>
      <xdr:row>57</xdr:row>
      <xdr:rowOff>37965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0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54492</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48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125833</xdr:rowOff>
    </xdr:from>
    <xdr:to>
      <xdr:col>41</xdr:col>
      <xdr:colOff>50800</xdr:colOff>
      <xdr:row>56</xdr:row>
      <xdr:rowOff>71727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555583"/>
          <a:ext cx="889000" cy="11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63774</xdr:rowOff>
    </xdr:from>
    <xdr:to>
      <xdr:col>41</xdr:col>
      <xdr:colOff>101600</xdr:colOff>
      <xdr:row>56</xdr:row>
      <xdr:rowOff>165374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156501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75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75308</xdr:rowOff>
    </xdr:from>
    <xdr:to>
      <xdr:col>36</xdr:col>
      <xdr:colOff>165100</xdr:colOff>
      <xdr:row>57</xdr:row>
      <xdr:rowOff>5458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7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168035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7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84805</xdr:rowOff>
    </xdr:from>
    <xdr:to>
      <xdr:col>55</xdr:col>
      <xdr:colOff>50800</xdr:colOff>
      <xdr:row>57</xdr:row>
      <xdr:rowOff>14955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68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107682</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53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98586</xdr:rowOff>
    </xdr:from>
    <xdr:to>
      <xdr:col>50</xdr:col>
      <xdr:colOff>165100</xdr:colOff>
      <xdr:row>58</xdr:row>
      <xdr:rowOff>28736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7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19863</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96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38791</xdr:rowOff>
    </xdr:from>
    <xdr:to>
      <xdr:col>46</xdr:col>
      <xdr:colOff>38100</xdr:colOff>
      <xdr:row>57</xdr:row>
      <xdr:rowOff>140391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1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131518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90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75033</xdr:rowOff>
    </xdr:from>
    <xdr:to>
      <xdr:col>41</xdr:col>
      <xdr:colOff>101600</xdr:colOff>
      <xdr:row>56</xdr:row>
      <xdr:rowOff>5183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50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21710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28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20927</xdr:rowOff>
    </xdr:from>
    <xdr:to>
      <xdr:col>36</xdr:col>
      <xdr:colOff>165100</xdr:colOff>
      <xdr:row>56</xdr:row>
      <xdr:rowOff>122527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62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139054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39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139264</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40764"/>
          <a:ext cx="1270" cy="15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85941</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91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139264</xdr:rowOff>
    </xdr:from>
    <xdr:to>
      <xdr:col>55</xdr:col>
      <xdr:colOff>88900</xdr:colOff>
      <xdr:row>70</xdr:row>
      <xdr:rowOff>139264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1691</xdr:rowOff>
    </xdr:from>
    <xdr:to>
      <xdr:col>55</xdr:col>
      <xdr:colOff>0</xdr:colOff>
      <xdr:row>79</xdr:row>
      <xdr:rowOff>91901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374791"/>
          <a:ext cx="838200" cy="26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166507</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68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16630</xdr:rowOff>
    </xdr:from>
    <xdr:to>
      <xdr:col>55</xdr:col>
      <xdr:colOff>50800</xdr:colOff>
      <xdr:row>78</xdr:row>
      <xdr:rowOff>118230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91901</xdr:rowOff>
    </xdr:from>
    <xdr:to>
      <xdr:col>50</xdr:col>
      <xdr:colOff>114300</xdr:colOff>
      <xdr:row>79</xdr:row>
      <xdr:rowOff>94752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636451"/>
          <a:ext cx="889000" cy="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28691</xdr:rowOff>
    </xdr:from>
    <xdr:to>
      <xdr:col>50</xdr:col>
      <xdr:colOff>165100</xdr:colOff>
      <xdr:row>78</xdr:row>
      <xdr:rowOff>130291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146818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85075</xdr:rowOff>
    </xdr:from>
    <xdr:to>
      <xdr:col>45</xdr:col>
      <xdr:colOff>177800</xdr:colOff>
      <xdr:row>79</xdr:row>
      <xdr:rowOff>94752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629625"/>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8280</xdr:rowOff>
    </xdr:from>
    <xdr:to>
      <xdr:col>46</xdr:col>
      <xdr:colOff>38100</xdr:colOff>
      <xdr:row>78</xdr:row>
      <xdr:rowOff>109880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126407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85075</xdr:rowOff>
    </xdr:from>
    <xdr:to>
      <xdr:col>41</xdr:col>
      <xdr:colOff>50800</xdr:colOff>
      <xdr:row>79</xdr:row>
      <xdr:rowOff>90399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629625"/>
          <a:ext cx="889000" cy="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157045</xdr:rowOff>
    </xdr:from>
    <xdr:to>
      <xdr:col>41</xdr:col>
      <xdr:colOff>101600</xdr:colOff>
      <xdr:row>78</xdr:row>
      <xdr:rowOff>87195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103722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164926</xdr:rowOff>
    </xdr:from>
    <xdr:to>
      <xdr:col>36</xdr:col>
      <xdr:colOff>165100</xdr:colOff>
      <xdr:row>78</xdr:row>
      <xdr:rowOff>95076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111603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14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122341</xdr:rowOff>
    </xdr:from>
    <xdr:to>
      <xdr:col>55</xdr:col>
      <xdr:colOff>50800</xdr:colOff>
      <xdr:row>78</xdr:row>
      <xdr:rowOff>52491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32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145218</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17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41101</xdr:rowOff>
    </xdr:from>
    <xdr:to>
      <xdr:col>50</xdr:col>
      <xdr:colOff>165100</xdr:colOff>
      <xdr:row>79</xdr:row>
      <xdr:rowOff>142701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8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133828</xdr:rowOff>
    </xdr:from>
    <xdr:ext cx="378565"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50017" y="13678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43952</xdr:rowOff>
    </xdr:from>
    <xdr:to>
      <xdr:col>46</xdr:col>
      <xdr:colOff>38100</xdr:colOff>
      <xdr:row>79</xdr:row>
      <xdr:rowOff>145552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8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136679</xdr:rowOff>
    </xdr:from>
    <xdr:ext cx="378565"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61017" y="13681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34275</xdr:rowOff>
    </xdr:from>
    <xdr:to>
      <xdr:col>41</xdr:col>
      <xdr:colOff>101600</xdr:colOff>
      <xdr:row>79</xdr:row>
      <xdr:rowOff>135875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7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127002</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67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39599</xdr:rowOff>
    </xdr:from>
    <xdr:to>
      <xdr:col>36</xdr:col>
      <xdr:colOff>165100</xdr:colOff>
      <xdr:row>79</xdr:row>
      <xdr:rowOff>141199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8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132326</xdr:rowOff>
    </xdr:from>
    <xdr:ext cx="378565"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3017" y="13676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20625</xdr:rowOff>
    </xdr:from>
    <xdr:to>
      <xdr:col>54</xdr:col>
      <xdr:colOff>189865</xdr:colOff>
      <xdr:row>98</xdr:row>
      <xdr:rowOff>86220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51125"/>
          <a:ext cx="1270" cy="143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90047</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86220</xdr:rowOff>
    </xdr:from>
    <xdr:to>
      <xdr:col>55</xdr:col>
      <xdr:colOff>88900</xdr:colOff>
      <xdr:row>98</xdr:row>
      <xdr:rowOff>86220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138752</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2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20625</xdr:rowOff>
    </xdr:from>
    <xdr:to>
      <xdr:col>55</xdr:col>
      <xdr:colOff>88900</xdr:colOff>
      <xdr:row>90</xdr:row>
      <xdr:rowOff>20625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51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155511</xdr:rowOff>
    </xdr:from>
    <xdr:to>
      <xdr:col>55</xdr:col>
      <xdr:colOff>0</xdr:colOff>
      <xdr:row>96</xdr:row>
      <xdr:rowOff>52857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443261"/>
          <a:ext cx="838200" cy="6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107548</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395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129121</xdr:rowOff>
    </xdr:from>
    <xdr:to>
      <xdr:col>55</xdr:col>
      <xdr:colOff>50800</xdr:colOff>
      <xdr:row>96</xdr:row>
      <xdr:rowOff>59271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41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48921</xdr:rowOff>
    </xdr:from>
    <xdr:to>
      <xdr:col>50</xdr:col>
      <xdr:colOff>114300</xdr:colOff>
      <xdr:row>96</xdr:row>
      <xdr:rowOff>52857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508121"/>
          <a:ext cx="889000" cy="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163982</xdr:rowOff>
    </xdr:from>
    <xdr:to>
      <xdr:col>50</xdr:col>
      <xdr:colOff>165100</xdr:colOff>
      <xdr:row>96</xdr:row>
      <xdr:rowOff>94132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4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110659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2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27203</xdr:rowOff>
    </xdr:from>
    <xdr:to>
      <xdr:col>45</xdr:col>
      <xdr:colOff>177800</xdr:colOff>
      <xdr:row>96</xdr:row>
      <xdr:rowOff>48921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5800603"/>
          <a:ext cx="889000" cy="7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17284</xdr:rowOff>
    </xdr:from>
    <xdr:to>
      <xdr:col>46</xdr:col>
      <xdr:colOff>38100</xdr:colOff>
      <xdr:row>96</xdr:row>
      <xdr:rowOff>118884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4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110011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56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27203</xdr:rowOff>
    </xdr:from>
    <xdr:to>
      <xdr:col>41</xdr:col>
      <xdr:colOff>50800</xdr:colOff>
      <xdr:row>93</xdr:row>
      <xdr:rowOff>77166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5800603"/>
          <a:ext cx="889000" cy="22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129426</xdr:rowOff>
    </xdr:from>
    <xdr:to>
      <xdr:col>41</xdr:col>
      <xdr:colOff>101600</xdr:colOff>
      <xdr:row>96</xdr:row>
      <xdr:rowOff>59576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4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50703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50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131902</xdr:rowOff>
    </xdr:from>
    <xdr:to>
      <xdr:col>36</xdr:col>
      <xdr:colOff>165100</xdr:colOff>
      <xdr:row>96</xdr:row>
      <xdr:rowOff>62052</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41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53179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51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104711</xdr:rowOff>
    </xdr:from>
    <xdr:to>
      <xdr:col>55</xdr:col>
      <xdr:colOff>50800</xdr:colOff>
      <xdr:row>96</xdr:row>
      <xdr:rowOff>34861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39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127588</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24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2057</xdr:rowOff>
    </xdr:from>
    <xdr:to>
      <xdr:col>50</xdr:col>
      <xdr:colOff>165100</xdr:colOff>
      <xdr:row>96</xdr:row>
      <xdr:rowOff>103657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46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94784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55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169571</xdr:rowOff>
    </xdr:from>
    <xdr:to>
      <xdr:col>46</xdr:col>
      <xdr:colOff>38100</xdr:colOff>
      <xdr:row>96</xdr:row>
      <xdr:rowOff>99721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45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116248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23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147853</xdr:rowOff>
    </xdr:from>
    <xdr:to>
      <xdr:col>41</xdr:col>
      <xdr:colOff>101600</xdr:colOff>
      <xdr:row>92</xdr:row>
      <xdr:rowOff>78003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574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94530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552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26366</xdr:rowOff>
    </xdr:from>
    <xdr:to>
      <xdr:col>36</xdr:col>
      <xdr:colOff>165100</xdr:colOff>
      <xdr:row>93</xdr:row>
      <xdr:rowOff>127966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597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144493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574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59804</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74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6481</xdr:rowOff>
    </xdr:from>
    <xdr:ext cx="534377"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4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59804</xdr:rowOff>
    </xdr:from>
    <xdr:to>
      <xdr:col>86</xdr:col>
      <xdr:colOff>25400</xdr:colOff>
      <xdr:row>31</xdr:row>
      <xdr:rowOff>59804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121488</xdr:rowOff>
    </xdr:from>
    <xdr:to>
      <xdr:col>85</xdr:col>
      <xdr:colOff>127000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122238"/>
          <a:ext cx="838200" cy="60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162539</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06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12662</xdr:rowOff>
    </xdr:from>
    <xdr:to>
      <xdr:col>85</xdr:col>
      <xdr:colOff>177800</xdr:colOff>
      <xdr:row>38</xdr:row>
      <xdr:rowOff>114262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43688</xdr:rowOff>
    </xdr:from>
    <xdr:to>
      <xdr:col>81</xdr:col>
      <xdr:colOff>50800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3023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32703</xdr:rowOff>
    </xdr:from>
    <xdr:to>
      <xdr:col>81</xdr:col>
      <xdr:colOff>101600</xdr:colOff>
      <xdr:row>38</xdr:row>
      <xdr:rowOff>134303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4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150830</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32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41516</xdr:rowOff>
    </xdr:from>
    <xdr:to>
      <xdr:col>76</xdr:col>
      <xdr:colOff>114300</xdr:colOff>
      <xdr:row>39</xdr:row>
      <xdr:rowOff>43688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28066"/>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9919</xdr:rowOff>
    </xdr:from>
    <xdr:to>
      <xdr:col>76</xdr:col>
      <xdr:colOff>165100</xdr:colOff>
      <xdr:row>38</xdr:row>
      <xdr:rowOff>111519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128046</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30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31191</xdr:rowOff>
    </xdr:from>
    <xdr:to>
      <xdr:col>71</xdr:col>
      <xdr:colOff>177800</xdr:colOff>
      <xdr:row>39</xdr:row>
      <xdr:rowOff>41516</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17741"/>
          <a:ext cx="8890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90919</xdr:rowOff>
    </xdr:from>
    <xdr:to>
      <xdr:col>72</xdr:col>
      <xdr:colOff>38100</xdr:colOff>
      <xdr:row>38</xdr:row>
      <xdr:rowOff>21069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43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37596</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20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92329</xdr:rowOff>
    </xdr:from>
    <xdr:to>
      <xdr:col>67</xdr:col>
      <xdr:colOff>101600</xdr:colOff>
      <xdr:row>38</xdr:row>
      <xdr:rowOff>22479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39006</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21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70688</xdr:rowOff>
    </xdr:from>
    <xdr:to>
      <xdr:col>85</xdr:col>
      <xdr:colOff>177800</xdr:colOff>
      <xdr:row>36</xdr:row>
      <xdr:rowOff>838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07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93565</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592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164338</xdr:rowOff>
    </xdr:from>
    <xdr:to>
      <xdr:col>76</xdr:col>
      <xdr:colOff>165100</xdr:colOff>
      <xdr:row>39</xdr:row>
      <xdr:rowOff>94488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85615</xdr:rowOff>
    </xdr:from>
    <xdr:ext cx="313932"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35333" y="6772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162166</xdr:rowOff>
    </xdr:from>
    <xdr:to>
      <xdr:col>72</xdr:col>
      <xdr:colOff>38100</xdr:colOff>
      <xdr:row>39</xdr:row>
      <xdr:rowOff>92316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7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83443</xdr:rowOff>
    </xdr:from>
    <xdr:ext cx="313932"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46333" y="67699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151841</xdr:rowOff>
    </xdr:from>
    <xdr:to>
      <xdr:col>67</xdr:col>
      <xdr:colOff>101600</xdr:colOff>
      <xdr:row>39</xdr:row>
      <xdr:rowOff>81991</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6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73118</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5017" y="6759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103048</xdr:rowOff>
    </xdr:from>
    <xdr:to>
      <xdr:col>85</xdr:col>
      <xdr:colOff>126364</xdr:colOff>
      <xdr:row>78</xdr:row>
      <xdr:rowOff>5245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104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9072</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3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5245</xdr:rowOff>
    </xdr:from>
    <xdr:to>
      <xdr:col>86</xdr:col>
      <xdr:colOff>25400</xdr:colOff>
      <xdr:row>78</xdr:row>
      <xdr:rowOff>5245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37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49725</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87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103048</xdr:rowOff>
    </xdr:from>
    <xdr:to>
      <xdr:col>86</xdr:col>
      <xdr:colOff>25400</xdr:colOff>
      <xdr:row>70</xdr:row>
      <xdr:rowOff>103048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10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112738</xdr:rowOff>
    </xdr:from>
    <xdr:to>
      <xdr:col>85</xdr:col>
      <xdr:colOff>127000</xdr:colOff>
      <xdr:row>73</xdr:row>
      <xdr:rowOff>132169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5481300" y="12628588"/>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101452</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788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123025</xdr:rowOff>
    </xdr:from>
    <xdr:to>
      <xdr:col>85</xdr:col>
      <xdr:colOff>177800</xdr:colOff>
      <xdr:row>75</xdr:row>
      <xdr:rowOff>53175</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28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80594</xdr:rowOff>
    </xdr:from>
    <xdr:to>
      <xdr:col>81</xdr:col>
      <xdr:colOff>50800</xdr:colOff>
      <xdr:row>73</xdr:row>
      <xdr:rowOff>112738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592300" y="12596444"/>
          <a:ext cx="889000" cy="3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137299</xdr:rowOff>
    </xdr:from>
    <xdr:to>
      <xdr:col>81</xdr:col>
      <xdr:colOff>101600</xdr:colOff>
      <xdr:row>75</xdr:row>
      <xdr:rowOff>67449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58576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91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80594</xdr:rowOff>
    </xdr:from>
    <xdr:to>
      <xdr:col>76</xdr:col>
      <xdr:colOff>114300</xdr:colOff>
      <xdr:row>73</xdr:row>
      <xdr:rowOff>105029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2596444"/>
          <a:ext cx="889000" cy="2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143142</xdr:rowOff>
    </xdr:from>
    <xdr:to>
      <xdr:col>76</xdr:col>
      <xdr:colOff>165100</xdr:colOff>
      <xdr:row>75</xdr:row>
      <xdr:rowOff>73292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64419</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9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72530</xdr:rowOff>
    </xdr:from>
    <xdr:to>
      <xdr:col>71</xdr:col>
      <xdr:colOff>177800</xdr:colOff>
      <xdr:row>73</xdr:row>
      <xdr:rowOff>105029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2588380"/>
          <a:ext cx="889000" cy="3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154216</xdr:rowOff>
    </xdr:from>
    <xdr:to>
      <xdr:col>72</xdr:col>
      <xdr:colOff>38100</xdr:colOff>
      <xdr:row>75</xdr:row>
      <xdr:rowOff>84366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75493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9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25349</xdr:rowOff>
    </xdr:from>
    <xdr:to>
      <xdr:col>67</xdr:col>
      <xdr:colOff>101600</xdr:colOff>
      <xdr:row>75</xdr:row>
      <xdr:rowOff>126949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118076</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81369</xdr:rowOff>
    </xdr:from>
    <xdr:to>
      <xdr:col>85</xdr:col>
      <xdr:colOff>177800</xdr:colOff>
      <xdr:row>74</xdr:row>
      <xdr:rowOff>11519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259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104246</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244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61938</xdr:rowOff>
    </xdr:from>
    <xdr:to>
      <xdr:col>81</xdr:col>
      <xdr:colOff>101600</xdr:colOff>
      <xdr:row>73</xdr:row>
      <xdr:rowOff>163538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257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8615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235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29794</xdr:rowOff>
    </xdr:from>
    <xdr:to>
      <xdr:col>76</xdr:col>
      <xdr:colOff>165100</xdr:colOff>
      <xdr:row>73</xdr:row>
      <xdr:rowOff>131394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254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147921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232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54229</xdr:rowOff>
    </xdr:from>
    <xdr:to>
      <xdr:col>72</xdr:col>
      <xdr:colOff>38100</xdr:colOff>
      <xdr:row>73</xdr:row>
      <xdr:rowOff>155829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257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906</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234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21730</xdr:rowOff>
    </xdr:from>
    <xdr:to>
      <xdr:col>67</xdr:col>
      <xdr:colOff>101600</xdr:colOff>
      <xdr:row>73</xdr:row>
      <xdr:rowOff>123330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25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139857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231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81480</xdr:rowOff>
    </xdr:from>
    <xdr:to>
      <xdr:col>85</xdr:col>
      <xdr:colOff>126364</xdr:colOff>
      <xdr:row>98</xdr:row>
      <xdr:rowOff>137753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854880"/>
          <a:ext cx="1269" cy="108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141580</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694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137753</xdr:rowOff>
    </xdr:from>
    <xdr:to>
      <xdr:col>86</xdr:col>
      <xdr:colOff>25400</xdr:colOff>
      <xdr:row>98</xdr:row>
      <xdr:rowOff>137753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693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28157</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63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81480</xdr:rowOff>
    </xdr:from>
    <xdr:to>
      <xdr:col>86</xdr:col>
      <xdr:colOff>25400</xdr:colOff>
      <xdr:row>92</xdr:row>
      <xdr:rowOff>81480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85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99192</xdr:rowOff>
    </xdr:from>
    <xdr:to>
      <xdr:col>85</xdr:col>
      <xdr:colOff>127000</xdr:colOff>
      <xdr:row>98</xdr:row>
      <xdr:rowOff>99211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5481300" y="16901292"/>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165000</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62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142123</xdr:rowOff>
    </xdr:from>
    <xdr:to>
      <xdr:col>85</xdr:col>
      <xdr:colOff>177800</xdr:colOff>
      <xdr:row>98</xdr:row>
      <xdr:rowOff>72273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7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67156</xdr:rowOff>
    </xdr:from>
    <xdr:to>
      <xdr:col>81</xdr:col>
      <xdr:colOff>50800</xdr:colOff>
      <xdr:row>98</xdr:row>
      <xdr:rowOff>99192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6869256"/>
          <a:ext cx="889000" cy="3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141070</xdr:rowOff>
    </xdr:from>
    <xdr:to>
      <xdr:col>81</xdr:col>
      <xdr:colOff>101600</xdr:colOff>
      <xdr:row>98</xdr:row>
      <xdr:rowOff>71220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77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87747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54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67156</xdr:rowOff>
    </xdr:from>
    <xdr:to>
      <xdr:col>76</xdr:col>
      <xdr:colOff>114300</xdr:colOff>
      <xdr:row>98</xdr:row>
      <xdr:rowOff>105346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869256"/>
          <a:ext cx="889000" cy="3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127209</xdr:rowOff>
    </xdr:from>
    <xdr:to>
      <xdr:col>76</xdr:col>
      <xdr:colOff>165100</xdr:colOff>
      <xdr:row>98</xdr:row>
      <xdr:rowOff>57359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7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73886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5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105346</xdr:rowOff>
    </xdr:from>
    <xdr:to>
      <xdr:col>71</xdr:col>
      <xdr:colOff>177800</xdr:colOff>
      <xdr:row>98</xdr:row>
      <xdr:rowOff>112333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6907446"/>
          <a:ext cx="889000" cy="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163085</xdr:rowOff>
    </xdr:from>
    <xdr:to>
      <xdr:col>72</xdr:col>
      <xdr:colOff>38100</xdr:colOff>
      <xdr:row>98</xdr:row>
      <xdr:rowOff>93235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79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109762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56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18710</xdr:rowOff>
    </xdr:from>
    <xdr:to>
      <xdr:col>67</xdr:col>
      <xdr:colOff>101600</xdr:colOff>
      <xdr:row>98</xdr:row>
      <xdr:rowOff>120310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136837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59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48411</xdr:rowOff>
    </xdr:from>
    <xdr:to>
      <xdr:col>85</xdr:col>
      <xdr:colOff>177800</xdr:colOff>
      <xdr:row>98</xdr:row>
      <xdr:rowOff>150011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8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134788</xdr:rowOff>
    </xdr:from>
    <xdr:ext cx="469744"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765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48392</xdr:rowOff>
    </xdr:from>
    <xdr:to>
      <xdr:col>81</xdr:col>
      <xdr:colOff>101600</xdr:colOff>
      <xdr:row>98</xdr:row>
      <xdr:rowOff>149992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85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141119</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46428" y="1694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16356</xdr:rowOff>
    </xdr:from>
    <xdr:to>
      <xdr:col>76</xdr:col>
      <xdr:colOff>165100</xdr:colOff>
      <xdr:row>98</xdr:row>
      <xdr:rowOff>117956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81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109083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91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54546</xdr:rowOff>
    </xdr:from>
    <xdr:to>
      <xdr:col>72</xdr:col>
      <xdr:colOff>38100</xdr:colOff>
      <xdr:row>98</xdr:row>
      <xdr:rowOff>156146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85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147273</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694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61533</xdr:rowOff>
    </xdr:from>
    <xdr:to>
      <xdr:col>67</xdr:col>
      <xdr:colOff>101600</xdr:colOff>
      <xdr:row>98</xdr:row>
      <xdr:rowOff>163133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86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154260</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956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16583</xdr:rowOff>
    </xdr:from>
    <xdr:to>
      <xdr:col>116</xdr:col>
      <xdr:colOff>62864</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134710</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1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16583</xdr:rowOff>
    </xdr:from>
    <xdr:to>
      <xdr:col>116</xdr:col>
      <xdr:colOff>152400</xdr:colOff>
      <xdr:row>31</xdr:row>
      <xdr:rowOff>16583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151261</xdr:rowOff>
    </xdr:from>
    <xdr:to>
      <xdr:col>116</xdr:col>
      <xdr:colOff>63500</xdr:colOff>
      <xdr:row>38</xdr:row>
      <xdr:rowOff>154461</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666361"/>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57599</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401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34722</xdr:rowOff>
    </xdr:from>
    <xdr:to>
      <xdr:col>116</xdr:col>
      <xdr:colOff>114300</xdr:colOff>
      <xdr:row>38</xdr:row>
      <xdr:rowOff>136322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93458</xdr:rowOff>
    </xdr:from>
    <xdr:to>
      <xdr:col>111</xdr:col>
      <xdr:colOff>177800</xdr:colOff>
      <xdr:row>38</xdr:row>
      <xdr:rowOff>151261</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608558"/>
          <a:ext cx="889000" cy="5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36844</xdr:rowOff>
    </xdr:from>
    <xdr:to>
      <xdr:col>112</xdr:col>
      <xdr:colOff>38100</xdr:colOff>
      <xdr:row>38</xdr:row>
      <xdr:rowOff>138444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154972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2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155473</xdr:rowOff>
    </xdr:from>
    <xdr:to>
      <xdr:col>107</xdr:col>
      <xdr:colOff>50800</xdr:colOff>
      <xdr:row>38</xdr:row>
      <xdr:rowOff>93458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499123"/>
          <a:ext cx="889000" cy="10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53239</xdr:rowOff>
    </xdr:from>
    <xdr:to>
      <xdr:col>107</xdr:col>
      <xdr:colOff>101600</xdr:colOff>
      <xdr:row>38</xdr:row>
      <xdr:rowOff>154839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145966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66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155473</xdr:rowOff>
    </xdr:from>
    <xdr:to>
      <xdr:col>102</xdr:col>
      <xdr:colOff>114300</xdr:colOff>
      <xdr:row>38</xdr:row>
      <xdr:rowOff>68605</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8656300" y="6499123"/>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69469</xdr:rowOff>
    </xdr:from>
    <xdr:to>
      <xdr:col>102</xdr:col>
      <xdr:colOff>165100</xdr:colOff>
      <xdr:row>38</xdr:row>
      <xdr:rowOff>171069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162196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67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76947</xdr:rowOff>
    </xdr:from>
    <xdr:to>
      <xdr:col>98</xdr:col>
      <xdr:colOff>38100</xdr:colOff>
      <xdr:row>39</xdr:row>
      <xdr:rowOff>7097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169674</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68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103661</xdr:rowOff>
    </xdr:from>
    <xdr:to>
      <xdr:col>116</xdr:col>
      <xdr:colOff>114300</xdr:colOff>
      <xdr:row>39</xdr:row>
      <xdr:rowOff>33811</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1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18588</xdr:rowOff>
    </xdr:from>
    <xdr:ext cx="469744"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3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100461</xdr:rowOff>
    </xdr:from>
    <xdr:to>
      <xdr:col>112</xdr:col>
      <xdr:colOff>38100</xdr:colOff>
      <xdr:row>39</xdr:row>
      <xdr:rowOff>30611</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21738</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88428" y="6708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42658</xdr:rowOff>
    </xdr:from>
    <xdr:to>
      <xdr:col>107</xdr:col>
      <xdr:colOff>101600</xdr:colOff>
      <xdr:row>38</xdr:row>
      <xdr:rowOff>144258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55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160784</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633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104673</xdr:rowOff>
    </xdr:from>
    <xdr:to>
      <xdr:col>102</xdr:col>
      <xdr:colOff>165100</xdr:colOff>
      <xdr:row>38</xdr:row>
      <xdr:rowOff>34823</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4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51350</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622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17805</xdr:rowOff>
    </xdr:from>
    <xdr:to>
      <xdr:col>98</xdr:col>
      <xdr:colOff>38100</xdr:colOff>
      <xdr:row>38</xdr:row>
      <xdr:rowOff>119405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5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135933</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630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110516</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854466"/>
          <a:ext cx="1269" cy="1305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57193</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62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110516</xdr:rowOff>
    </xdr:from>
    <xdr:to>
      <xdr:col>116</xdr:col>
      <xdr:colOff>152400</xdr:colOff>
      <xdr:row>51</xdr:row>
      <xdr:rowOff>110516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85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146486</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47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123609</xdr:rowOff>
    </xdr:from>
    <xdr:to>
      <xdr:col>116</xdr:col>
      <xdr:colOff>114300</xdr:colOff>
      <xdr:row>58</xdr:row>
      <xdr:rowOff>53759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89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104305</xdr:rowOff>
    </xdr:from>
    <xdr:to>
      <xdr:col>111</xdr:col>
      <xdr:colOff>177800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48405"/>
          <a:ext cx="889000" cy="11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138240</xdr:rowOff>
    </xdr:from>
    <xdr:to>
      <xdr:col>112</xdr:col>
      <xdr:colOff>38100</xdr:colOff>
      <xdr:row>58</xdr:row>
      <xdr:rowOff>68390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84917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8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104305</xdr:rowOff>
    </xdr:from>
    <xdr:to>
      <xdr:col>107</xdr:col>
      <xdr:colOff>50800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048405"/>
          <a:ext cx="889000" cy="11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106311</xdr:rowOff>
    </xdr:from>
    <xdr:to>
      <xdr:col>107</xdr:col>
      <xdr:colOff>101600</xdr:colOff>
      <xdr:row>58</xdr:row>
      <xdr:rowOff>36461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52988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110084</xdr:rowOff>
    </xdr:from>
    <xdr:to>
      <xdr:col>102</xdr:col>
      <xdr:colOff>165100</xdr:colOff>
      <xdr:row>58</xdr:row>
      <xdr:rowOff>40234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56761</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147841</xdr:rowOff>
    </xdr:from>
    <xdr:to>
      <xdr:col>98</xdr:col>
      <xdr:colOff>38100</xdr:colOff>
      <xdr:row>58</xdr:row>
      <xdr:rowOff>77991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94518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53505</xdr:rowOff>
    </xdr:from>
    <xdr:to>
      <xdr:col>107</xdr:col>
      <xdr:colOff>101600</xdr:colOff>
      <xdr:row>58</xdr:row>
      <xdr:rowOff>155105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99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146232</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090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60681</xdr:rowOff>
    </xdr:from>
    <xdr:to>
      <xdr:col>116</xdr:col>
      <xdr:colOff>62864</xdr:colOff>
      <xdr:row>79</xdr:row>
      <xdr:rowOff>1588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062181"/>
          <a:ext cx="1269" cy="148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5415</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1588</xdr:rowOff>
    </xdr:from>
    <xdr:to>
      <xdr:col>116</xdr:col>
      <xdr:colOff>152400</xdr:colOff>
      <xdr:row>79</xdr:row>
      <xdr:rowOff>1588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54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7358</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83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60681</xdr:rowOff>
    </xdr:from>
    <xdr:to>
      <xdr:col>116</xdr:col>
      <xdr:colOff>152400</xdr:colOff>
      <xdr:row>70</xdr:row>
      <xdr:rowOff>60681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06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99657</xdr:rowOff>
    </xdr:from>
    <xdr:to>
      <xdr:col>116</xdr:col>
      <xdr:colOff>63500</xdr:colOff>
      <xdr:row>77</xdr:row>
      <xdr:rowOff>100437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3301307"/>
          <a:ext cx="838200" cy="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50760</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90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27884</xdr:rowOff>
    </xdr:from>
    <xdr:to>
      <xdr:col>116</xdr:col>
      <xdr:colOff>114300</xdr:colOff>
      <xdr:row>76</xdr:row>
      <xdr:rowOff>129484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0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93466</xdr:rowOff>
    </xdr:from>
    <xdr:to>
      <xdr:col>111</xdr:col>
      <xdr:colOff>177800</xdr:colOff>
      <xdr:row>77</xdr:row>
      <xdr:rowOff>100437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0434300" y="13295116"/>
          <a:ext cx="889000" cy="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34341</xdr:rowOff>
    </xdr:from>
    <xdr:to>
      <xdr:col>112</xdr:col>
      <xdr:colOff>38100</xdr:colOff>
      <xdr:row>76</xdr:row>
      <xdr:rowOff>135941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152468</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83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93466</xdr:rowOff>
    </xdr:from>
    <xdr:to>
      <xdr:col>107</xdr:col>
      <xdr:colOff>50800</xdr:colOff>
      <xdr:row>77</xdr:row>
      <xdr:rowOff>109506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3295116"/>
          <a:ext cx="889000" cy="1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44208</xdr:rowOff>
    </xdr:from>
    <xdr:to>
      <xdr:col>107</xdr:col>
      <xdr:colOff>101600</xdr:colOff>
      <xdr:row>76</xdr:row>
      <xdr:rowOff>145808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162336</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8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109506</xdr:rowOff>
    </xdr:from>
    <xdr:to>
      <xdr:col>102</xdr:col>
      <xdr:colOff>114300</xdr:colOff>
      <xdr:row>77</xdr:row>
      <xdr:rowOff>136271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3311156"/>
          <a:ext cx="889000" cy="2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60458</xdr:rowOff>
    </xdr:from>
    <xdr:to>
      <xdr:col>102</xdr:col>
      <xdr:colOff>165100</xdr:colOff>
      <xdr:row>76</xdr:row>
      <xdr:rowOff>162058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7135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134086</xdr:rowOff>
    </xdr:from>
    <xdr:to>
      <xdr:col>98</xdr:col>
      <xdr:colOff>38100</xdr:colOff>
      <xdr:row>76</xdr:row>
      <xdr:rowOff>64236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80763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48857</xdr:rowOff>
    </xdr:from>
    <xdr:to>
      <xdr:col>116</xdr:col>
      <xdr:colOff>114300</xdr:colOff>
      <xdr:row>77</xdr:row>
      <xdr:rowOff>150457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25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27284</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2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49637</xdr:rowOff>
    </xdr:from>
    <xdr:to>
      <xdr:col>112</xdr:col>
      <xdr:colOff>38100</xdr:colOff>
      <xdr:row>77</xdr:row>
      <xdr:rowOff>151237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25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142364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34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42666</xdr:rowOff>
    </xdr:from>
    <xdr:to>
      <xdr:col>107</xdr:col>
      <xdr:colOff>101600</xdr:colOff>
      <xdr:row>77</xdr:row>
      <xdr:rowOff>144266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24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135393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33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58706</xdr:rowOff>
    </xdr:from>
    <xdr:to>
      <xdr:col>102</xdr:col>
      <xdr:colOff>165100</xdr:colOff>
      <xdr:row>77</xdr:row>
      <xdr:rowOff>160306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26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151433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35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85471</xdr:rowOff>
    </xdr:from>
    <xdr:to>
      <xdr:col>98</xdr:col>
      <xdr:colOff>38100</xdr:colOff>
      <xdr:row>78</xdr:row>
      <xdr:rowOff>15621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28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6748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37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性質別歳出決算のうち公債費については、類似団体平均、石川県平均と比較しても高水準となっている。これは平成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年度以降、合併に伴う建設事業によるものだが、平成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年度をピークに公債費は減少する見込みであり、今後は市債の新規発行を抑制していく方針である。</a:t>
          </a:r>
        </a:p>
        <a:p>
          <a:r>
            <a:rPr kumimoji="1" lang="ja-JP" altLang="en-US" sz="1300">
              <a:latin typeface="ＭＳ Ｐゴシック" panose="020B0600070205080204" pitchFamily="50" charset="-128"/>
              <a:ea typeface="ＭＳ Ｐゴシック" panose="020B0600070205080204" pitchFamily="50" charset="-128"/>
            </a:rPr>
            <a:t>人件費については、会計年度任用職員の報酬増により、住民一人当たり</a:t>
          </a:r>
          <a:r>
            <a:rPr kumimoji="1" lang="en-US" altLang="ja-JP" sz="1300">
              <a:latin typeface="ＭＳ Ｐゴシック" panose="020B0600070205080204" pitchFamily="50" charset="-128"/>
              <a:ea typeface="ＭＳ Ｐゴシック" panose="020B0600070205080204" pitchFamily="50" charset="-128"/>
            </a:rPr>
            <a:t>97,111</a:t>
          </a:r>
          <a:r>
            <a:rPr kumimoji="1" lang="ja-JP" altLang="en-US" sz="1300">
              <a:latin typeface="ＭＳ Ｐゴシック" panose="020B0600070205080204" pitchFamily="50" charset="-128"/>
              <a:ea typeface="ＭＳ Ｐゴシック" panose="020B0600070205080204" pitchFamily="50" charset="-128"/>
            </a:rPr>
            <a:t>円と、前年度と比較して</a:t>
          </a:r>
          <a:r>
            <a:rPr kumimoji="1" lang="en-US" altLang="ja-JP" sz="1300">
              <a:latin typeface="ＭＳ Ｐゴシック" panose="020B0600070205080204" pitchFamily="50" charset="-128"/>
              <a:ea typeface="ＭＳ Ｐゴシック" panose="020B0600070205080204" pitchFamily="50" charset="-128"/>
            </a:rPr>
            <a:t>2,023</a:t>
          </a:r>
          <a:r>
            <a:rPr kumimoji="1" lang="ja-JP" altLang="en-US" sz="1300">
              <a:latin typeface="ＭＳ Ｐゴシック" panose="020B0600070205080204" pitchFamily="50" charset="-128"/>
              <a:ea typeface="ＭＳ Ｐゴシック" panose="020B0600070205080204" pitchFamily="50" charset="-128"/>
            </a:rPr>
            <a:t>千円増加となった。</a:t>
          </a:r>
        </a:p>
        <a:p>
          <a:r>
            <a:rPr kumimoji="1" lang="ja-JP" altLang="en-US" sz="1300">
              <a:latin typeface="ＭＳ Ｐゴシック" panose="020B0600070205080204" pitchFamily="50" charset="-128"/>
              <a:ea typeface="ＭＳ Ｐゴシック" panose="020B0600070205080204" pitchFamily="50" charset="-128"/>
            </a:rPr>
            <a:t>扶助費については、住民一人当たり</a:t>
          </a:r>
          <a:r>
            <a:rPr kumimoji="1" lang="en-US" altLang="ja-JP" sz="1300">
              <a:latin typeface="ＭＳ Ｐゴシック" panose="020B0600070205080204" pitchFamily="50" charset="-128"/>
              <a:ea typeface="ＭＳ Ｐゴシック" panose="020B0600070205080204" pitchFamily="50" charset="-128"/>
            </a:rPr>
            <a:t>87,278</a:t>
          </a:r>
          <a:r>
            <a:rPr kumimoji="1" lang="ja-JP" altLang="en-US" sz="1300">
              <a:latin typeface="ＭＳ Ｐゴシック" panose="020B0600070205080204" pitchFamily="50" charset="-128"/>
              <a:ea typeface="ＭＳ Ｐゴシック" panose="020B0600070205080204" pitchFamily="50" charset="-128"/>
            </a:rPr>
            <a:t>円と、前年度と比較して増加となったが、これは高齢者世帯及び子育て世帯への物価高騰対策支援給付金が主な要因である。</a:t>
          </a:r>
        </a:p>
        <a:p>
          <a:r>
            <a:rPr kumimoji="1" lang="ja-JP" altLang="en-US" sz="1300">
              <a:latin typeface="ＭＳ Ｐゴシック" panose="020B0600070205080204" pitchFamily="50" charset="-128"/>
              <a:ea typeface="ＭＳ Ｐゴシック" panose="020B0600070205080204" pitchFamily="50" charset="-128"/>
            </a:rPr>
            <a:t>補助費については、住民一人当たり</a:t>
          </a:r>
          <a:r>
            <a:rPr kumimoji="1" lang="en-US" altLang="ja-JP" sz="1300">
              <a:latin typeface="ＭＳ Ｐゴシック" panose="020B0600070205080204" pitchFamily="50" charset="-128"/>
              <a:ea typeface="ＭＳ Ｐゴシック" panose="020B0600070205080204" pitchFamily="50" charset="-128"/>
            </a:rPr>
            <a:t>89,074</a:t>
          </a:r>
          <a:r>
            <a:rPr kumimoji="1" lang="ja-JP" altLang="en-US" sz="1300">
              <a:latin typeface="ＭＳ Ｐゴシック" panose="020B0600070205080204" pitchFamily="50" charset="-128"/>
              <a:ea typeface="ＭＳ Ｐゴシック" panose="020B0600070205080204" pitchFamily="50" charset="-128"/>
            </a:rPr>
            <a:t>円と、前年度と比較して減少となったが、これは新型コロナウイルス感染症対策に伴う臨時的な事業（プレミアム付商品券事業、貨物運送事業者支援金等）の終了が主な要因である。</a:t>
          </a:r>
        </a:p>
        <a:p>
          <a:r>
            <a:rPr kumimoji="1" lang="ja-JP" altLang="en-US" sz="1300">
              <a:latin typeface="ＭＳ Ｐゴシック" panose="020B0600070205080204" pitchFamily="50" charset="-128"/>
              <a:ea typeface="ＭＳ Ｐゴシック" panose="020B0600070205080204" pitchFamily="50" charset="-128"/>
            </a:rPr>
            <a:t>普通建設事業費については、住民一人当たり</a:t>
          </a:r>
          <a:r>
            <a:rPr kumimoji="1" lang="en-US" altLang="ja-JP" sz="1300">
              <a:latin typeface="ＭＳ Ｐゴシック" panose="020B0600070205080204" pitchFamily="50" charset="-128"/>
              <a:ea typeface="ＭＳ Ｐゴシック" panose="020B0600070205080204" pitchFamily="50" charset="-128"/>
            </a:rPr>
            <a:t>73,127</a:t>
          </a:r>
          <a:r>
            <a:rPr kumimoji="1" lang="ja-JP" altLang="en-US" sz="1300">
              <a:latin typeface="ＭＳ Ｐゴシック" panose="020B0600070205080204" pitchFamily="50" charset="-128"/>
              <a:ea typeface="ＭＳ Ｐゴシック" panose="020B0600070205080204" pitchFamily="50" charset="-128"/>
            </a:rPr>
            <a:t>円と、前年度と比較して大幅な増加となったが、これは総合体育館建設にかかる経費や公共施設の長寿命化改修工事等が主な要因である。今後も公共施設等総合管理計画に基づき、施設の更新・統廃合・長寿命化に計画的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石川県かほく市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36,024
35,619
64.44
21,110,554
20,274,224
706,185
10,898,517
20,574,810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38</xdr:row>
      <xdr:rowOff>145034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5570"/>
          <a:ext cx="1270" cy="146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148861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145034</xdr:rowOff>
    </xdr:from>
    <xdr:to>
      <xdr:col>24</xdr:col>
      <xdr:colOff>152400</xdr:colOff>
      <xdr:row>38</xdr:row>
      <xdr:rowOff>145034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37592</xdr:rowOff>
    </xdr:from>
    <xdr:to>
      <xdr:col>24</xdr:col>
      <xdr:colOff>63500</xdr:colOff>
      <xdr:row>36</xdr:row>
      <xdr:rowOff>49784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09792"/>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76725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0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53848</xdr:rowOff>
    </xdr:from>
    <xdr:to>
      <xdr:col>24</xdr:col>
      <xdr:colOff>114300</xdr:colOff>
      <xdr:row>35</xdr:row>
      <xdr:rowOff>155448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49784</xdr:rowOff>
    </xdr:from>
    <xdr:to>
      <xdr:col>19</xdr:col>
      <xdr:colOff>177800</xdr:colOff>
      <xdr:row>36</xdr:row>
      <xdr:rowOff>131699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21984"/>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74422</xdr:rowOff>
    </xdr:from>
    <xdr:to>
      <xdr:col>20</xdr:col>
      <xdr:colOff>38100</xdr:colOff>
      <xdr:row>36</xdr:row>
      <xdr:rowOff>4572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21099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5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131699</xdr:rowOff>
    </xdr:from>
    <xdr:to>
      <xdr:col>15</xdr:col>
      <xdr:colOff>50800</xdr:colOff>
      <xdr:row>36</xdr:row>
      <xdr:rowOff>139319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03899"/>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62230</xdr:rowOff>
    </xdr:from>
    <xdr:to>
      <xdr:col>15</xdr:col>
      <xdr:colOff>101600</xdr:colOff>
      <xdr:row>35</xdr:row>
      <xdr:rowOff>163830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8907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116459</xdr:rowOff>
    </xdr:from>
    <xdr:to>
      <xdr:col>10</xdr:col>
      <xdr:colOff>114300</xdr:colOff>
      <xdr:row>36</xdr:row>
      <xdr:rowOff>139319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8865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95758</xdr:rowOff>
    </xdr:from>
    <xdr:to>
      <xdr:col>10</xdr:col>
      <xdr:colOff>165100</xdr:colOff>
      <xdr:row>36</xdr:row>
      <xdr:rowOff>25908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42435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37084</xdr:rowOff>
    </xdr:from>
    <xdr:to>
      <xdr:col>6</xdr:col>
      <xdr:colOff>38100</xdr:colOff>
      <xdr:row>35</xdr:row>
      <xdr:rowOff>138684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155211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158242</xdr:rowOff>
    </xdr:from>
    <xdr:to>
      <xdr:col>24</xdr:col>
      <xdr:colOff>114300</xdr:colOff>
      <xdr:row>36</xdr:row>
      <xdr:rowOff>88392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5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136669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3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170434</xdr:rowOff>
    </xdr:from>
    <xdr:to>
      <xdr:col>20</xdr:col>
      <xdr:colOff>38100</xdr:colOff>
      <xdr:row>36</xdr:row>
      <xdr:rowOff>100584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7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91711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80899</xdr:rowOff>
    </xdr:from>
    <xdr:to>
      <xdr:col>15</xdr:col>
      <xdr:colOff>101600</xdr:colOff>
      <xdr:row>37</xdr:row>
      <xdr:rowOff>11049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5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2176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4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88519</xdr:rowOff>
    </xdr:from>
    <xdr:to>
      <xdr:col>10</xdr:col>
      <xdr:colOff>165100</xdr:colOff>
      <xdr:row>37</xdr:row>
      <xdr:rowOff>18669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6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9796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5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65659</xdr:rowOff>
    </xdr:from>
    <xdr:to>
      <xdr:col>6</xdr:col>
      <xdr:colOff>38100</xdr:colOff>
      <xdr:row>36</xdr:row>
      <xdr:rowOff>167259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3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158386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30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128354</xdr:rowOff>
    </xdr:from>
    <xdr:to>
      <xdr:col>24</xdr:col>
      <xdr:colOff>62865</xdr:colOff>
      <xdr:row>58</xdr:row>
      <xdr:rowOff>72713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0854"/>
          <a:ext cx="1270" cy="131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76540</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72713</xdr:rowOff>
    </xdr:from>
    <xdr:to>
      <xdr:col>24</xdr:col>
      <xdr:colOff>152400</xdr:colOff>
      <xdr:row>58</xdr:row>
      <xdr:rowOff>72713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1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75031</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128354</xdr:rowOff>
    </xdr:from>
    <xdr:to>
      <xdr:col>24</xdr:col>
      <xdr:colOff>152400</xdr:colOff>
      <xdr:row>50</xdr:row>
      <xdr:rowOff>128354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140485</xdr:rowOff>
    </xdr:from>
    <xdr:to>
      <xdr:col>24</xdr:col>
      <xdr:colOff>63500</xdr:colOff>
      <xdr:row>57</xdr:row>
      <xdr:rowOff>143987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13135"/>
          <a:ext cx="838200" cy="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3363</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04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151936</xdr:rowOff>
    </xdr:from>
    <xdr:to>
      <xdr:col>24</xdr:col>
      <xdr:colOff>114300</xdr:colOff>
      <xdr:row>57</xdr:row>
      <xdr:rowOff>82086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127378</xdr:rowOff>
    </xdr:from>
    <xdr:to>
      <xdr:col>19</xdr:col>
      <xdr:colOff>177800</xdr:colOff>
      <xdr:row>57</xdr:row>
      <xdr:rowOff>143987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00028"/>
          <a:ext cx="889000" cy="1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151769</xdr:rowOff>
    </xdr:from>
    <xdr:to>
      <xdr:col>20</xdr:col>
      <xdr:colOff>38100</xdr:colOff>
      <xdr:row>57</xdr:row>
      <xdr:rowOff>81919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98446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2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122292</xdr:rowOff>
    </xdr:from>
    <xdr:to>
      <xdr:col>15</xdr:col>
      <xdr:colOff>50800</xdr:colOff>
      <xdr:row>57</xdr:row>
      <xdr:rowOff>127378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552042"/>
          <a:ext cx="889000" cy="34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166258</xdr:rowOff>
    </xdr:from>
    <xdr:to>
      <xdr:col>15</xdr:col>
      <xdr:colOff>101600</xdr:colOff>
      <xdr:row>57</xdr:row>
      <xdr:rowOff>96408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112935</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4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122292</xdr:rowOff>
    </xdr:from>
    <xdr:to>
      <xdr:col>10</xdr:col>
      <xdr:colOff>114300</xdr:colOff>
      <xdr:row>58</xdr:row>
      <xdr:rowOff>7451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552042"/>
          <a:ext cx="889000" cy="39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139962</xdr:rowOff>
    </xdr:from>
    <xdr:to>
      <xdr:col>10</xdr:col>
      <xdr:colOff>165100</xdr:colOff>
      <xdr:row>55</xdr:row>
      <xdr:rowOff>70112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39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86639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17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47142</xdr:rowOff>
    </xdr:from>
    <xdr:to>
      <xdr:col>6</xdr:col>
      <xdr:colOff>38100</xdr:colOff>
      <xdr:row>57</xdr:row>
      <xdr:rowOff>148742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1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165269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9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89685</xdr:rowOff>
    </xdr:from>
    <xdr:to>
      <xdr:col>24</xdr:col>
      <xdr:colOff>114300</xdr:colOff>
      <xdr:row>58</xdr:row>
      <xdr:rowOff>19835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6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4612</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7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93187</xdr:rowOff>
    </xdr:from>
    <xdr:to>
      <xdr:col>20</xdr:col>
      <xdr:colOff>38100</xdr:colOff>
      <xdr:row>58</xdr:row>
      <xdr:rowOff>23337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14464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5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76578</xdr:rowOff>
    </xdr:from>
    <xdr:to>
      <xdr:col>15</xdr:col>
      <xdr:colOff>101600</xdr:colOff>
      <xdr:row>58</xdr:row>
      <xdr:rowOff>6728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4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169305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4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71492</xdr:rowOff>
    </xdr:from>
    <xdr:to>
      <xdr:col>10</xdr:col>
      <xdr:colOff>165100</xdr:colOff>
      <xdr:row>56</xdr:row>
      <xdr:rowOff>1642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50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164219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93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128101</xdr:rowOff>
    </xdr:from>
    <xdr:to>
      <xdr:col>6</xdr:col>
      <xdr:colOff>38100</xdr:colOff>
      <xdr:row>58</xdr:row>
      <xdr:rowOff>58251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0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49378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9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78</xdr:row>
      <xdr:rowOff>81700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44752"/>
          <a:ext cx="1270" cy="1410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85527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81700</xdr:rowOff>
    </xdr:from>
    <xdr:to>
      <xdr:col>24</xdr:col>
      <xdr:colOff>152400</xdr:colOff>
      <xdr:row>78</xdr:row>
      <xdr:rowOff>81700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1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118070</xdr:rowOff>
    </xdr:from>
    <xdr:to>
      <xdr:col>24</xdr:col>
      <xdr:colOff>63500</xdr:colOff>
      <xdr:row>75</xdr:row>
      <xdr:rowOff>169821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805370"/>
          <a:ext cx="838200" cy="22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21629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80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43202</xdr:rowOff>
    </xdr:from>
    <xdr:to>
      <xdr:col>24</xdr:col>
      <xdr:colOff>114300</xdr:colOff>
      <xdr:row>75</xdr:row>
      <xdr:rowOff>144802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120574</xdr:rowOff>
    </xdr:from>
    <xdr:to>
      <xdr:col>19</xdr:col>
      <xdr:colOff>177800</xdr:colOff>
      <xdr:row>75</xdr:row>
      <xdr:rowOff>169821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807874"/>
          <a:ext cx="889000" cy="22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163108</xdr:rowOff>
    </xdr:from>
    <xdr:to>
      <xdr:col>20</xdr:col>
      <xdr:colOff>38100</xdr:colOff>
      <xdr:row>76</xdr:row>
      <xdr:rowOff>93258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84385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14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120574</xdr:rowOff>
    </xdr:from>
    <xdr:to>
      <xdr:col>15</xdr:col>
      <xdr:colOff>50800</xdr:colOff>
      <xdr:row>77</xdr:row>
      <xdr:rowOff>44134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807874"/>
          <a:ext cx="889000" cy="43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61044</xdr:rowOff>
    </xdr:from>
    <xdr:to>
      <xdr:col>15</xdr:col>
      <xdr:colOff>101600</xdr:colOff>
      <xdr:row>75</xdr:row>
      <xdr:rowOff>162644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153770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1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44134</xdr:rowOff>
    </xdr:from>
    <xdr:to>
      <xdr:col>10</xdr:col>
      <xdr:colOff>114300</xdr:colOff>
      <xdr:row>77</xdr:row>
      <xdr:rowOff>149737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45784"/>
          <a:ext cx="889000" cy="10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160745</xdr:rowOff>
    </xdr:from>
    <xdr:to>
      <xdr:col>10</xdr:col>
      <xdr:colOff>165100</xdr:colOff>
      <xdr:row>77</xdr:row>
      <xdr:rowOff>90895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107423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48177</xdr:rowOff>
    </xdr:from>
    <xdr:to>
      <xdr:col>6</xdr:col>
      <xdr:colOff>38100</xdr:colOff>
      <xdr:row>77</xdr:row>
      <xdr:rowOff>149777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166304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2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67270</xdr:rowOff>
    </xdr:from>
    <xdr:to>
      <xdr:col>24</xdr:col>
      <xdr:colOff>114300</xdr:colOff>
      <xdr:row>74</xdr:row>
      <xdr:rowOff>168870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75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90147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0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119021</xdr:rowOff>
    </xdr:from>
    <xdr:to>
      <xdr:col>20</xdr:col>
      <xdr:colOff>38100</xdr:colOff>
      <xdr:row>76</xdr:row>
      <xdr:rowOff>49171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7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65698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752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69774</xdr:rowOff>
    </xdr:from>
    <xdr:to>
      <xdr:col>15</xdr:col>
      <xdr:colOff>101600</xdr:colOff>
      <xdr:row>74</xdr:row>
      <xdr:rowOff>171374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75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16451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53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164784</xdr:rowOff>
    </xdr:from>
    <xdr:to>
      <xdr:col>10</xdr:col>
      <xdr:colOff>165100</xdr:colOff>
      <xdr:row>77</xdr:row>
      <xdr:rowOff>94934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9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86061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28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98937</xdr:rowOff>
    </xdr:from>
    <xdr:to>
      <xdr:col>6</xdr:col>
      <xdr:colOff>38100</xdr:colOff>
      <xdr:row>78</xdr:row>
      <xdr:rowOff>29087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0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20214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93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138615</xdr:rowOff>
    </xdr:from>
    <xdr:to>
      <xdr:col>24</xdr:col>
      <xdr:colOff>62865</xdr:colOff>
      <xdr:row>98</xdr:row>
      <xdr:rowOff>29648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97665"/>
          <a:ext cx="1270" cy="14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33475</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29648</xdr:rowOff>
    </xdr:from>
    <xdr:to>
      <xdr:col>24</xdr:col>
      <xdr:colOff>152400</xdr:colOff>
      <xdr:row>98</xdr:row>
      <xdr:rowOff>29648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85292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7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138615</xdr:rowOff>
    </xdr:from>
    <xdr:to>
      <xdr:col>24</xdr:col>
      <xdr:colOff>152400</xdr:colOff>
      <xdr:row>89</xdr:row>
      <xdr:rowOff>138615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9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138043</xdr:rowOff>
    </xdr:from>
    <xdr:to>
      <xdr:col>24</xdr:col>
      <xdr:colOff>63500</xdr:colOff>
      <xdr:row>98</xdr:row>
      <xdr:rowOff>29648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768693"/>
          <a:ext cx="838200" cy="6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26091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14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3214</xdr:rowOff>
    </xdr:from>
    <xdr:to>
      <xdr:col>24</xdr:col>
      <xdr:colOff>114300</xdr:colOff>
      <xdr:row>95</xdr:row>
      <xdr:rowOff>104814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9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126822</xdr:rowOff>
    </xdr:from>
    <xdr:to>
      <xdr:col>19</xdr:col>
      <xdr:colOff>177800</xdr:colOff>
      <xdr:row>97</xdr:row>
      <xdr:rowOff>138043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757472"/>
          <a:ext cx="889000" cy="1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130829</xdr:rowOff>
    </xdr:from>
    <xdr:to>
      <xdr:col>20</xdr:col>
      <xdr:colOff>38100</xdr:colOff>
      <xdr:row>95</xdr:row>
      <xdr:rowOff>60979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4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77506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02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87522</xdr:rowOff>
    </xdr:from>
    <xdr:to>
      <xdr:col>15</xdr:col>
      <xdr:colOff>50800</xdr:colOff>
      <xdr:row>97</xdr:row>
      <xdr:rowOff>126822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718172"/>
          <a:ext cx="889000" cy="3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167120</xdr:rowOff>
    </xdr:from>
    <xdr:to>
      <xdr:col>15</xdr:col>
      <xdr:colOff>101600</xdr:colOff>
      <xdr:row>95</xdr:row>
      <xdr:rowOff>97270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113797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05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87522</xdr:rowOff>
    </xdr:from>
    <xdr:to>
      <xdr:col>10</xdr:col>
      <xdr:colOff>114300</xdr:colOff>
      <xdr:row>98</xdr:row>
      <xdr:rowOff>89084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718172"/>
          <a:ext cx="889000" cy="17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142126</xdr:rowOff>
    </xdr:from>
    <xdr:to>
      <xdr:col>10</xdr:col>
      <xdr:colOff>165100</xdr:colOff>
      <xdr:row>96</xdr:row>
      <xdr:rowOff>72276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88803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2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154660</xdr:rowOff>
    </xdr:from>
    <xdr:to>
      <xdr:col>6</xdr:col>
      <xdr:colOff>38100</xdr:colOff>
      <xdr:row>96</xdr:row>
      <xdr:rowOff>84810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44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101337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21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150298</xdr:rowOff>
    </xdr:from>
    <xdr:to>
      <xdr:col>24</xdr:col>
      <xdr:colOff>114300</xdr:colOff>
      <xdr:row>98</xdr:row>
      <xdr:rowOff>80448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8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65225</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9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87243</xdr:rowOff>
    </xdr:from>
    <xdr:to>
      <xdr:col>20</xdr:col>
      <xdr:colOff>38100</xdr:colOff>
      <xdr:row>98</xdr:row>
      <xdr:rowOff>17393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1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8520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1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76022</xdr:rowOff>
    </xdr:from>
    <xdr:to>
      <xdr:col>15</xdr:col>
      <xdr:colOff>101600</xdr:colOff>
      <xdr:row>98</xdr:row>
      <xdr:rowOff>6172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0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168749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79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36722</xdr:rowOff>
    </xdr:from>
    <xdr:to>
      <xdr:col>10</xdr:col>
      <xdr:colOff>165100</xdr:colOff>
      <xdr:row>97</xdr:row>
      <xdr:rowOff>138322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6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129449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76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38284</xdr:rowOff>
    </xdr:from>
    <xdr:to>
      <xdr:col>6</xdr:col>
      <xdr:colOff>38100</xdr:colOff>
      <xdr:row>98</xdr:row>
      <xdr:rowOff>139884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4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131011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3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191760"/>
          <a:ext cx="127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110308</xdr:rowOff>
    </xdr:from>
    <xdr:to>
      <xdr:col>55</xdr:col>
      <xdr:colOff>0</xdr:colOff>
      <xdr:row>37</xdr:row>
      <xdr:rowOff>118146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453958"/>
          <a:ext cx="8382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56223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399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77796</xdr:rowOff>
    </xdr:from>
    <xdr:to>
      <xdr:col>55</xdr:col>
      <xdr:colOff>50800</xdr:colOff>
      <xdr:row>38</xdr:row>
      <xdr:rowOff>7947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57731</xdr:rowOff>
    </xdr:from>
    <xdr:to>
      <xdr:col>50</xdr:col>
      <xdr:colOff>114300</xdr:colOff>
      <xdr:row>37</xdr:row>
      <xdr:rowOff>110308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401381"/>
          <a:ext cx="889000" cy="5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95431</xdr:rowOff>
    </xdr:from>
    <xdr:to>
      <xdr:col>50</xdr:col>
      <xdr:colOff>165100</xdr:colOff>
      <xdr:row>38</xdr:row>
      <xdr:rowOff>25581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16708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531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55118</xdr:rowOff>
    </xdr:from>
    <xdr:to>
      <xdr:col>45</xdr:col>
      <xdr:colOff>177800</xdr:colOff>
      <xdr:row>37</xdr:row>
      <xdr:rowOff>57731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5712968"/>
          <a:ext cx="889000" cy="68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163339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55118</xdr:rowOff>
    </xdr:from>
    <xdr:to>
      <xdr:col>41</xdr:col>
      <xdr:colOff>50800</xdr:colOff>
      <xdr:row>34</xdr:row>
      <xdr:rowOff>112268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571296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36975</xdr:rowOff>
    </xdr:from>
    <xdr:to>
      <xdr:col>41</xdr:col>
      <xdr:colOff>101600</xdr:colOff>
      <xdr:row>37</xdr:row>
      <xdr:rowOff>138575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129702</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4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55916</xdr:rowOff>
    </xdr:from>
    <xdr:to>
      <xdr:col>36</xdr:col>
      <xdr:colOff>165100</xdr:colOff>
      <xdr:row>37</xdr:row>
      <xdr:rowOff>157516</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148643</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4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67346</xdr:rowOff>
    </xdr:from>
    <xdr:to>
      <xdr:col>55</xdr:col>
      <xdr:colOff>50800</xdr:colOff>
      <xdr:row>37</xdr:row>
      <xdr:rowOff>168946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41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90223</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262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59508</xdr:rowOff>
    </xdr:from>
    <xdr:to>
      <xdr:col>50</xdr:col>
      <xdr:colOff>165100</xdr:colOff>
      <xdr:row>37</xdr:row>
      <xdr:rowOff>161108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40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6185</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6178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6931</xdr:rowOff>
    </xdr:from>
    <xdr:to>
      <xdr:col>46</xdr:col>
      <xdr:colOff>38100</xdr:colOff>
      <xdr:row>37</xdr:row>
      <xdr:rowOff>108531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35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125058</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612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4318</xdr:rowOff>
    </xdr:from>
    <xdr:to>
      <xdr:col>41</xdr:col>
      <xdr:colOff>101600</xdr:colOff>
      <xdr:row>33</xdr:row>
      <xdr:rowOff>105918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566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122445</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543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61468</xdr:rowOff>
    </xdr:from>
    <xdr:to>
      <xdr:col>36</xdr:col>
      <xdr:colOff>165100</xdr:colOff>
      <xdr:row>34</xdr:row>
      <xdr:rowOff>163068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589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8145</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566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128708</xdr:rowOff>
    </xdr:from>
    <xdr:to>
      <xdr:col>54</xdr:col>
      <xdr:colOff>189865</xdr:colOff>
      <xdr:row>59</xdr:row>
      <xdr:rowOff>26943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72658"/>
          <a:ext cx="1270" cy="126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30770</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26943</xdr:rowOff>
    </xdr:from>
    <xdr:to>
      <xdr:col>55</xdr:col>
      <xdr:colOff>88900</xdr:colOff>
      <xdr:row>59</xdr:row>
      <xdr:rowOff>26943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75385</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128708</xdr:rowOff>
    </xdr:from>
    <xdr:to>
      <xdr:col>55</xdr:col>
      <xdr:colOff>88900</xdr:colOff>
      <xdr:row>51</xdr:row>
      <xdr:rowOff>128708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7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150368</xdr:rowOff>
    </xdr:from>
    <xdr:to>
      <xdr:col>55</xdr:col>
      <xdr:colOff>0</xdr:colOff>
      <xdr:row>57</xdr:row>
      <xdr:rowOff>167342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923018"/>
          <a:ext cx="838200" cy="1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110767</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40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87890</xdr:rowOff>
    </xdr:from>
    <xdr:to>
      <xdr:col>55</xdr:col>
      <xdr:colOff>50800</xdr:colOff>
      <xdr:row>57</xdr:row>
      <xdr:rowOff>18040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102076</xdr:rowOff>
    </xdr:from>
    <xdr:to>
      <xdr:col>50</xdr:col>
      <xdr:colOff>114300</xdr:colOff>
      <xdr:row>57</xdr:row>
      <xdr:rowOff>150368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874726"/>
          <a:ext cx="889000" cy="4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94444</xdr:rowOff>
    </xdr:from>
    <xdr:to>
      <xdr:col>50</xdr:col>
      <xdr:colOff>165100</xdr:colOff>
      <xdr:row>57</xdr:row>
      <xdr:rowOff>24594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41121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4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102076</xdr:rowOff>
    </xdr:from>
    <xdr:to>
      <xdr:col>45</xdr:col>
      <xdr:colOff>177800</xdr:colOff>
      <xdr:row>57</xdr:row>
      <xdr:rowOff>157740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874726"/>
          <a:ext cx="889000" cy="5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113627</xdr:rowOff>
    </xdr:from>
    <xdr:to>
      <xdr:col>46</xdr:col>
      <xdr:colOff>38100</xdr:colOff>
      <xdr:row>57</xdr:row>
      <xdr:rowOff>43777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60304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157740</xdr:rowOff>
    </xdr:from>
    <xdr:to>
      <xdr:col>41</xdr:col>
      <xdr:colOff>50800</xdr:colOff>
      <xdr:row>58</xdr:row>
      <xdr:rowOff>22637</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930390"/>
          <a:ext cx="8890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105149</xdr:rowOff>
    </xdr:from>
    <xdr:to>
      <xdr:col>41</xdr:col>
      <xdr:colOff>101600</xdr:colOff>
      <xdr:row>57</xdr:row>
      <xdr:rowOff>35299</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51826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96291</xdr:rowOff>
    </xdr:from>
    <xdr:to>
      <xdr:col>36</xdr:col>
      <xdr:colOff>165100</xdr:colOff>
      <xdr:row>57</xdr:row>
      <xdr:rowOff>26441</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42968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116542</xdr:rowOff>
    </xdr:from>
    <xdr:to>
      <xdr:col>55</xdr:col>
      <xdr:colOff>50800</xdr:colOff>
      <xdr:row>58</xdr:row>
      <xdr:rowOff>46692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88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94969</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86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99568</xdr:rowOff>
    </xdr:from>
    <xdr:to>
      <xdr:col>50</xdr:col>
      <xdr:colOff>165100</xdr:colOff>
      <xdr:row>58</xdr:row>
      <xdr:rowOff>29718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87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20845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96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51276</xdr:rowOff>
    </xdr:from>
    <xdr:to>
      <xdr:col>46</xdr:col>
      <xdr:colOff>38100</xdr:colOff>
      <xdr:row>57</xdr:row>
      <xdr:rowOff>152876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82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144003</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9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106940</xdr:rowOff>
    </xdr:from>
    <xdr:to>
      <xdr:col>41</xdr:col>
      <xdr:colOff>101600</xdr:colOff>
      <xdr:row>58</xdr:row>
      <xdr:rowOff>37090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28217</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97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143287</xdr:rowOff>
    </xdr:from>
    <xdr:to>
      <xdr:col>36</xdr:col>
      <xdr:colOff>165100</xdr:colOff>
      <xdr:row>58</xdr:row>
      <xdr:rowOff>73437</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91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64564</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1000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131204</xdr:rowOff>
    </xdr:from>
    <xdr:to>
      <xdr:col>54</xdr:col>
      <xdr:colOff>189865</xdr:colOff>
      <xdr:row>79</xdr:row>
      <xdr:rowOff>4750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61254"/>
          <a:ext cx="1270" cy="158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8577</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4750</xdr:rowOff>
    </xdr:from>
    <xdr:to>
      <xdr:col>55</xdr:col>
      <xdr:colOff>88900</xdr:colOff>
      <xdr:row>79</xdr:row>
      <xdr:rowOff>4750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77881</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3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131204</xdr:rowOff>
    </xdr:from>
    <xdr:to>
      <xdr:col>55</xdr:col>
      <xdr:colOff>88900</xdr:colOff>
      <xdr:row>69</xdr:row>
      <xdr:rowOff>131204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6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135700</xdr:rowOff>
    </xdr:from>
    <xdr:to>
      <xdr:col>55</xdr:col>
      <xdr:colOff>0</xdr:colOff>
      <xdr:row>77</xdr:row>
      <xdr:rowOff>99637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165900"/>
          <a:ext cx="838200" cy="13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153573</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12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130696</xdr:rowOff>
    </xdr:from>
    <xdr:to>
      <xdr:col>55</xdr:col>
      <xdr:colOff>50800</xdr:colOff>
      <xdr:row>77</xdr:row>
      <xdr:rowOff>60846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135700</xdr:rowOff>
    </xdr:from>
    <xdr:to>
      <xdr:col>50</xdr:col>
      <xdr:colOff>114300</xdr:colOff>
      <xdr:row>78</xdr:row>
      <xdr:rowOff>47498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165900"/>
          <a:ext cx="889000" cy="25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83356</xdr:rowOff>
    </xdr:from>
    <xdr:to>
      <xdr:col>50</xdr:col>
      <xdr:colOff>165100</xdr:colOff>
      <xdr:row>77</xdr:row>
      <xdr:rowOff>13506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30033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88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160674</xdr:rowOff>
    </xdr:from>
    <xdr:to>
      <xdr:col>45</xdr:col>
      <xdr:colOff>177800</xdr:colOff>
      <xdr:row>78</xdr:row>
      <xdr:rowOff>47498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190874"/>
          <a:ext cx="889000" cy="22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87319</xdr:rowOff>
    </xdr:from>
    <xdr:to>
      <xdr:col>46</xdr:col>
      <xdr:colOff>38100</xdr:colOff>
      <xdr:row>77</xdr:row>
      <xdr:rowOff>17469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33996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28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160674</xdr:rowOff>
    </xdr:from>
    <xdr:to>
      <xdr:col>41</xdr:col>
      <xdr:colOff>50800</xdr:colOff>
      <xdr:row>78</xdr:row>
      <xdr:rowOff>79160</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190874"/>
          <a:ext cx="889000" cy="26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72231</xdr:rowOff>
    </xdr:from>
    <xdr:to>
      <xdr:col>41</xdr:col>
      <xdr:colOff>101600</xdr:colOff>
      <xdr:row>77</xdr:row>
      <xdr:rowOff>2381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18908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7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52019</xdr:rowOff>
    </xdr:from>
    <xdr:to>
      <xdr:col>36</xdr:col>
      <xdr:colOff>165100</xdr:colOff>
      <xdr:row>77</xdr:row>
      <xdr:rowOff>153619</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170146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0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48837</xdr:rowOff>
    </xdr:from>
    <xdr:to>
      <xdr:col>55</xdr:col>
      <xdr:colOff>50800</xdr:colOff>
      <xdr:row>77</xdr:row>
      <xdr:rowOff>150437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25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27264</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2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84900</xdr:rowOff>
    </xdr:from>
    <xdr:to>
      <xdr:col>50</xdr:col>
      <xdr:colOff>165100</xdr:colOff>
      <xdr:row>77</xdr:row>
      <xdr:rowOff>15050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1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6177</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320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168148</xdr:rowOff>
    </xdr:from>
    <xdr:to>
      <xdr:col>46</xdr:col>
      <xdr:colOff>38100</xdr:colOff>
      <xdr:row>78</xdr:row>
      <xdr:rowOff>98298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6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89425</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46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109874</xdr:rowOff>
    </xdr:from>
    <xdr:to>
      <xdr:col>41</xdr:col>
      <xdr:colOff>101600</xdr:colOff>
      <xdr:row>77</xdr:row>
      <xdr:rowOff>40024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14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31151</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23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28360</xdr:rowOff>
    </xdr:from>
    <xdr:to>
      <xdr:col>36</xdr:col>
      <xdr:colOff>165100</xdr:colOff>
      <xdr:row>78</xdr:row>
      <xdr:rowOff>129960</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121087</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9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168351</xdr:rowOff>
    </xdr:from>
    <xdr:to>
      <xdr:col>54</xdr:col>
      <xdr:colOff>189865</xdr:colOff>
      <xdr:row>99</xdr:row>
      <xdr:rowOff>64224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27401"/>
          <a:ext cx="1270" cy="161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68051</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64224</xdr:rowOff>
    </xdr:from>
    <xdr:to>
      <xdr:col>55</xdr:col>
      <xdr:colOff>88900</xdr:colOff>
      <xdr:row>99</xdr:row>
      <xdr:rowOff>64224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3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115028</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0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155,244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168351</xdr:rowOff>
    </xdr:from>
    <xdr:to>
      <xdr:col>55</xdr:col>
      <xdr:colOff>88900</xdr:colOff>
      <xdr:row>89</xdr:row>
      <xdr:rowOff>168351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2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80696</xdr:rowOff>
    </xdr:from>
    <xdr:to>
      <xdr:col>55</xdr:col>
      <xdr:colOff>0</xdr:colOff>
      <xdr:row>97</xdr:row>
      <xdr:rowOff>155308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6711346"/>
          <a:ext cx="838200" cy="7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169536</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457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146659</xdr:rowOff>
    </xdr:from>
    <xdr:to>
      <xdr:col>55</xdr:col>
      <xdr:colOff>50800</xdr:colOff>
      <xdr:row>97</xdr:row>
      <xdr:rowOff>76809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6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62218</xdr:rowOff>
    </xdr:from>
    <xdr:to>
      <xdr:col>50</xdr:col>
      <xdr:colOff>114300</xdr:colOff>
      <xdr:row>97</xdr:row>
      <xdr:rowOff>80696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6692868"/>
          <a:ext cx="889000" cy="1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127851</xdr:rowOff>
    </xdr:from>
    <xdr:to>
      <xdr:col>50</xdr:col>
      <xdr:colOff>165100</xdr:colOff>
      <xdr:row>97</xdr:row>
      <xdr:rowOff>58001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74528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36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115660</xdr:rowOff>
    </xdr:from>
    <xdr:to>
      <xdr:col>45</xdr:col>
      <xdr:colOff>177800</xdr:colOff>
      <xdr:row>97</xdr:row>
      <xdr:rowOff>62218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403410"/>
          <a:ext cx="889000" cy="28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129984</xdr:rowOff>
    </xdr:from>
    <xdr:to>
      <xdr:col>46</xdr:col>
      <xdr:colOff>38100</xdr:colOff>
      <xdr:row>97</xdr:row>
      <xdr:rowOff>60134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76661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115660</xdr:rowOff>
    </xdr:from>
    <xdr:to>
      <xdr:col>41</xdr:col>
      <xdr:colOff>50800</xdr:colOff>
      <xdr:row>97</xdr:row>
      <xdr:rowOff>109144</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403410"/>
          <a:ext cx="889000" cy="33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117602</xdr:rowOff>
    </xdr:from>
    <xdr:to>
      <xdr:col>41</xdr:col>
      <xdr:colOff>101600</xdr:colOff>
      <xdr:row>97</xdr:row>
      <xdr:rowOff>47752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38879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66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62052</xdr:rowOff>
    </xdr:from>
    <xdr:to>
      <xdr:col>36</xdr:col>
      <xdr:colOff>165100</xdr:colOff>
      <xdr:row>97</xdr:row>
      <xdr:rowOff>163652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154779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78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104508</xdr:rowOff>
    </xdr:from>
    <xdr:to>
      <xdr:col>55</xdr:col>
      <xdr:colOff>50800</xdr:colOff>
      <xdr:row>98</xdr:row>
      <xdr:rowOff>34658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73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82935</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71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29896</xdr:rowOff>
    </xdr:from>
    <xdr:to>
      <xdr:col>50</xdr:col>
      <xdr:colOff>165100</xdr:colOff>
      <xdr:row>97</xdr:row>
      <xdr:rowOff>131496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66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122623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75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11418</xdr:rowOff>
    </xdr:from>
    <xdr:to>
      <xdr:col>46</xdr:col>
      <xdr:colOff>38100</xdr:colOff>
      <xdr:row>97</xdr:row>
      <xdr:rowOff>113018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64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104145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73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64860</xdr:rowOff>
    </xdr:from>
    <xdr:to>
      <xdr:col>41</xdr:col>
      <xdr:colOff>101600</xdr:colOff>
      <xdr:row>95</xdr:row>
      <xdr:rowOff>166460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35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11537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12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58344</xdr:rowOff>
    </xdr:from>
    <xdr:to>
      <xdr:col>36</xdr:col>
      <xdr:colOff>165100</xdr:colOff>
      <xdr:row>97</xdr:row>
      <xdr:rowOff>159944</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68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5021</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46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67147</xdr:rowOff>
    </xdr:from>
    <xdr:to>
      <xdr:col>85</xdr:col>
      <xdr:colOff>126364</xdr:colOff>
      <xdr:row>38</xdr:row>
      <xdr:rowOff>156736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10647"/>
          <a:ext cx="1269" cy="146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160563</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156736</xdr:rowOff>
    </xdr:from>
    <xdr:to>
      <xdr:col>86</xdr:col>
      <xdr:colOff>25400</xdr:colOff>
      <xdr:row>38</xdr:row>
      <xdr:rowOff>156736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7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13824</xdr:rowOff>
    </xdr:from>
    <xdr:ext cx="599010"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67147</xdr:rowOff>
    </xdr:from>
    <xdr:to>
      <xdr:col>86</xdr:col>
      <xdr:colOff>25400</xdr:colOff>
      <xdr:row>30</xdr:row>
      <xdr:rowOff>67147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1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78969</xdr:rowOff>
    </xdr:from>
    <xdr:to>
      <xdr:col>85</xdr:col>
      <xdr:colOff>127000</xdr:colOff>
      <xdr:row>38</xdr:row>
      <xdr:rowOff>108796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594069"/>
          <a:ext cx="838200" cy="2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165726</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33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142849</xdr:rowOff>
    </xdr:from>
    <xdr:to>
      <xdr:col>85</xdr:col>
      <xdr:colOff>177800</xdr:colOff>
      <xdr:row>38</xdr:row>
      <xdr:rowOff>72999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4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108796</xdr:rowOff>
    </xdr:from>
    <xdr:to>
      <xdr:col>81</xdr:col>
      <xdr:colOff>50800</xdr:colOff>
      <xdr:row>38</xdr:row>
      <xdr:rowOff>114162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623896"/>
          <a:ext cx="889000" cy="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156925</xdr:rowOff>
    </xdr:from>
    <xdr:to>
      <xdr:col>81</xdr:col>
      <xdr:colOff>101600</xdr:colOff>
      <xdr:row>38</xdr:row>
      <xdr:rowOff>87075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50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103602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27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96070</xdr:rowOff>
    </xdr:from>
    <xdr:to>
      <xdr:col>76</xdr:col>
      <xdr:colOff>114300</xdr:colOff>
      <xdr:row>38</xdr:row>
      <xdr:rowOff>114162</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611170"/>
          <a:ext cx="889000" cy="1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157197</xdr:rowOff>
    </xdr:from>
    <xdr:to>
      <xdr:col>76</xdr:col>
      <xdr:colOff>165100</xdr:colOff>
      <xdr:row>38</xdr:row>
      <xdr:rowOff>87347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5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103874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27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96070</xdr:rowOff>
    </xdr:from>
    <xdr:to>
      <xdr:col>71</xdr:col>
      <xdr:colOff>177800</xdr:colOff>
      <xdr:row>38</xdr:row>
      <xdr:rowOff>116122</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611170"/>
          <a:ext cx="889000" cy="2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147933</xdr:rowOff>
    </xdr:from>
    <xdr:to>
      <xdr:col>72</xdr:col>
      <xdr:colOff>38100</xdr:colOff>
      <xdr:row>38</xdr:row>
      <xdr:rowOff>78084</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491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94610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26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163576</xdr:rowOff>
    </xdr:from>
    <xdr:to>
      <xdr:col>67</xdr:col>
      <xdr:colOff>101600</xdr:colOff>
      <xdr:row>38</xdr:row>
      <xdr:rowOff>93726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110253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28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28169</xdr:rowOff>
    </xdr:from>
    <xdr:to>
      <xdr:col>85</xdr:col>
      <xdr:colOff>177800</xdr:colOff>
      <xdr:row>38</xdr:row>
      <xdr:rowOff>129769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54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121276</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46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57996</xdr:rowOff>
    </xdr:from>
    <xdr:to>
      <xdr:col>81</xdr:col>
      <xdr:colOff>101600</xdr:colOff>
      <xdr:row>38</xdr:row>
      <xdr:rowOff>159596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57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150723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66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63362</xdr:rowOff>
    </xdr:from>
    <xdr:to>
      <xdr:col>76</xdr:col>
      <xdr:colOff>165100</xdr:colOff>
      <xdr:row>38</xdr:row>
      <xdr:rowOff>164962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57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156089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67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45270</xdr:rowOff>
    </xdr:from>
    <xdr:to>
      <xdr:col>72</xdr:col>
      <xdr:colOff>38100</xdr:colOff>
      <xdr:row>38</xdr:row>
      <xdr:rowOff>146870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56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137997</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65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65322</xdr:rowOff>
    </xdr:from>
    <xdr:to>
      <xdr:col>67</xdr:col>
      <xdr:colOff>101600</xdr:colOff>
      <xdr:row>38</xdr:row>
      <xdr:rowOff>166922</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58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158049</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67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28208</xdr:rowOff>
    </xdr:from>
    <xdr:to>
      <xdr:col>85</xdr:col>
      <xdr:colOff>126364</xdr:colOff>
      <xdr:row>59</xdr:row>
      <xdr:rowOff>45234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600708"/>
          <a:ext cx="1269" cy="156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49061</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6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45234</xdr:rowOff>
    </xdr:from>
    <xdr:to>
      <xdr:col>86</xdr:col>
      <xdr:colOff>25400</xdr:colOff>
      <xdr:row>59</xdr:row>
      <xdr:rowOff>45234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146335</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37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28208</xdr:rowOff>
    </xdr:from>
    <xdr:to>
      <xdr:col>86</xdr:col>
      <xdr:colOff>25400</xdr:colOff>
      <xdr:row>50</xdr:row>
      <xdr:rowOff>28208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60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32944</xdr:rowOff>
    </xdr:from>
    <xdr:to>
      <xdr:col>85</xdr:col>
      <xdr:colOff>127000</xdr:colOff>
      <xdr:row>58</xdr:row>
      <xdr:rowOff>30310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5481300" y="9634144"/>
          <a:ext cx="838200" cy="34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3167</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775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24740</xdr:rowOff>
    </xdr:from>
    <xdr:to>
      <xdr:col>85</xdr:col>
      <xdr:colOff>177800</xdr:colOff>
      <xdr:row>57</xdr:row>
      <xdr:rowOff>126340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7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1419</xdr:rowOff>
    </xdr:from>
    <xdr:to>
      <xdr:col>81</xdr:col>
      <xdr:colOff>50800</xdr:colOff>
      <xdr:row>58</xdr:row>
      <xdr:rowOff>30310</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4592300" y="9945519"/>
          <a:ext cx="889000" cy="2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64636</xdr:rowOff>
    </xdr:from>
    <xdr:to>
      <xdr:col>81</xdr:col>
      <xdr:colOff>101600</xdr:colOff>
      <xdr:row>57</xdr:row>
      <xdr:rowOff>166236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83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11313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61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78436</xdr:rowOff>
    </xdr:from>
    <xdr:to>
      <xdr:col>76</xdr:col>
      <xdr:colOff>114300</xdr:colOff>
      <xdr:row>58</xdr:row>
      <xdr:rowOff>1419</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3703300" y="9508186"/>
          <a:ext cx="889000" cy="43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60640</xdr:rowOff>
    </xdr:from>
    <xdr:to>
      <xdr:col>76</xdr:col>
      <xdr:colOff>165100</xdr:colOff>
      <xdr:row>57</xdr:row>
      <xdr:rowOff>162240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7317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78436</xdr:rowOff>
    </xdr:from>
    <xdr:to>
      <xdr:col>71</xdr:col>
      <xdr:colOff>177800</xdr:colOff>
      <xdr:row>55</xdr:row>
      <xdr:rowOff>118038</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9508186"/>
          <a:ext cx="889000" cy="3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44683</xdr:rowOff>
    </xdr:from>
    <xdr:to>
      <xdr:col>72</xdr:col>
      <xdr:colOff>38100</xdr:colOff>
      <xdr:row>57</xdr:row>
      <xdr:rowOff>146283</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137410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9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94637</xdr:rowOff>
    </xdr:from>
    <xdr:to>
      <xdr:col>67</xdr:col>
      <xdr:colOff>101600</xdr:colOff>
      <xdr:row>58</xdr:row>
      <xdr:rowOff>24787</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15914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96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153594</xdr:rowOff>
    </xdr:from>
    <xdr:to>
      <xdr:col>85</xdr:col>
      <xdr:colOff>177800</xdr:colOff>
      <xdr:row>56</xdr:row>
      <xdr:rowOff>83744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58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5021</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43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150960</xdr:rowOff>
    </xdr:from>
    <xdr:to>
      <xdr:col>81</xdr:col>
      <xdr:colOff>101600</xdr:colOff>
      <xdr:row>58</xdr:row>
      <xdr:rowOff>81110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92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72237</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1001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122069</xdr:rowOff>
    </xdr:from>
    <xdr:to>
      <xdr:col>76</xdr:col>
      <xdr:colOff>165100</xdr:colOff>
      <xdr:row>58</xdr:row>
      <xdr:rowOff>52219</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89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43346</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998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27636</xdr:rowOff>
    </xdr:from>
    <xdr:to>
      <xdr:col>72</xdr:col>
      <xdr:colOff>38100</xdr:colOff>
      <xdr:row>55</xdr:row>
      <xdr:rowOff>129236</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45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145763</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23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67238</xdr:rowOff>
    </xdr:from>
    <xdr:to>
      <xdr:col>67</xdr:col>
      <xdr:colOff>101600</xdr:colOff>
      <xdr:row>55</xdr:row>
      <xdr:rowOff>168838</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49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13915</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927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59804</xdr:rowOff>
    </xdr:from>
    <xdr:to>
      <xdr:col>85</xdr:col>
      <xdr:colOff>126364</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32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6481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20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59804</xdr:rowOff>
    </xdr:from>
    <xdr:to>
      <xdr:col>86</xdr:col>
      <xdr:colOff>25400</xdr:colOff>
      <xdr:row>71</xdr:row>
      <xdr:rowOff>59804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3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121488</xdr:rowOff>
    </xdr:from>
    <xdr:to>
      <xdr:col>85</xdr:col>
      <xdr:colOff>127000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5481300" y="12980238"/>
          <a:ext cx="838200" cy="60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162538</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364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12661</xdr:rowOff>
    </xdr:from>
    <xdr:to>
      <xdr:col>85</xdr:col>
      <xdr:colOff>177800</xdr:colOff>
      <xdr:row>78</xdr:row>
      <xdr:rowOff>114261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38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43687</xdr:rowOff>
    </xdr:from>
    <xdr:to>
      <xdr:col>81</xdr:col>
      <xdr:colOff>50800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588237"/>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32513</xdr:rowOff>
    </xdr:from>
    <xdr:to>
      <xdr:col>81</xdr:col>
      <xdr:colOff>101600</xdr:colOff>
      <xdr:row>78</xdr:row>
      <xdr:rowOff>134113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0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150640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18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41517</xdr:rowOff>
    </xdr:from>
    <xdr:to>
      <xdr:col>76</xdr:col>
      <xdr:colOff>114300</xdr:colOff>
      <xdr:row>79</xdr:row>
      <xdr:rowOff>43687</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586067"/>
          <a:ext cx="889000" cy="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9880</xdr:rowOff>
    </xdr:from>
    <xdr:to>
      <xdr:col>76</xdr:col>
      <xdr:colOff>165100</xdr:colOff>
      <xdr:row>78</xdr:row>
      <xdr:rowOff>111480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38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128007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15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31192</xdr:rowOff>
    </xdr:from>
    <xdr:to>
      <xdr:col>71</xdr:col>
      <xdr:colOff>177800</xdr:colOff>
      <xdr:row>79</xdr:row>
      <xdr:rowOff>41517</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575742"/>
          <a:ext cx="8890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90767</xdr:rowOff>
    </xdr:from>
    <xdr:to>
      <xdr:col>72</xdr:col>
      <xdr:colOff>38100</xdr:colOff>
      <xdr:row>78</xdr:row>
      <xdr:rowOff>20917</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29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37444</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06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91987</xdr:rowOff>
    </xdr:from>
    <xdr:to>
      <xdr:col>67</xdr:col>
      <xdr:colOff>101600</xdr:colOff>
      <xdr:row>78</xdr:row>
      <xdr:rowOff>22137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2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38664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06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70688</xdr:rowOff>
    </xdr:from>
    <xdr:to>
      <xdr:col>85</xdr:col>
      <xdr:colOff>177800</xdr:colOff>
      <xdr:row>76</xdr:row>
      <xdr:rowOff>837</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29294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93565</xdr:rowOff>
    </xdr:from>
    <xdr:ext cx="534377"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278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164337</xdr:rowOff>
    </xdr:from>
    <xdr:to>
      <xdr:col>76</xdr:col>
      <xdr:colOff>165100</xdr:colOff>
      <xdr:row>79</xdr:row>
      <xdr:rowOff>94487</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85614</xdr:rowOff>
    </xdr:from>
    <xdr:ext cx="313932"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35333" y="136301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162167</xdr:rowOff>
    </xdr:from>
    <xdr:to>
      <xdr:col>72</xdr:col>
      <xdr:colOff>38100</xdr:colOff>
      <xdr:row>79</xdr:row>
      <xdr:rowOff>92317</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3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83444</xdr:rowOff>
    </xdr:from>
    <xdr:ext cx="313932"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546333" y="136279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151842</xdr:rowOff>
    </xdr:from>
    <xdr:to>
      <xdr:col>67</xdr:col>
      <xdr:colOff>101600</xdr:colOff>
      <xdr:row>79</xdr:row>
      <xdr:rowOff>81992</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2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73119</xdr:rowOff>
    </xdr:from>
    <xdr:ext cx="378565"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25017" y="13617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103048</xdr:rowOff>
    </xdr:from>
    <xdr:to>
      <xdr:col>85</xdr:col>
      <xdr:colOff>126364</xdr:colOff>
      <xdr:row>98</xdr:row>
      <xdr:rowOff>5245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33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9072</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1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5245</xdr:rowOff>
    </xdr:from>
    <xdr:to>
      <xdr:col>86</xdr:col>
      <xdr:colOff>25400</xdr:colOff>
      <xdr:row>98</xdr:row>
      <xdr:rowOff>5245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0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49725</xdr:rowOff>
    </xdr:from>
    <xdr:ext cx="599010"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103048</xdr:rowOff>
    </xdr:from>
    <xdr:to>
      <xdr:col>86</xdr:col>
      <xdr:colOff>25400</xdr:colOff>
      <xdr:row>90</xdr:row>
      <xdr:rowOff>103048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3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112737</xdr:rowOff>
    </xdr:from>
    <xdr:to>
      <xdr:col>85</xdr:col>
      <xdr:colOff>127000</xdr:colOff>
      <xdr:row>93</xdr:row>
      <xdr:rowOff>132169</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5481300" y="16057587"/>
          <a:ext cx="838200" cy="1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101440</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217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123013</xdr:rowOff>
    </xdr:from>
    <xdr:to>
      <xdr:col>85</xdr:col>
      <xdr:colOff>177800</xdr:colOff>
      <xdr:row>95</xdr:row>
      <xdr:rowOff>53163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23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80594</xdr:rowOff>
    </xdr:from>
    <xdr:to>
      <xdr:col>81</xdr:col>
      <xdr:colOff>50800</xdr:colOff>
      <xdr:row>93</xdr:row>
      <xdr:rowOff>112737</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4592300" y="16025444"/>
          <a:ext cx="889000" cy="3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137300</xdr:rowOff>
    </xdr:from>
    <xdr:to>
      <xdr:col>81</xdr:col>
      <xdr:colOff>101600</xdr:colOff>
      <xdr:row>95</xdr:row>
      <xdr:rowOff>67450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58577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34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80594</xdr:rowOff>
    </xdr:from>
    <xdr:to>
      <xdr:col>76</xdr:col>
      <xdr:colOff>114300</xdr:colOff>
      <xdr:row>93</xdr:row>
      <xdr:rowOff>105029</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6025444"/>
          <a:ext cx="889000" cy="2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143129</xdr:rowOff>
    </xdr:from>
    <xdr:to>
      <xdr:col>76</xdr:col>
      <xdr:colOff>165100</xdr:colOff>
      <xdr:row>95</xdr:row>
      <xdr:rowOff>73279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64406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35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72530</xdr:rowOff>
    </xdr:from>
    <xdr:to>
      <xdr:col>71</xdr:col>
      <xdr:colOff>177800</xdr:colOff>
      <xdr:row>93</xdr:row>
      <xdr:rowOff>105029</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2814300" y="16017380"/>
          <a:ext cx="889000" cy="3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154127</xdr:rowOff>
    </xdr:from>
    <xdr:to>
      <xdr:col>72</xdr:col>
      <xdr:colOff>38100</xdr:colOff>
      <xdr:row>95</xdr:row>
      <xdr:rowOff>84277</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75404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3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25349</xdr:rowOff>
    </xdr:from>
    <xdr:to>
      <xdr:col>67</xdr:col>
      <xdr:colOff>101600</xdr:colOff>
      <xdr:row>95</xdr:row>
      <xdr:rowOff>126949</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118076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81369</xdr:rowOff>
    </xdr:from>
    <xdr:to>
      <xdr:col>85</xdr:col>
      <xdr:colOff>177800</xdr:colOff>
      <xdr:row>94</xdr:row>
      <xdr:rowOff>11519</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02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104246</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58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61937</xdr:rowOff>
    </xdr:from>
    <xdr:to>
      <xdr:col>81</xdr:col>
      <xdr:colOff>101600</xdr:colOff>
      <xdr:row>93</xdr:row>
      <xdr:rowOff>163537</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00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8614</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578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29794</xdr:rowOff>
    </xdr:from>
    <xdr:to>
      <xdr:col>76</xdr:col>
      <xdr:colOff>165100</xdr:colOff>
      <xdr:row>93</xdr:row>
      <xdr:rowOff>131394</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597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147921</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574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54229</xdr:rowOff>
    </xdr:from>
    <xdr:to>
      <xdr:col>72</xdr:col>
      <xdr:colOff>38100</xdr:colOff>
      <xdr:row>93</xdr:row>
      <xdr:rowOff>155829</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59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906</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577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21730</xdr:rowOff>
    </xdr:from>
    <xdr:to>
      <xdr:col>67</xdr:col>
      <xdr:colOff>101600</xdr:colOff>
      <xdr:row>93</xdr:row>
      <xdr:rowOff>123330</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596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139857</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574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65913</xdr:rowOff>
    </xdr:from>
    <xdr:to>
      <xdr:col>116</xdr:col>
      <xdr:colOff>62864</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380863"/>
          <a:ext cx="1269" cy="135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70756</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757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12590</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1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65913</xdr:rowOff>
    </xdr:from>
    <xdr:to>
      <xdr:col>116</xdr:col>
      <xdr:colOff>152400</xdr:colOff>
      <xdr:row>31</xdr:row>
      <xdr:rowOff>65913</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38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159656</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5033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136779</xdr:rowOff>
    </xdr:from>
    <xdr:to>
      <xdr:col>116</xdr:col>
      <xdr:colOff>114300</xdr:colOff>
      <xdr:row>39</xdr:row>
      <xdr:rowOff>66929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6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100347</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443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159512</xdr:rowOff>
    </xdr:from>
    <xdr:to>
      <xdr:col>107</xdr:col>
      <xdr:colOff>101600</xdr:colOff>
      <xdr:row>39</xdr:row>
      <xdr:rowOff>89662</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106189</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77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148590</xdr:rowOff>
    </xdr:from>
    <xdr:to>
      <xdr:col>102</xdr:col>
      <xdr:colOff>165100</xdr:colOff>
      <xdr:row>39</xdr:row>
      <xdr:rowOff>78740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95267</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43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161544</xdr:rowOff>
    </xdr:from>
    <xdr:to>
      <xdr:col>98</xdr:col>
      <xdr:colOff>38100</xdr:colOff>
      <xdr:row>39</xdr:row>
      <xdr:rowOff>91694</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67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108221</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99333" y="6451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115206</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630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民生費は、物価高騰対応臨時給付金、かほっくる＋（プラス）により、前年度と比較して増加している。</a:t>
          </a:r>
        </a:p>
        <a:p>
          <a:r>
            <a:rPr kumimoji="1" lang="ja-JP" altLang="en-US" sz="1300">
              <a:latin typeface="ＭＳ Ｐゴシック" panose="020B0600070205080204" pitchFamily="50" charset="-128"/>
              <a:ea typeface="ＭＳ Ｐゴシック" panose="020B0600070205080204" pitchFamily="50" charset="-128"/>
            </a:rPr>
            <a:t>商工費は、新型コロナウイルス感染症対策に伴う臨時的な事業（プレミアム付商品券事業、貨物運送事業者支援金、旅客運送事業者等支援金等）の終了により、前年度と比較して減少している。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教育費は、令和６年４月１日にオープンしたかほく市総合体育館建設に係る経費（体育館建設費用の前払金、駐車場整備等）により、前年度と比較して大幅に増加している。</a:t>
          </a:r>
        </a:p>
        <a:p>
          <a:r>
            <a:rPr kumimoji="1" lang="ja-JP" altLang="en-US" sz="1300">
              <a:latin typeface="ＭＳ Ｐゴシック" panose="020B0600070205080204" pitchFamily="50" charset="-128"/>
              <a:ea typeface="ＭＳ Ｐゴシック" panose="020B0600070205080204" pitchFamily="50" charset="-128"/>
            </a:rPr>
            <a:t>災害復旧費は、令和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年７月１２日に発生した豪雨災害、令和６年１月１日に発生した能登半島地震に係る事業により、前年度と比較して大幅に増加している。</a:t>
          </a:r>
        </a:p>
        <a:p>
          <a:r>
            <a:rPr kumimoji="1" lang="ja-JP" altLang="en-US" sz="1300">
              <a:latin typeface="ＭＳ Ｐゴシック" panose="020B0600070205080204" pitchFamily="50" charset="-128"/>
              <a:ea typeface="ＭＳ Ｐゴシック" panose="020B0600070205080204" pitchFamily="50" charset="-128"/>
            </a:rPr>
            <a:t>また、公債費は、平成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年度以降、全国平均を大きく上回る結果となっているが、主に合併特例債の償還が本格化したことによる増加となる。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石川県かほく市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これまで、行財政改革の推進や歳出予算の執行抑制による余剰金については、合併特例期間終了後を見据えて積極的に財政調整基金に積立を行ってきた。</a:t>
          </a:r>
        </a:p>
        <a:p>
          <a:r>
            <a:rPr kumimoji="1" lang="ja-JP" altLang="en-US" sz="1400">
              <a:latin typeface="ＭＳ ゴシック" pitchFamily="49" charset="-128"/>
              <a:ea typeface="ＭＳ ゴシック" pitchFamily="49" charset="-128"/>
            </a:rPr>
            <a:t>令和５年度については、補助費等などの増加により実質単年度収支は若干の赤字となっている。今後も社会保障関連経費や公共施設の老朽化対策費など多額な財源を必要とする傾向であり、一般財源の確保は重要課題となっているため、今後も長期的な観点から健全な財政運営を継続する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石川県かほく市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年度以降、全会計で黒字となっており、連結実質赤字比率は算定されていない。平成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年度は、一般会計の黒字額は標準財政規模比で</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以上で推移している。これは、歳出を抑制している一方で、市税収入が堅調に推移していることが要因である。平成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年度については、豪雪対応の特殊要因により黒字額は減少したが、平成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年度～令和５年度は復調傾向にある。将来的に扶助費等の義務的経費が増加することに備えて、今後も歳出予算規模を抑制し健全な財政運営を継続していく。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石川県かほく市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合併特例債や臨時財政対策債等の償還額の増加に伴い、元利償還金は増加傾向であったが、合併後</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年が経過し、合併特例債の償還終了が多くなってきていることから平成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年度をピークに減少傾向に転じている。</a:t>
          </a:r>
        </a:p>
        <a:p>
          <a:r>
            <a:rPr kumimoji="1" lang="ja-JP" altLang="en-US" sz="1400">
              <a:latin typeface="ＭＳ ゴシック" pitchFamily="49" charset="-128"/>
              <a:ea typeface="ＭＳ ゴシック" pitchFamily="49" charset="-128"/>
            </a:rPr>
            <a:t>今後は地方債発行の抑制、交付税措置のある有利な起債の活用、また、繰上償還の実施により、実質公債費比率の抑制に努める。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実績なし。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石川県かほく市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合併建設計画に基づく事業が完了したことで、地方債残高は平成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をピークに減少しているものの、充当可能財源等については、合併特例債等の有利な地方債の償還が進み、交付税算入額が大きく減少していることから、今後は将来負担比率の分子が増加することが見込ま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石川県かほく市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行財政改革による歳出抑制、市税の増加などによる財政調整基金への積立を行っているが、合併後も引き続き実施する新市としての基盤整備事業へまちづくり基金を充当したため、全体としては減少に転じること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今後も一時的な財政調整基金の取崩額が発生する見込みである。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まちづくり基金：かほく市総合計画に基づいた、地域住民の一体感の醸成及び地域振興。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子ども・子育て基金：市民が結婚し安心して子供を産み育て、子供が健やかに育つ環境の充実。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福祉基金：社会福祉事業の振興に資する。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公共施設管理基金：公共施設の適正な管理に資する。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スポーツ振興基金：スポーツの振興に資する。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まちづくり基金：かほく市総合計画に基づいた事業へ充当（▲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652,792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千円）する一方、ふるさと納税寄付金を積み立てた（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248,540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子ども・子育て基金：子ども・子育て支援事業へ充当（▲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96,265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千円）する一方、民間こども園からの賃借料及びかほっくるの成果配分金を積み立てた（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福祉基金：成人・老人保健事業や健康づくり事業へ充当（▲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千円）する一方、基金利子を積み立てた（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後年度の事業に備え、計画的に積立を行う。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まで、合併による交付税の財政措置や行財政改革の実施による歳出抑制により、将来の財政需要を見据えて積立をしていたが、令和５年度は決算剰余金や基金利子の積立を行ったほか、大規模建設事業がなく、取崩額も少なく済んだことも影響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今後も社会保障関係経費の増大や、公共施設の老朽化対策等に備えるために積立を行うこととしている。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臨時財政対策債の償還で積立を行ったため、増額となった。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突発的な繰上償還に備えた基金として運用しており、現在は基金運用利息の積立以外は予定していない。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21110554</v>
      </c>
      <c r="BO4" s="371"/>
      <c r="BP4" s="371"/>
      <c r="BQ4" s="371"/>
      <c r="BR4" s="371"/>
      <c r="BS4" s="371"/>
      <c r="BT4" s="371"/>
      <c r="BU4" s="372"/>
      <c r="BV4" s="370">
        <v>18994562</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6.5</v>
      </c>
      <c r="CU4" s="377"/>
      <c r="CV4" s="377"/>
      <c r="CW4" s="377"/>
      <c r="CX4" s="377"/>
      <c r="CY4" s="377"/>
      <c r="CZ4" s="377"/>
      <c r="DA4" s="378"/>
      <c r="DB4" s="376">
        <v>5.6</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20274224</v>
      </c>
      <c r="BO5" s="408"/>
      <c r="BP5" s="408"/>
      <c r="BQ5" s="408"/>
      <c r="BR5" s="408"/>
      <c r="BS5" s="408"/>
      <c r="BT5" s="408"/>
      <c r="BU5" s="409"/>
      <c r="BV5" s="407">
        <v>18328532</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90.8</v>
      </c>
      <c r="CU5" s="405"/>
      <c r="CV5" s="405"/>
      <c r="CW5" s="405"/>
      <c r="CX5" s="405"/>
      <c r="CY5" s="405"/>
      <c r="CZ5" s="405"/>
      <c r="DA5" s="406"/>
      <c r="DB5" s="404">
        <v>91.4</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836330</v>
      </c>
      <c r="BO6" s="408"/>
      <c r="BP6" s="408"/>
      <c r="BQ6" s="408"/>
      <c r="BR6" s="408"/>
      <c r="BS6" s="408"/>
      <c r="BT6" s="408"/>
      <c r="BU6" s="409"/>
      <c r="BV6" s="407">
        <v>666030</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91.3</v>
      </c>
      <c r="CU6" s="445"/>
      <c r="CV6" s="445"/>
      <c r="CW6" s="445"/>
      <c r="CX6" s="445"/>
      <c r="CY6" s="445"/>
      <c r="CZ6" s="445"/>
      <c r="DA6" s="446"/>
      <c r="DB6" s="444">
        <v>92.6</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130145</v>
      </c>
      <c r="BO7" s="408"/>
      <c r="BP7" s="408"/>
      <c r="BQ7" s="408"/>
      <c r="BR7" s="408"/>
      <c r="BS7" s="408"/>
      <c r="BT7" s="408"/>
      <c r="BU7" s="409"/>
      <c r="BV7" s="407">
        <v>66115</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10898517</v>
      </c>
      <c r="CU7" s="408"/>
      <c r="CV7" s="408"/>
      <c r="CW7" s="408"/>
      <c r="CX7" s="408"/>
      <c r="CY7" s="408"/>
      <c r="CZ7" s="408"/>
      <c r="DA7" s="409"/>
      <c r="DB7" s="407">
        <v>10777951</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706185</v>
      </c>
      <c r="BO8" s="408"/>
      <c r="BP8" s="408"/>
      <c r="BQ8" s="408"/>
      <c r="BR8" s="408"/>
      <c r="BS8" s="408"/>
      <c r="BT8" s="408"/>
      <c r="BU8" s="409"/>
      <c r="BV8" s="407">
        <v>599915</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0.41</v>
      </c>
      <c r="CU8" s="448"/>
      <c r="CV8" s="448"/>
      <c r="CW8" s="448"/>
      <c r="CX8" s="448"/>
      <c r="CY8" s="448"/>
      <c r="CZ8" s="448"/>
      <c r="DA8" s="449"/>
      <c r="DB8" s="447">
        <v>0.41</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34889</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106270</v>
      </c>
      <c r="BO9" s="408"/>
      <c r="BP9" s="408"/>
      <c r="BQ9" s="408"/>
      <c r="BR9" s="408"/>
      <c r="BS9" s="408"/>
      <c r="BT9" s="408"/>
      <c r="BU9" s="409"/>
      <c r="BV9" s="407">
        <v>-70053</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19.399999999999999</v>
      </c>
      <c r="CU9" s="405"/>
      <c r="CV9" s="405"/>
      <c r="CW9" s="405"/>
      <c r="CX9" s="405"/>
      <c r="CY9" s="405"/>
      <c r="CZ9" s="405"/>
      <c r="DA9" s="406"/>
      <c r="DB9" s="404">
        <v>20.5</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112</v>
      </c>
      <c r="M10" s="437"/>
      <c r="N10" s="437"/>
      <c r="O10" s="437"/>
      <c r="P10" s="437"/>
      <c r="Q10" s="438"/>
      <c r="R10" s="458">
        <v>34219</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3183</v>
      </c>
      <c r="BO10" s="408"/>
      <c r="BP10" s="408"/>
      <c r="BQ10" s="408"/>
      <c r="BR10" s="408"/>
      <c r="BS10" s="408"/>
      <c r="BT10" s="408"/>
      <c r="BU10" s="409"/>
      <c r="BV10" s="407">
        <v>27029</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2">
      <c r="A12" s="181"/>
      <c r="B12" s="467" t="s">
        <v>122</v>
      </c>
      <c r="C12" s="468"/>
      <c r="D12" s="468"/>
      <c r="E12" s="468"/>
      <c r="F12" s="468"/>
      <c r="G12" s="468"/>
      <c r="H12" s="468"/>
      <c r="I12" s="468"/>
      <c r="J12" s="468"/>
      <c r="K12" s="469"/>
      <c r="L12" s="476" t="s">
        <v>123</v>
      </c>
      <c r="M12" s="477"/>
      <c r="N12" s="477"/>
      <c r="O12" s="477"/>
      <c r="P12" s="477"/>
      <c r="Q12" s="478"/>
      <c r="R12" s="479">
        <v>36024</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90</v>
      </c>
      <c r="AV12" s="440"/>
      <c r="AW12" s="440"/>
      <c r="AX12" s="440"/>
      <c r="AY12" s="441" t="s">
        <v>127</v>
      </c>
      <c r="AZ12" s="442"/>
      <c r="BA12" s="442"/>
      <c r="BB12" s="442"/>
      <c r="BC12" s="442"/>
      <c r="BD12" s="442"/>
      <c r="BE12" s="442"/>
      <c r="BF12" s="442"/>
      <c r="BG12" s="442"/>
      <c r="BH12" s="442"/>
      <c r="BI12" s="442"/>
      <c r="BJ12" s="442"/>
      <c r="BK12" s="442"/>
      <c r="BL12" s="442"/>
      <c r="BM12" s="443"/>
      <c r="BN12" s="407">
        <v>300000</v>
      </c>
      <c r="BO12" s="408"/>
      <c r="BP12" s="408"/>
      <c r="BQ12" s="408"/>
      <c r="BR12" s="408"/>
      <c r="BS12" s="408"/>
      <c r="BT12" s="408"/>
      <c r="BU12" s="409"/>
      <c r="BV12" s="407">
        <v>360000</v>
      </c>
      <c r="BW12" s="408"/>
      <c r="BX12" s="408"/>
      <c r="BY12" s="408"/>
      <c r="BZ12" s="408"/>
      <c r="CA12" s="408"/>
      <c r="CB12" s="408"/>
      <c r="CC12" s="409"/>
      <c r="CD12" s="410" t="s">
        <v>128</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129</v>
      </c>
      <c r="N13" s="499"/>
      <c r="O13" s="499"/>
      <c r="P13" s="499"/>
      <c r="Q13" s="500"/>
      <c r="R13" s="491">
        <v>35619</v>
      </c>
      <c r="S13" s="492"/>
      <c r="T13" s="492"/>
      <c r="U13" s="492"/>
      <c r="V13" s="493"/>
      <c r="W13" s="423" t="s">
        <v>130</v>
      </c>
      <c r="X13" s="424"/>
      <c r="Y13" s="424"/>
      <c r="Z13" s="424"/>
      <c r="AA13" s="424"/>
      <c r="AB13" s="414"/>
      <c r="AC13" s="458">
        <v>391</v>
      </c>
      <c r="AD13" s="459"/>
      <c r="AE13" s="459"/>
      <c r="AF13" s="459"/>
      <c r="AG13" s="501"/>
      <c r="AH13" s="458">
        <v>449</v>
      </c>
      <c r="AI13" s="459"/>
      <c r="AJ13" s="459"/>
      <c r="AK13" s="459"/>
      <c r="AL13" s="460"/>
      <c r="AM13" s="436" t="s">
        <v>131</v>
      </c>
      <c r="AN13" s="437"/>
      <c r="AO13" s="437"/>
      <c r="AP13" s="437"/>
      <c r="AQ13" s="437"/>
      <c r="AR13" s="437"/>
      <c r="AS13" s="437"/>
      <c r="AT13" s="438"/>
      <c r="AU13" s="439" t="s">
        <v>132</v>
      </c>
      <c r="AV13" s="440"/>
      <c r="AW13" s="440"/>
      <c r="AX13" s="440"/>
      <c r="AY13" s="441" t="s">
        <v>133</v>
      </c>
      <c r="AZ13" s="442"/>
      <c r="BA13" s="442"/>
      <c r="BB13" s="442"/>
      <c r="BC13" s="442"/>
      <c r="BD13" s="442"/>
      <c r="BE13" s="442"/>
      <c r="BF13" s="442"/>
      <c r="BG13" s="442"/>
      <c r="BH13" s="442"/>
      <c r="BI13" s="442"/>
      <c r="BJ13" s="442"/>
      <c r="BK13" s="442"/>
      <c r="BL13" s="442"/>
      <c r="BM13" s="443"/>
      <c r="BN13" s="407">
        <v>-190547</v>
      </c>
      <c r="BO13" s="408"/>
      <c r="BP13" s="408"/>
      <c r="BQ13" s="408"/>
      <c r="BR13" s="408"/>
      <c r="BS13" s="408"/>
      <c r="BT13" s="408"/>
      <c r="BU13" s="409"/>
      <c r="BV13" s="407">
        <v>-403024</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10.6</v>
      </c>
      <c r="CU13" s="405"/>
      <c r="CV13" s="405"/>
      <c r="CW13" s="405"/>
      <c r="CX13" s="405"/>
      <c r="CY13" s="405"/>
      <c r="CZ13" s="405"/>
      <c r="DA13" s="406"/>
      <c r="DB13" s="404">
        <v>10.7</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35931</v>
      </c>
      <c r="S14" s="492"/>
      <c r="T14" s="492"/>
      <c r="U14" s="492"/>
      <c r="V14" s="493"/>
      <c r="W14" s="397"/>
      <c r="X14" s="398"/>
      <c r="Y14" s="398"/>
      <c r="Z14" s="398"/>
      <c r="AA14" s="398"/>
      <c r="AB14" s="387"/>
      <c r="AC14" s="494">
        <v>2.2000000000000002</v>
      </c>
      <c r="AD14" s="495"/>
      <c r="AE14" s="495"/>
      <c r="AF14" s="495"/>
      <c r="AG14" s="496"/>
      <c r="AH14" s="494">
        <v>2.6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87.7</v>
      </c>
      <c r="CU14" s="506"/>
      <c r="CV14" s="506"/>
      <c r="CW14" s="506"/>
      <c r="CX14" s="506"/>
      <c r="CY14" s="506"/>
      <c r="CZ14" s="506"/>
      <c r="DA14" s="507"/>
      <c r="DB14" s="505">
        <v>41.8</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129</v>
      </c>
      <c r="N15" s="499"/>
      <c r="O15" s="499"/>
      <c r="P15" s="499"/>
      <c r="Q15" s="500"/>
      <c r="R15" s="491">
        <v>35575</v>
      </c>
      <c r="S15" s="492"/>
      <c r="T15" s="492"/>
      <c r="U15" s="492"/>
      <c r="V15" s="493"/>
      <c r="W15" s="423" t="s">
        <v>137</v>
      </c>
      <c r="X15" s="424"/>
      <c r="Y15" s="424"/>
      <c r="Z15" s="424"/>
      <c r="AA15" s="424"/>
      <c r="AB15" s="414"/>
      <c r="AC15" s="458">
        <v>6188</v>
      </c>
      <c r="AD15" s="459"/>
      <c r="AE15" s="459"/>
      <c r="AF15" s="459"/>
      <c r="AG15" s="501"/>
      <c r="AH15" s="458">
        <v>6503</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4156610</v>
      </c>
      <c r="BO15" s="371"/>
      <c r="BP15" s="371"/>
      <c r="BQ15" s="371"/>
      <c r="BR15" s="371"/>
      <c r="BS15" s="371"/>
      <c r="BT15" s="371"/>
      <c r="BU15" s="372"/>
      <c r="BV15" s="370">
        <v>3999948</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34.700000000000003</v>
      </c>
      <c r="AD16" s="495"/>
      <c r="AE16" s="495"/>
      <c r="AF16" s="495"/>
      <c r="AG16" s="496"/>
      <c r="AH16" s="494">
        <v>37.6</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9809682</v>
      </c>
      <c r="BO16" s="408"/>
      <c r="BP16" s="408"/>
      <c r="BQ16" s="408"/>
      <c r="BR16" s="408"/>
      <c r="BS16" s="408"/>
      <c r="BT16" s="408"/>
      <c r="BU16" s="409"/>
      <c r="BV16" s="407">
        <v>9648705</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11260</v>
      </c>
      <c r="AD17" s="459"/>
      <c r="AE17" s="459"/>
      <c r="AF17" s="459"/>
      <c r="AG17" s="501"/>
      <c r="AH17" s="458">
        <v>10357</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5182085</v>
      </c>
      <c r="BO17" s="408"/>
      <c r="BP17" s="408"/>
      <c r="BQ17" s="408"/>
      <c r="BR17" s="408"/>
      <c r="BS17" s="408"/>
      <c r="BT17" s="408"/>
      <c r="BU17" s="409"/>
      <c r="BV17" s="407">
        <v>4990002</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64.44</v>
      </c>
      <c r="M18" s="531"/>
      <c r="N18" s="531"/>
      <c r="O18" s="531"/>
      <c r="P18" s="531"/>
      <c r="Q18" s="531"/>
      <c r="R18" s="532"/>
      <c r="S18" s="532"/>
      <c r="T18" s="532"/>
      <c r="U18" s="532"/>
      <c r="V18" s="533"/>
      <c r="W18" s="425"/>
      <c r="X18" s="426"/>
      <c r="Y18" s="426"/>
      <c r="Z18" s="426"/>
      <c r="AA18" s="426"/>
      <c r="AB18" s="417"/>
      <c r="AC18" s="534">
        <v>63.1</v>
      </c>
      <c r="AD18" s="535"/>
      <c r="AE18" s="535"/>
      <c r="AF18" s="535"/>
      <c r="AG18" s="536"/>
      <c r="AH18" s="534">
        <v>59.8</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10035373</v>
      </c>
      <c r="BO18" s="408"/>
      <c r="BP18" s="408"/>
      <c r="BQ18" s="408"/>
      <c r="BR18" s="408"/>
      <c r="BS18" s="408"/>
      <c r="BT18" s="408"/>
      <c r="BU18" s="409"/>
      <c r="BV18" s="407">
        <v>10006286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541</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13582963</v>
      </c>
      <c r="BO19" s="408"/>
      <c r="BP19" s="408"/>
      <c r="BQ19" s="408"/>
      <c r="BR19" s="408"/>
      <c r="BS19" s="408"/>
      <c r="BT19" s="408"/>
      <c r="BU19" s="409"/>
      <c r="BV19" s="407">
        <v>12971400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12528</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20574810</v>
      </c>
      <c r="BO22" s="371"/>
      <c r="BP22" s="371"/>
      <c r="BQ22" s="371"/>
      <c r="BR22" s="371"/>
      <c r="BS22" s="371"/>
      <c r="BT22" s="371"/>
      <c r="BU22" s="372"/>
      <c r="BV22" s="370">
        <v>21087904</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11538462</v>
      </c>
      <c r="BO23" s="408"/>
      <c r="BP23" s="408"/>
      <c r="BQ23" s="408"/>
      <c r="BR23" s="408"/>
      <c r="BS23" s="408"/>
      <c r="BT23" s="408"/>
      <c r="BU23" s="409"/>
      <c r="BV23" s="407">
        <v>11189998</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8800</v>
      </c>
      <c r="R24" s="459"/>
      <c r="S24" s="459"/>
      <c r="T24" s="459"/>
      <c r="U24" s="459"/>
      <c r="V24" s="501"/>
      <c r="W24" s="553"/>
      <c r="X24" s="554"/>
      <c r="Y24" s="555"/>
      <c r="Z24" s="457" t="s">
        <v>162</v>
      </c>
      <c r="AA24" s="437"/>
      <c r="AB24" s="437"/>
      <c r="AC24" s="437"/>
      <c r="AD24" s="437"/>
      <c r="AE24" s="437"/>
      <c r="AF24" s="437"/>
      <c r="AG24" s="438"/>
      <c r="AH24" s="458">
        <v>331</v>
      </c>
      <c r="AI24" s="459"/>
      <c r="AJ24" s="459"/>
      <c r="AK24" s="459"/>
      <c r="AL24" s="501"/>
      <c r="AM24" s="458">
        <v>965527</v>
      </c>
      <c r="AN24" s="459"/>
      <c r="AO24" s="459"/>
      <c r="AP24" s="459"/>
      <c r="AQ24" s="459"/>
      <c r="AR24" s="501"/>
      <c r="AS24" s="458">
        <v>2917</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14522181</v>
      </c>
      <c r="BO24" s="408"/>
      <c r="BP24" s="408"/>
      <c r="BQ24" s="408"/>
      <c r="BR24" s="408"/>
      <c r="BS24" s="408"/>
      <c r="BT24" s="408"/>
      <c r="BU24" s="409"/>
      <c r="BV24" s="407">
        <v>14461708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7000</v>
      </c>
      <c r="R25" s="459"/>
      <c r="S25" s="459"/>
      <c r="T25" s="459"/>
      <c r="U25" s="459"/>
      <c r="V25" s="501"/>
      <c r="W25" s="553"/>
      <c r="X25" s="554"/>
      <c r="Y25" s="555"/>
      <c r="Z25" s="457" t="s">
        <v>165</v>
      </c>
      <c r="AA25" s="437"/>
      <c r="AB25" s="437"/>
      <c r="AC25" s="437"/>
      <c r="AD25" s="437"/>
      <c r="AE25" s="437"/>
      <c r="AF25" s="437"/>
      <c r="AG25" s="438"/>
      <c r="AH25" s="458">
        <v>54</v>
      </c>
      <c r="AI25" s="459"/>
      <c r="AJ25" s="459"/>
      <c r="AK25" s="459"/>
      <c r="AL25" s="501"/>
      <c r="AM25" s="458">
        <v>147096</v>
      </c>
      <c r="AN25" s="459"/>
      <c r="AO25" s="459"/>
      <c r="AP25" s="459"/>
      <c r="AQ25" s="459"/>
      <c r="AR25" s="501"/>
      <c r="AS25" s="458">
        <v>2724</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7494840</v>
      </c>
      <c r="BO25" s="371"/>
      <c r="BP25" s="371"/>
      <c r="BQ25" s="371"/>
      <c r="BR25" s="371"/>
      <c r="BS25" s="371"/>
      <c r="BT25" s="371"/>
      <c r="BU25" s="372"/>
      <c r="BV25" s="370">
        <v>8025245</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6400</v>
      </c>
      <c r="R26" s="459"/>
      <c r="S26" s="459"/>
      <c r="T26" s="459"/>
      <c r="U26" s="459"/>
      <c r="V26" s="501"/>
      <c r="W26" s="553"/>
      <c r="X26" s="554"/>
      <c r="Y26" s="555"/>
      <c r="Z26" s="457" t="s">
        <v>168</v>
      </c>
      <c r="AA26" s="559"/>
      <c r="AB26" s="559"/>
      <c r="AC26" s="559"/>
      <c r="AD26" s="559"/>
      <c r="AE26" s="559"/>
      <c r="AF26" s="559"/>
      <c r="AG26" s="560"/>
      <c r="AH26" s="458">
        <v>4</v>
      </c>
      <c r="AI26" s="459"/>
      <c r="AJ26" s="459"/>
      <c r="AK26" s="459"/>
      <c r="AL26" s="501"/>
      <c r="AM26" s="458">
        <v>10080</v>
      </c>
      <c r="AN26" s="459"/>
      <c r="AO26" s="459"/>
      <c r="AP26" s="459"/>
      <c r="AQ26" s="459"/>
      <c r="AR26" s="501"/>
      <c r="AS26" s="458">
        <v>2520</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4400</v>
      </c>
      <c r="R27" s="459"/>
      <c r="S27" s="459"/>
      <c r="T27" s="459"/>
      <c r="U27" s="459"/>
      <c r="V27" s="501"/>
      <c r="W27" s="553"/>
      <c r="X27" s="554"/>
      <c r="Y27" s="555"/>
      <c r="Z27" s="457" t="s">
        <v>171</v>
      </c>
      <c r="AA27" s="437"/>
      <c r="AB27" s="437"/>
      <c r="AC27" s="437"/>
      <c r="AD27" s="437"/>
      <c r="AE27" s="437"/>
      <c r="AF27" s="437"/>
      <c r="AG27" s="438"/>
      <c r="AH27" s="458">
        <v>1</v>
      </c>
      <c r="AI27" s="459"/>
      <c r="AJ27" s="459"/>
      <c r="AK27" s="459"/>
      <c r="AL27" s="501"/>
      <c r="AM27" s="458" t="s">
        <v>172</v>
      </c>
      <c r="AN27" s="459"/>
      <c r="AO27" s="459"/>
      <c r="AP27" s="459"/>
      <c r="AQ27" s="459"/>
      <c r="AR27" s="501"/>
      <c r="AS27" s="458" t="s">
        <v>172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v>141218</v>
      </c>
      <c r="BO27" s="527"/>
      <c r="BP27" s="527"/>
      <c r="BQ27" s="527"/>
      <c r="BR27" s="527"/>
      <c r="BS27" s="527"/>
      <c r="BT27" s="527"/>
      <c r="BU27" s="528"/>
      <c r="BV27" s="526">
        <v>141169</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174</v>
      </c>
      <c r="F28" s="437"/>
      <c r="G28" s="437"/>
      <c r="H28" s="437"/>
      <c r="I28" s="437"/>
      <c r="J28" s="437"/>
      <c r="K28" s="438"/>
      <c r="L28" s="458">
        <v>1</v>
      </c>
      <c r="M28" s="459"/>
      <c r="N28" s="459"/>
      <c r="O28" s="459"/>
      <c r="P28" s="501"/>
      <c r="Q28" s="458">
        <v>3750</v>
      </c>
      <c r="R28" s="459"/>
      <c r="S28" s="459"/>
      <c r="T28" s="459"/>
      <c r="U28" s="459"/>
      <c r="V28" s="501"/>
      <c r="W28" s="553"/>
      <c r="X28" s="554"/>
      <c r="Y28" s="555"/>
      <c r="Z28" s="457" t="s">
        <v>175</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6275613</v>
      </c>
      <c r="BO28" s="371"/>
      <c r="BP28" s="371"/>
      <c r="BQ28" s="371"/>
      <c r="BR28" s="371"/>
      <c r="BS28" s="371"/>
      <c r="BT28" s="371"/>
      <c r="BU28" s="372"/>
      <c r="BV28" s="370">
        <v>6272430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177</v>
      </c>
      <c r="F29" s="437"/>
      <c r="G29" s="437"/>
      <c r="H29" s="437"/>
      <c r="I29" s="437"/>
      <c r="J29" s="437"/>
      <c r="K29" s="438"/>
      <c r="L29" s="458">
        <v>13</v>
      </c>
      <c r="M29" s="459"/>
      <c r="N29" s="459"/>
      <c r="O29" s="459"/>
      <c r="P29" s="501"/>
      <c r="Q29" s="458">
        <v>3550</v>
      </c>
      <c r="R29" s="459"/>
      <c r="S29" s="459"/>
      <c r="T29" s="459"/>
      <c r="U29" s="459"/>
      <c r="V29" s="501"/>
      <c r="W29" s="556"/>
      <c r="X29" s="557"/>
      <c r="Y29" s="558"/>
      <c r="Z29" s="457" t="s">
        <v>178</v>
      </c>
      <c r="AA29" s="437"/>
      <c r="AB29" s="437"/>
      <c r="AC29" s="437"/>
      <c r="AD29" s="437"/>
      <c r="AE29" s="437"/>
      <c r="AF29" s="437"/>
      <c r="AG29" s="438"/>
      <c r="AH29" s="458">
        <v>332</v>
      </c>
      <c r="AI29" s="459"/>
      <c r="AJ29" s="459"/>
      <c r="AK29" s="459"/>
      <c r="AL29" s="501"/>
      <c r="AM29" s="458">
        <v>969479</v>
      </c>
      <c r="AN29" s="459"/>
      <c r="AO29" s="459"/>
      <c r="AP29" s="459"/>
      <c r="AQ29" s="459"/>
      <c r="AR29" s="501"/>
      <c r="AS29" s="458">
        <v>2920</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293246</v>
      </c>
      <c r="BO29" s="408"/>
      <c r="BP29" s="408"/>
      <c r="BQ29" s="408"/>
      <c r="BR29" s="408"/>
      <c r="BS29" s="408"/>
      <c r="BT29" s="408"/>
      <c r="BU29" s="409"/>
      <c r="BV29" s="407">
        <v>246040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94.8</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1215166</v>
      </c>
      <c r="BO30" s="527"/>
      <c r="BP30" s="527"/>
      <c r="BQ30" s="527"/>
      <c r="BR30" s="527"/>
      <c r="BS30" s="527"/>
      <c r="BT30" s="527"/>
      <c r="BU30" s="528"/>
      <c r="BV30" s="526">
        <v>1751277</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5</v>
      </c>
      <c r="V34" s="597"/>
      <c r="W34" s="598" t="str">
        <f>IF('各会計、関係団体の財政状況及び健全化判断比率'!B28="","",'各会計、関係団体の財政状況及び健全化判断比率'!B28)</f>
        <v>かほく市国民健康保険特別会計</v>
      </c>
      <c r="X34" s="598"/>
      <c r="Y34" s="598"/>
      <c r="Z34" s="598"/>
      <c r="AA34" s="598"/>
      <c r="AB34" s="598"/>
      <c r="AC34" s="598"/>
      <c r="AD34" s="598"/>
      <c r="AE34" s="598"/>
      <c r="AF34" s="598"/>
      <c r="AG34" s="598"/>
      <c r="AH34" s="598"/>
      <c r="AI34" s="598"/>
      <c r="AJ34" s="598"/>
      <c r="AK34" s="598"/>
      <c r="AL34" s="181"/>
      <c r="AM34" s="597">
        <f>IF(AO34="","",MAX(C34:D43,U34:V43)+1)</f>
        <v>8</v>
      </c>
      <c r="AN34" s="597"/>
      <c r="AO34" s="598" t="str">
        <f>IF('各会計、関係団体の財政状況及び健全化判断比率'!B31="","",'各会計、関係団体の財政状況及び健全化判断比率'!B31)</f>
        <v>かほく市水道事業会計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河北郡市広域事務組合</v>
      </c>
      <c r="BZ34" s="598"/>
      <c r="CA34" s="598"/>
      <c r="CB34" s="598"/>
      <c r="CC34" s="598"/>
      <c r="CD34" s="598"/>
      <c r="CE34" s="598"/>
      <c r="CF34" s="598"/>
      <c r="CG34" s="598"/>
      <c r="CH34" s="598"/>
      <c r="CI34" s="598"/>
      <c r="CJ34" s="598"/>
      <c r="CK34" s="598"/>
      <c r="CL34" s="598"/>
      <c r="CM34" s="598"/>
      <c r="CN34" s="181"/>
      <c r="CO34" s="597">
        <f>IF(CQ34="","",MAX(C34:D43,U34:V43,AM34:AN43,BE34:BF43,BW34:BX43)+1)</f>
        <v>16</v>
      </c>
      <c r="CP34" s="597"/>
      <c r="CQ34" s="598" t="str">
        <f>IF('各会計、関係団体の財政状況及び健全化判断比率'!BS7="","",'各会計、関係団体の財政状況及び健全化判断比率'!BS7)</f>
        <v>かほく市公共施設管理公社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かほく市営バス事業特別会計</v>
      </c>
      <c r="F35" s="598"/>
      <c r="G35" s="598"/>
      <c r="H35" s="598"/>
      <c r="I35" s="598"/>
      <c r="J35" s="598"/>
      <c r="K35" s="598"/>
      <c r="L35" s="598"/>
      <c r="M35" s="598"/>
      <c r="N35" s="598"/>
      <c r="O35" s="598"/>
      <c r="P35" s="598"/>
      <c r="Q35" s="598"/>
      <c r="R35" s="598"/>
      <c r="S35" s="598"/>
      <c r="T35" s="181"/>
      <c r="U35" s="597">
        <f>IF(W35="","",U34+1)</f>
        <v>6</v>
      </c>
      <c r="V35" s="597"/>
      <c r="W35" s="598" t="str">
        <f>IF('各会計、関係団体の財政状況及び健全化判断比率'!B29="","",'各会計、関係団体の財政状況及び健全化判断比率'!B29)</f>
        <v>かほく市後期高齢者医療特別会計</v>
      </c>
      <c r="X35" s="598"/>
      <c r="Y35" s="598"/>
      <c r="Z35" s="598"/>
      <c r="AA35" s="598"/>
      <c r="AB35" s="598"/>
      <c r="AC35" s="598"/>
      <c r="AD35" s="598"/>
      <c r="AE35" s="598"/>
      <c r="AF35" s="598"/>
      <c r="AG35" s="598"/>
      <c r="AH35" s="598"/>
      <c r="AI35" s="598"/>
      <c r="AJ35" s="598"/>
      <c r="AK35" s="598"/>
      <c r="AL35" s="181"/>
      <c r="AM35" s="597">
        <f t="shared" ref="AM35:AM43" si="0">IF(AO35="","",AM34+1)</f>
        <v>9</v>
      </c>
      <c r="AN35" s="597"/>
      <c r="AO35" s="598" t="str">
        <f>IF('各会計、関係団体の財政状況及び健全化判断比率'!B32="","",'各会計、関係団体の財政状況及び健全化判断比率'!B32)</f>
        <v>かほく市下水道事業会計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石川県市町村職員退職手当組合</v>
      </c>
      <c r="BZ35" s="598"/>
      <c r="CA35" s="598"/>
      <c r="CB35" s="598"/>
      <c r="CC35" s="598"/>
      <c r="CD35" s="598"/>
      <c r="CE35" s="598"/>
      <c r="CF35" s="598"/>
      <c r="CG35" s="598"/>
      <c r="CH35" s="598"/>
      <c r="CI35" s="598"/>
      <c r="CJ35" s="598"/>
      <c r="CK35" s="598"/>
      <c r="CL35" s="598"/>
      <c r="CM35" s="598"/>
      <c r="CN35" s="181"/>
      <c r="CO35" s="597">
        <f t="shared" ref="CO35:CO43" si="3">IF(CQ35="","",CO34+1)</f>
        <v>17</v>
      </c>
      <c r="CP35" s="597"/>
      <c r="CQ35" s="598" t="str">
        <f>IF('各会計、関係団体の財政状況及び健全化判断比率'!BS8="","",'各会計、関係団体の財政状況及び健全化判断比率'!BS8)</f>
        <v>株式会社高松レストハウス</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f>IF(E36="","",C35+1)</f>
        <v>3</v>
      </c>
      <c r="D36" s="597"/>
      <c r="E36" s="598" t="str">
        <f>IF('各会計、関係団体の財政状況及び健全化判断比率'!B9="","",'各会計、関係団体の財政状況及び健全化判断比率'!B9)</f>
        <v>かほく市墓地特別会計</v>
      </c>
      <c r="F36" s="598"/>
      <c r="G36" s="598"/>
      <c r="H36" s="598"/>
      <c r="I36" s="598"/>
      <c r="J36" s="598"/>
      <c r="K36" s="598"/>
      <c r="L36" s="598"/>
      <c r="M36" s="598"/>
      <c r="N36" s="598"/>
      <c r="O36" s="598"/>
      <c r="P36" s="598"/>
      <c r="Q36" s="598"/>
      <c r="R36" s="598"/>
      <c r="S36" s="598"/>
      <c r="T36" s="181"/>
      <c r="U36" s="597">
        <f t="shared" ref="U36:U43" si="4">IF(W36="","",U35+1)</f>
        <v>7</v>
      </c>
      <c r="V36" s="597"/>
      <c r="W36" s="598" t="str">
        <f>IF('各会計、関係団体の財政状況及び健全化判断比率'!B30="","",'各会計、関係団体の財政状況及び健全化判断比率'!B30)</f>
        <v>かほく市介護保険特別会計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石川県市町村消防団員等公務災害補償等組合</v>
      </c>
      <c r="BZ36" s="598"/>
      <c r="CA36" s="598"/>
      <c r="CB36" s="598"/>
      <c r="CC36" s="598"/>
      <c r="CD36" s="598"/>
      <c r="CE36" s="598"/>
      <c r="CF36" s="598"/>
      <c r="CG36" s="598"/>
      <c r="CH36" s="598"/>
      <c r="CI36" s="598"/>
      <c r="CJ36" s="598"/>
      <c r="CK36" s="598"/>
      <c r="CL36" s="598"/>
      <c r="CM36" s="598"/>
      <c r="CN36" s="181"/>
      <c r="CO36" s="597">
        <f t="shared" si="3"/>
        <v>18</v>
      </c>
      <c r="CP36" s="597"/>
      <c r="CQ36" s="598" t="str">
        <f>IF('各会計、関係団体の財政状況及び健全化判断比率'!BS9="","",'各会計、関係団体の財政状況及び健全化判断比率'!BS9)</f>
        <v>社会法人相生会</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〇</v>
      </c>
      <c r="DH36" s="599"/>
      <c r="DI36" s="208"/>
    </row>
    <row r="37" spans="1:113" ht="32.25" customHeight="1" x14ac:dyDescent="0.2">
      <c r="A37" s="181"/>
      <c r="B37" s="205"/>
      <c r="C37" s="597">
        <f>IF(E37="","",C36+1)</f>
        <v>4</v>
      </c>
      <c r="D37" s="597"/>
      <c r="E37" s="598" t="str">
        <f>IF('各会計、関係団体の財政状況及び健全化判断比率'!B10="","",'各会計、関係団体の財政状況及び健全化判断比率'!B10)</f>
        <v>かほく市ケーブルテレビ事業特別会計</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石川県後期高齢者医療連合会(一般会計)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石川県後期高齢者医療連合会（後期高齢者医療特別会計）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石川県市町村消防賞じゅつ金組合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H1qyiWKzTrgXSA1cEIxWyjL2kZPYbDt1dViIU1taiehNpnmfVdHhAIl/CuJaDHUR1yp1sF+xzrNMUkMiUErimA==" saltValue="uFRcG5W7oX6vo73P8mogE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ageMargins left="0.59055118110236227" right="0" top="0.59055118110236227" bottom="0.59055118110236227" header="0.39370078740157483" footer="0.39370078740157483"/>
  <pageSetup paperSize="9" scale="52" orientation="landscape"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216</v>
      </c>
      <c r="C5" s="610"/>
      <c r="D5" s="610"/>
      <c r="E5" s="610"/>
      <c r="F5" s="610"/>
      <c r="G5" s="610"/>
      <c r="H5" s="610"/>
      <c r="I5" s="610"/>
      <c r="J5" s="610"/>
      <c r="K5" s="610"/>
      <c r="L5" s="610"/>
      <c r="M5" s="610"/>
      <c r="N5" s="610"/>
      <c r="O5" s="610"/>
      <c r="P5" s="610"/>
      <c r="Q5" s="611"/>
      <c r="R5" s="612">
        <v>4384884</v>
      </c>
      <c r="S5" s="613"/>
      <c r="T5" s="613"/>
      <c r="U5" s="613"/>
      <c r="V5" s="613"/>
      <c r="W5" s="613"/>
      <c r="X5" s="613"/>
      <c r="Y5" s="614"/>
      <c r="Z5" s="615">
        <v>20.8</v>
      </c>
      <c r="AA5" s="615"/>
      <c r="AB5" s="615"/>
      <c r="AC5" s="615"/>
      <c r="AD5" s="616">
        <v>4047714</v>
      </c>
      <c r="AE5" s="616"/>
      <c r="AF5" s="616"/>
      <c r="AG5" s="616"/>
      <c r="AH5" s="616"/>
      <c r="AI5" s="616"/>
      <c r="AJ5" s="616"/>
      <c r="AK5" s="616"/>
      <c r="AL5" s="617">
        <v>36.799999999999997</v>
      </c>
      <c r="AM5" s="618"/>
      <c r="AN5" s="618"/>
      <c r="AO5" s="619"/>
      <c r="AP5" s="609" t="s">
        <v>217</v>
      </c>
      <c r="AQ5" s="610"/>
      <c r="AR5" s="610"/>
      <c r="AS5" s="610"/>
      <c r="AT5" s="610"/>
      <c r="AU5" s="610"/>
      <c r="AV5" s="610"/>
      <c r="AW5" s="610"/>
      <c r="AX5" s="610"/>
      <c r="AY5" s="610"/>
      <c r="AZ5" s="610"/>
      <c r="BA5" s="610"/>
      <c r="BB5" s="610"/>
      <c r="BC5" s="610"/>
      <c r="BD5" s="610"/>
      <c r="BE5" s="610"/>
      <c r="BF5" s="611"/>
      <c r="BG5" s="623">
        <v>4047714</v>
      </c>
      <c r="BH5" s="624"/>
      <c r="BI5" s="624"/>
      <c r="BJ5" s="624"/>
      <c r="BK5" s="624"/>
      <c r="BL5" s="624"/>
      <c r="BM5" s="624"/>
      <c r="BN5" s="625"/>
      <c r="BO5" s="626">
        <v>92.3</v>
      </c>
      <c r="BP5" s="626"/>
      <c r="BQ5" s="626"/>
      <c r="BR5" s="626"/>
      <c r="BS5" s="627">
        <v>52381</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2">
      <c r="B6" s="620" t="s">
        <v>221</v>
      </c>
      <c r="C6" s="621"/>
      <c r="D6" s="621"/>
      <c r="E6" s="621"/>
      <c r="F6" s="621"/>
      <c r="G6" s="621"/>
      <c r="H6" s="621"/>
      <c r="I6" s="621"/>
      <c r="J6" s="621"/>
      <c r="K6" s="621"/>
      <c r="L6" s="621"/>
      <c r="M6" s="621"/>
      <c r="N6" s="621"/>
      <c r="O6" s="621"/>
      <c r="P6" s="621"/>
      <c r="Q6" s="622"/>
      <c r="R6" s="623">
        <v>120671</v>
      </c>
      <c r="S6" s="624"/>
      <c r="T6" s="624"/>
      <c r="U6" s="624"/>
      <c r="V6" s="624"/>
      <c r="W6" s="624"/>
      <c r="X6" s="624"/>
      <c r="Y6" s="625"/>
      <c r="Z6" s="626">
        <v>0.6</v>
      </c>
      <c r="AA6" s="626"/>
      <c r="AB6" s="626"/>
      <c r="AC6" s="626"/>
      <c r="AD6" s="627">
        <v>120671</v>
      </c>
      <c r="AE6" s="627"/>
      <c r="AF6" s="627"/>
      <c r="AG6" s="627"/>
      <c r="AH6" s="627"/>
      <c r="AI6" s="627"/>
      <c r="AJ6" s="627"/>
      <c r="AK6" s="627"/>
      <c r="AL6" s="628">
        <v>1.1000000000000001</v>
      </c>
      <c r="AM6" s="629"/>
      <c r="AN6" s="629"/>
      <c r="AO6" s="630"/>
      <c r="AP6" s="620" t="s">
        <v>222</v>
      </c>
      <c r="AQ6" s="621"/>
      <c r="AR6" s="621"/>
      <c r="AS6" s="621"/>
      <c r="AT6" s="621"/>
      <c r="AU6" s="621"/>
      <c r="AV6" s="621"/>
      <c r="AW6" s="621"/>
      <c r="AX6" s="621"/>
      <c r="AY6" s="621"/>
      <c r="AZ6" s="621"/>
      <c r="BA6" s="621"/>
      <c r="BB6" s="621"/>
      <c r="BC6" s="621"/>
      <c r="BD6" s="621"/>
      <c r="BE6" s="621"/>
      <c r="BF6" s="622"/>
      <c r="BG6" s="623">
        <v>4047714</v>
      </c>
      <c r="BH6" s="624"/>
      <c r="BI6" s="624"/>
      <c r="BJ6" s="624"/>
      <c r="BK6" s="624"/>
      <c r="BL6" s="624"/>
      <c r="BM6" s="624"/>
      <c r="BN6" s="625"/>
      <c r="BO6" s="626">
        <v>92.3</v>
      </c>
      <c r="BP6" s="626"/>
      <c r="BQ6" s="626"/>
      <c r="BR6" s="626"/>
      <c r="BS6" s="627">
        <v>52381</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157357</v>
      </c>
      <c r="CS6" s="624"/>
      <c r="CT6" s="624"/>
      <c r="CU6" s="624"/>
      <c r="CV6" s="624"/>
      <c r="CW6" s="624"/>
      <c r="CX6" s="624"/>
      <c r="CY6" s="625"/>
      <c r="CZ6" s="617">
        <v>0.8</v>
      </c>
      <c r="DA6" s="618"/>
      <c r="DB6" s="618"/>
      <c r="DC6" s="634"/>
      <c r="DD6" s="632" t="s">
        <v>121</v>
      </c>
      <c r="DE6" s="624"/>
      <c r="DF6" s="624"/>
      <c r="DG6" s="624"/>
      <c r="DH6" s="624"/>
      <c r="DI6" s="624"/>
      <c r="DJ6" s="624"/>
      <c r="DK6" s="624"/>
      <c r="DL6" s="624"/>
      <c r="DM6" s="624"/>
      <c r="DN6" s="624"/>
      <c r="DO6" s="624"/>
      <c r="DP6" s="625"/>
      <c r="DQ6" s="632">
        <v>157357</v>
      </c>
      <c r="DR6" s="624"/>
      <c r="DS6" s="624"/>
      <c r="DT6" s="624"/>
      <c r="DU6" s="624"/>
      <c r="DV6" s="624"/>
      <c r="DW6" s="624"/>
      <c r="DX6" s="624"/>
      <c r="DY6" s="624"/>
      <c r="DZ6" s="624"/>
      <c r="EA6" s="624"/>
      <c r="EB6" s="624"/>
      <c r="EC6" s="633"/>
    </row>
    <row r="7" spans="2:143" ht="11.25" customHeight="1" x14ac:dyDescent="0.2">
      <c r="B7" s="620" t="s">
        <v>224</v>
      </c>
      <c r="C7" s="621"/>
      <c r="D7" s="621"/>
      <c r="E7" s="621"/>
      <c r="F7" s="621"/>
      <c r="G7" s="621"/>
      <c r="H7" s="621"/>
      <c r="I7" s="621"/>
      <c r="J7" s="621"/>
      <c r="K7" s="621"/>
      <c r="L7" s="621"/>
      <c r="M7" s="621"/>
      <c r="N7" s="621"/>
      <c r="O7" s="621"/>
      <c r="P7" s="621"/>
      <c r="Q7" s="622"/>
      <c r="R7" s="623">
        <v>1609</v>
      </c>
      <c r="S7" s="624"/>
      <c r="T7" s="624"/>
      <c r="U7" s="624"/>
      <c r="V7" s="624"/>
      <c r="W7" s="624"/>
      <c r="X7" s="624"/>
      <c r="Y7" s="625"/>
      <c r="Z7" s="626">
        <v>0</v>
      </c>
      <c r="AA7" s="626"/>
      <c r="AB7" s="626"/>
      <c r="AC7" s="626"/>
      <c r="AD7" s="627">
        <v>1609</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1990884</v>
      </c>
      <c r="BH7" s="624"/>
      <c r="BI7" s="624"/>
      <c r="BJ7" s="624"/>
      <c r="BK7" s="624"/>
      <c r="BL7" s="624"/>
      <c r="BM7" s="624"/>
      <c r="BN7" s="625"/>
      <c r="BO7" s="626">
        <v>45.4</v>
      </c>
      <c r="BP7" s="626"/>
      <c r="BQ7" s="626"/>
      <c r="BR7" s="626"/>
      <c r="BS7" s="627">
        <v>52381</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2334145</v>
      </c>
      <c r="CS7" s="624"/>
      <c r="CT7" s="624"/>
      <c r="CU7" s="624"/>
      <c r="CV7" s="624"/>
      <c r="CW7" s="624"/>
      <c r="CX7" s="624"/>
      <c r="CY7" s="625"/>
      <c r="CZ7" s="626">
        <v>11.5</v>
      </c>
      <c r="DA7" s="626"/>
      <c r="DB7" s="626"/>
      <c r="DC7" s="626"/>
      <c r="DD7" s="632">
        <v>101445</v>
      </c>
      <c r="DE7" s="624"/>
      <c r="DF7" s="624"/>
      <c r="DG7" s="624"/>
      <c r="DH7" s="624"/>
      <c r="DI7" s="624"/>
      <c r="DJ7" s="624"/>
      <c r="DK7" s="624"/>
      <c r="DL7" s="624"/>
      <c r="DM7" s="624"/>
      <c r="DN7" s="624"/>
      <c r="DO7" s="624"/>
      <c r="DP7" s="625"/>
      <c r="DQ7" s="632">
        <v>1421517</v>
      </c>
      <c r="DR7" s="624"/>
      <c r="DS7" s="624"/>
      <c r="DT7" s="624"/>
      <c r="DU7" s="624"/>
      <c r="DV7" s="624"/>
      <c r="DW7" s="624"/>
      <c r="DX7" s="624"/>
      <c r="DY7" s="624"/>
      <c r="DZ7" s="624"/>
      <c r="EA7" s="624"/>
      <c r="EB7" s="624"/>
      <c r="EC7" s="633"/>
    </row>
    <row r="8" spans="2:143" ht="11.25" customHeight="1" x14ac:dyDescent="0.2">
      <c r="B8" s="620" t="s">
        <v>227</v>
      </c>
      <c r="C8" s="621"/>
      <c r="D8" s="621"/>
      <c r="E8" s="621"/>
      <c r="F8" s="621"/>
      <c r="G8" s="621"/>
      <c r="H8" s="621"/>
      <c r="I8" s="621"/>
      <c r="J8" s="621"/>
      <c r="K8" s="621"/>
      <c r="L8" s="621"/>
      <c r="M8" s="621"/>
      <c r="N8" s="621"/>
      <c r="O8" s="621"/>
      <c r="P8" s="621"/>
      <c r="Q8" s="622"/>
      <c r="R8" s="623">
        <v>22846</v>
      </c>
      <c r="S8" s="624"/>
      <c r="T8" s="624"/>
      <c r="U8" s="624"/>
      <c r="V8" s="624"/>
      <c r="W8" s="624"/>
      <c r="X8" s="624"/>
      <c r="Y8" s="625"/>
      <c r="Z8" s="626">
        <v>0.1</v>
      </c>
      <c r="AA8" s="626"/>
      <c r="AB8" s="626"/>
      <c r="AC8" s="626"/>
      <c r="AD8" s="627">
        <v>22846</v>
      </c>
      <c r="AE8" s="627"/>
      <c r="AF8" s="627"/>
      <c r="AG8" s="627"/>
      <c r="AH8" s="627"/>
      <c r="AI8" s="627"/>
      <c r="AJ8" s="627"/>
      <c r="AK8" s="627"/>
      <c r="AL8" s="628">
        <v>0.2</v>
      </c>
      <c r="AM8" s="629"/>
      <c r="AN8" s="629"/>
      <c r="AO8" s="630"/>
      <c r="AP8" s="620" t="s">
        <v>228</v>
      </c>
      <c r="AQ8" s="621"/>
      <c r="AR8" s="621"/>
      <c r="AS8" s="621"/>
      <c r="AT8" s="621"/>
      <c r="AU8" s="621"/>
      <c r="AV8" s="621"/>
      <c r="AW8" s="621"/>
      <c r="AX8" s="621"/>
      <c r="AY8" s="621"/>
      <c r="AZ8" s="621"/>
      <c r="BA8" s="621"/>
      <c r="BB8" s="621"/>
      <c r="BC8" s="621"/>
      <c r="BD8" s="621"/>
      <c r="BE8" s="621"/>
      <c r="BF8" s="622"/>
      <c r="BG8" s="623">
        <v>67823</v>
      </c>
      <c r="BH8" s="624"/>
      <c r="BI8" s="624"/>
      <c r="BJ8" s="624"/>
      <c r="BK8" s="624"/>
      <c r="BL8" s="624"/>
      <c r="BM8" s="624"/>
      <c r="BN8" s="625"/>
      <c r="BO8" s="626">
        <v>1.5</v>
      </c>
      <c r="BP8" s="626"/>
      <c r="BQ8" s="626"/>
      <c r="BR8" s="626"/>
      <c r="BS8" s="627" t="s">
        <v>121</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7096256</v>
      </c>
      <c r="CS8" s="624"/>
      <c r="CT8" s="624"/>
      <c r="CU8" s="624"/>
      <c r="CV8" s="624"/>
      <c r="CW8" s="624"/>
      <c r="CX8" s="624"/>
      <c r="CY8" s="625"/>
      <c r="CZ8" s="626">
        <v>35</v>
      </c>
      <c r="DA8" s="626"/>
      <c r="DB8" s="626"/>
      <c r="DC8" s="626"/>
      <c r="DD8" s="632">
        <v>337435</v>
      </c>
      <c r="DE8" s="624"/>
      <c r="DF8" s="624"/>
      <c r="DG8" s="624"/>
      <c r="DH8" s="624"/>
      <c r="DI8" s="624"/>
      <c r="DJ8" s="624"/>
      <c r="DK8" s="624"/>
      <c r="DL8" s="624"/>
      <c r="DM8" s="624"/>
      <c r="DN8" s="624"/>
      <c r="DO8" s="624"/>
      <c r="DP8" s="625"/>
      <c r="DQ8" s="632">
        <v>4039462</v>
      </c>
      <c r="DR8" s="624"/>
      <c r="DS8" s="624"/>
      <c r="DT8" s="624"/>
      <c r="DU8" s="624"/>
      <c r="DV8" s="624"/>
      <c r="DW8" s="624"/>
      <c r="DX8" s="624"/>
      <c r="DY8" s="624"/>
      <c r="DZ8" s="624"/>
      <c r="EA8" s="624"/>
      <c r="EB8" s="624"/>
      <c r="EC8" s="633"/>
    </row>
    <row r="9" spans="2:143" ht="11.25" customHeight="1" x14ac:dyDescent="0.2">
      <c r="B9" s="620" t="s">
        <v>230</v>
      </c>
      <c r="C9" s="621"/>
      <c r="D9" s="621"/>
      <c r="E9" s="621"/>
      <c r="F9" s="621"/>
      <c r="G9" s="621"/>
      <c r="H9" s="621"/>
      <c r="I9" s="621"/>
      <c r="J9" s="621"/>
      <c r="K9" s="621"/>
      <c r="L9" s="621"/>
      <c r="M9" s="621"/>
      <c r="N9" s="621"/>
      <c r="O9" s="621"/>
      <c r="P9" s="621"/>
      <c r="Q9" s="622"/>
      <c r="R9" s="623">
        <v>26755</v>
      </c>
      <c r="S9" s="624"/>
      <c r="T9" s="624"/>
      <c r="U9" s="624"/>
      <c r="V9" s="624"/>
      <c r="W9" s="624"/>
      <c r="X9" s="624"/>
      <c r="Y9" s="625"/>
      <c r="Z9" s="626">
        <v>0.1</v>
      </c>
      <c r="AA9" s="626"/>
      <c r="AB9" s="626"/>
      <c r="AC9" s="626"/>
      <c r="AD9" s="627">
        <v>26755</v>
      </c>
      <c r="AE9" s="627"/>
      <c r="AF9" s="627"/>
      <c r="AG9" s="627"/>
      <c r="AH9" s="627"/>
      <c r="AI9" s="627"/>
      <c r="AJ9" s="627"/>
      <c r="AK9" s="627"/>
      <c r="AL9" s="628">
        <v>0.2</v>
      </c>
      <c r="AM9" s="629"/>
      <c r="AN9" s="629"/>
      <c r="AO9" s="630"/>
      <c r="AP9" s="620" t="s">
        <v>231</v>
      </c>
      <c r="AQ9" s="621"/>
      <c r="AR9" s="621"/>
      <c r="AS9" s="621"/>
      <c r="AT9" s="621"/>
      <c r="AU9" s="621"/>
      <c r="AV9" s="621"/>
      <c r="AW9" s="621"/>
      <c r="AX9" s="621"/>
      <c r="AY9" s="621"/>
      <c r="AZ9" s="621"/>
      <c r="BA9" s="621"/>
      <c r="BB9" s="621"/>
      <c r="BC9" s="621"/>
      <c r="BD9" s="621"/>
      <c r="BE9" s="621"/>
      <c r="BF9" s="622"/>
      <c r="BG9" s="623">
        <v>1651211</v>
      </c>
      <c r="BH9" s="624"/>
      <c r="BI9" s="624"/>
      <c r="BJ9" s="624"/>
      <c r="BK9" s="624"/>
      <c r="BL9" s="624"/>
      <c r="BM9" s="624"/>
      <c r="BN9" s="625"/>
      <c r="BO9" s="626">
        <v>37.700000000000003</v>
      </c>
      <c r="BP9" s="626"/>
      <c r="BQ9" s="626"/>
      <c r="BR9" s="626"/>
      <c r="BS9" s="627" t="s">
        <v>121</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1072677</v>
      </c>
      <c r="CS9" s="624"/>
      <c r="CT9" s="624"/>
      <c r="CU9" s="624"/>
      <c r="CV9" s="624"/>
      <c r="CW9" s="624"/>
      <c r="CX9" s="624"/>
      <c r="CY9" s="625"/>
      <c r="CZ9" s="626">
        <v>5.3</v>
      </c>
      <c r="DA9" s="626"/>
      <c r="DB9" s="626"/>
      <c r="DC9" s="626"/>
      <c r="DD9" s="632">
        <v>150235</v>
      </c>
      <c r="DE9" s="624"/>
      <c r="DF9" s="624"/>
      <c r="DG9" s="624"/>
      <c r="DH9" s="624"/>
      <c r="DI9" s="624"/>
      <c r="DJ9" s="624"/>
      <c r="DK9" s="624"/>
      <c r="DL9" s="624"/>
      <c r="DM9" s="624"/>
      <c r="DN9" s="624"/>
      <c r="DO9" s="624"/>
      <c r="DP9" s="625"/>
      <c r="DQ9" s="632">
        <v>717408</v>
      </c>
      <c r="DR9" s="624"/>
      <c r="DS9" s="624"/>
      <c r="DT9" s="624"/>
      <c r="DU9" s="624"/>
      <c r="DV9" s="624"/>
      <c r="DW9" s="624"/>
      <c r="DX9" s="624"/>
      <c r="DY9" s="624"/>
      <c r="DZ9" s="624"/>
      <c r="EA9" s="624"/>
      <c r="EB9" s="624"/>
      <c r="EC9" s="633"/>
    </row>
    <row r="10" spans="2:143" ht="11.25" customHeight="1" x14ac:dyDescent="0.2">
      <c r="B10" s="620" t="s">
        <v>233</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88427</v>
      </c>
      <c r="BH10" s="624"/>
      <c r="BI10" s="624"/>
      <c r="BJ10" s="624"/>
      <c r="BK10" s="624"/>
      <c r="BL10" s="624"/>
      <c r="BM10" s="624"/>
      <c r="BN10" s="625"/>
      <c r="BO10" s="626">
        <v>2</v>
      </c>
      <c r="BP10" s="626"/>
      <c r="BQ10" s="626"/>
      <c r="BR10" s="626"/>
      <c r="BS10" s="627" t="s">
        <v>121</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35717</v>
      </c>
      <c r="CS10" s="624"/>
      <c r="CT10" s="624"/>
      <c r="CU10" s="624"/>
      <c r="CV10" s="624"/>
      <c r="CW10" s="624"/>
      <c r="CX10" s="624"/>
      <c r="CY10" s="625"/>
      <c r="CZ10" s="626">
        <v>0.2</v>
      </c>
      <c r="DA10" s="626"/>
      <c r="DB10" s="626"/>
      <c r="DC10" s="626"/>
      <c r="DD10" s="632">
        <v>1025</v>
      </c>
      <c r="DE10" s="624"/>
      <c r="DF10" s="624"/>
      <c r="DG10" s="624"/>
      <c r="DH10" s="624"/>
      <c r="DI10" s="624"/>
      <c r="DJ10" s="624"/>
      <c r="DK10" s="624"/>
      <c r="DL10" s="624"/>
      <c r="DM10" s="624"/>
      <c r="DN10" s="624"/>
      <c r="DO10" s="624"/>
      <c r="DP10" s="625"/>
      <c r="DQ10" s="632">
        <v>27127</v>
      </c>
      <c r="DR10" s="624"/>
      <c r="DS10" s="624"/>
      <c r="DT10" s="624"/>
      <c r="DU10" s="624"/>
      <c r="DV10" s="624"/>
      <c r="DW10" s="624"/>
      <c r="DX10" s="624"/>
      <c r="DY10" s="624"/>
      <c r="DZ10" s="624"/>
      <c r="EA10" s="624"/>
      <c r="EB10" s="624"/>
      <c r="EC10" s="633"/>
    </row>
    <row r="11" spans="2:143" ht="11.25" customHeight="1" x14ac:dyDescent="0.2">
      <c r="B11" s="620" t="s">
        <v>236</v>
      </c>
      <c r="C11" s="621"/>
      <c r="D11" s="621"/>
      <c r="E11" s="621"/>
      <c r="F11" s="621"/>
      <c r="G11" s="621"/>
      <c r="H11" s="621"/>
      <c r="I11" s="621"/>
      <c r="J11" s="621"/>
      <c r="K11" s="621"/>
      <c r="L11" s="621"/>
      <c r="M11" s="621"/>
      <c r="N11" s="621"/>
      <c r="O11" s="621"/>
      <c r="P11" s="621"/>
      <c r="Q11" s="622"/>
      <c r="R11" s="623">
        <v>881962</v>
      </c>
      <c r="S11" s="624"/>
      <c r="T11" s="624"/>
      <c r="U11" s="624"/>
      <c r="V11" s="624"/>
      <c r="W11" s="624"/>
      <c r="X11" s="624"/>
      <c r="Y11" s="625"/>
      <c r="Z11" s="628">
        <v>4.2</v>
      </c>
      <c r="AA11" s="629"/>
      <c r="AB11" s="629"/>
      <c r="AC11" s="635"/>
      <c r="AD11" s="632">
        <v>881962</v>
      </c>
      <c r="AE11" s="624"/>
      <c r="AF11" s="624"/>
      <c r="AG11" s="624"/>
      <c r="AH11" s="624"/>
      <c r="AI11" s="624"/>
      <c r="AJ11" s="624"/>
      <c r="AK11" s="625"/>
      <c r="AL11" s="628">
        <v>8</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183423</v>
      </c>
      <c r="BH11" s="624"/>
      <c r="BI11" s="624"/>
      <c r="BJ11" s="624"/>
      <c r="BK11" s="624"/>
      <c r="BL11" s="624"/>
      <c r="BM11" s="624"/>
      <c r="BN11" s="625"/>
      <c r="BO11" s="626">
        <v>4.2</v>
      </c>
      <c r="BP11" s="626"/>
      <c r="BQ11" s="626"/>
      <c r="BR11" s="626"/>
      <c r="BS11" s="627">
        <v>52381</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416037</v>
      </c>
      <c r="CS11" s="624"/>
      <c r="CT11" s="624"/>
      <c r="CU11" s="624"/>
      <c r="CV11" s="624"/>
      <c r="CW11" s="624"/>
      <c r="CX11" s="624"/>
      <c r="CY11" s="625"/>
      <c r="CZ11" s="626">
        <v>2.1</v>
      </c>
      <c r="DA11" s="626"/>
      <c r="DB11" s="626"/>
      <c r="DC11" s="626"/>
      <c r="DD11" s="632">
        <v>102672</v>
      </c>
      <c r="DE11" s="624"/>
      <c r="DF11" s="624"/>
      <c r="DG11" s="624"/>
      <c r="DH11" s="624"/>
      <c r="DI11" s="624"/>
      <c r="DJ11" s="624"/>
      <c r="DK11" s="624"/>
      <c r="DL11" s="624"/>
      <c r="DM11" s="624"/>
      <c r="DN11" s="624"/>
      <c r="DO11" s="624"/>
      <c r="DP11" s="625"/>
      <c r="DQ11" s="632">
        <v>208342</v>
      </c>
      <c r="DR11" s="624"/>
      <c r="DS11" s="624"/>
      <c r="DT11" s="624"/>
      <c r="DU11" s="624"/>
      <c r="DV11" s="624"/>
      <c r="DW11" s="624"/>
      <c r="DX11" s="624"/>
      <c r="DY11" s="624"/>
      <c r="DZ11" s="624"/>
      <c r="EA11" s="624"/>
      <c r="EB11" s="624"/>
      <c r="EC11" s="633"/>
    </row>
    <row r="12" spans="2:143" ht="11.25" customHeight="1" x14ac:dyDescent="0.2">
      <c r="B12" s="620" t="s">
        <v>239</v>
      </c>
      <c r="C12" s="621"/>
      <c r="D12" s="621"/>
      <c r="E12" s="621"/>
      <c r="F12" s="621"/>
      <c r="G12" s="621"/>
      <c r="H12" s="621"/>
      <c r="I12" s="621"/>
      <c r="J12" s="621"/>
      <c r="K12" s="621"/>
      <c r="L12" s="621"/>
      <c r="M12" s="621"/>
      <c r="N12" s="621"/>
      <c r="O12" s="621"/>
      <c r="P12" s="621"/>
      <c r="Q12" s="622"/>
      <c r="R12" s="623">
        <v>24099</v>
      </c>
      <c r="S12" s="624"/>
      <c r="T12" s="624"/>
      <c r="U12" s="624"/>
      <c r="V12" s="624"/>
      <c r="W12" s="624"/>
      <c r="X12" s="624"/>
      <c r="Y12" s="625"/>
      <c r="Z12" s="626">
        <v>0.1</v>
      </c>
      <c r="AA12" s="626"/>
      <c r="AB12" s="626"/>
      <c r="AC12" s="626"/>
      <c r="AD12" s="627">
        <v>24099</v>
      </c>
      <c r="AE12" s="627"/>
      <c r="AF12" s="627"/>
      <c r="AG12" s="627"/>
      <c r="AH12" s="627"/>
      <c r="AI12" s="627"/>
      <c r="AJ12" s="627"/>
      <c r="AK12" s="627"/>
      <c r="AL12" s="628">
        <v>0.2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1701204</v>
      </c>
      <c r="BH12" s="624"/>
      <c r="BI12" s="624"/>
      <c r="BJ12" s="624"/>
      <c r="BK12" s="624"/>
      <c r="BL12" s="624"/>
      <c r="BM12" s="624"/>
      <c r="BN12" s="625"/>
      <c r="BO12" s="626">
        <v>38.799999999999997</v>
      </c>
      <c r="BP12" s="626"/>
      <c r="BQ12" s="626"/>
      <c r="BR12" s="626"/>
      <c r="BS12" s="627" t="s">
        <v>121</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544058</v>
      </c>
      <c r="CS12" s="624"/>
      <c r="CT12" s="624"/>
      <c r="CU12" s="624"/>
      <c r="CV12" s="624"/>
      <c r="CW12" s="624"/>
      <c r="CX12" s="624"/>
      <c r="CY12" s="625"/>
      <c r="CZ12" s="626">
        <v>2.7</v>
      </c>
      <c r="DA12" s="626"/>
      <c r="DB12" s="626"/>
      <c r="DC12" s="626"/>
      <c r="DD12" s="632">
        <v>36498</v>
      </c>
      <c r="DE12" s="624"/>
      <c r="DF12" s="624"/>
      <c r="DG12" s="624"/>
      <c r="DH12" s="624"/>
      <c r="DI12" s="624"/>
      <c r="DJ12" s="624"/>
      <c r="DK12" s="624"/>
      <c r="DL12" s="624"/>
      <c r="DM12" s="624"/>
      <c r="DN12" s="624"/>
      <c r="DO12" s="624"/>
      <c r="DP12" s="625"/>
      <c r="DQ12" s="632">
        <v>212482</v>
      </c>
      <c r="DR12" s="624"/>
      <c r="DS12" s="624"/>
      <c r="DT12" s="624"/>
      <c r="DU12" s="624"/>
      <c r="DV12" s="624"/>
      <c r="DW12" s="624"/>
      <c r="DX12" s="624"/>
      <c r="DY12" s="624"/>
      <c r="DZ12" s="624"/>
      <c r="EA12" s="624"/>
      <c r="EB12" s="624"/>
      <c r="EC12" s="633"/>
    </row>
    <row r="13" spans="2:143" ht="11.25" customHeight="1" x14ac:dyDescent="0.2">
      <c r="B13" s="620" t="s">
        <v>242</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1701204</v>
      </c>
      <c r="BH13" s="624"/>
      <c r="BI13" s="624"/>
      <c r="BJ13" s="624"/>
      <c r="BK13" s="624"/>
      <c r="BL13" s="624"/>
      <c r="BM13" s="624"/>
      <c r="BN13" s="625"/>
      <c r="BO13" s="626">
        <v>38.799999999999997</v>
      </c>
      <c r="BP13" s="626"/>
      <c r="BQ13" s="626"/>
      <c r="BR13" s="626"/>
      <c r="BS13" s="627" t="s">
        <v>121</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1738930</v>
      </c>
      <c r="CS13" s="624"/>
      <c r="CT13" s="624"/>
      <c r="CU13" s="624"/>
      <c r="CV13" s="624"/>
      <c r="CW13" s="624"/>
      <c r="CX13" s="624"/>
      <c r="CY13" s="625"/>
      <c r="CZ13" s="626">
        <v>8.6</v>
      </c>
      <c r="DA13" s="626"/>
      <c r="DB13" s="626"/>
      <c r="DC13" s="626"/>
      <c r="DD13" s="632">
        <v>670531</v>
      </c>
      <c r="DE13" s="624"/>
      <c r="DF13" s="624"/>
      <c r="DG13" s="624"/>
      <c r="DH13" s="624"/>
      <c r="DI13" s="624"/>
      <c r="DJ13" s="624"/>
      <c r="DK13" s="624"/>
      <c r="DL13" s="624"/>
      <c r="DM13" s="624"/>
      <c r="DN13" s="624"/>
      <c r="DO13" s="624"/>
      <c r="DP13" s="625"/>
      <c r="DQ13" s="632">
        <v>1035880</v>
      </c>
      <c r="DR13" s="624"/>
      <c r="DS13" s="624"/>
      <c r="DT13" s="624"/>
      <c r="DU13" s="624"/>
      <c r="DV13" s="624"/>
      <c r="DW13" s="624"/>
      <c r="DX13" s="624"/>
      <c r="DY13" s="624"/>
      <c r="DZ13" s="624"/>
      <c r="EA13" s="624"/>
      <c r="EB13" s="624"/>
      <c r="EC13" s="633"/>
    </row>
    <row r="14" spans="2:143" ht="11.25" customHeight="1" x14ac:dyDescent="0.2">
      <c r="B14" s="620" t="s">
        <v>245</v>
      </c>
      <c r="C14" s="621"/>
      <c r="D14" s="621"/>
      <c r="E14" s="621"/>
      <c r="F14" s="621"/>
      <c r="G14" s="621"/>
      <c r="H14" s="621"/>
      <c r="I14" s="621"/>
      <c r="J14" s="621"/>
      <c r="K14" s="621"/>
      <c r="L14" s="621"/>
      <c r="M14" s="621"/>
      <c r="N14" s="621"/>
      <c r="O14" s="621"/>
      <c r="P14" s="621"/>
      <c r="Q14" s="622"/>
      <c r="R14" s="623">
        <v>1271</v>
      </c>
      <c r="S14" s="624"/>
      <c r="T14" s="624"/>
      <c r="U14" s="624"/>
      <c r="V14" s="624"/>
      <c r="W14" s="624"/>
      <c r="X14" s="624"/>
      <c r="Y14" s="625"/>
      <c r="Z14" s="626">
        <v>0</v>
      </c>
      <c r="AA14" s="626"/>
      <c r="AB14" s="626"/>
      <c r="AC14" s="626"/>
      <c r="AD14" s="627">
        <v>1271</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117621</v>
      </c>
      <c r="BH14" s="624"/>
      <c r="BI14" s="624"/>
      <c r="BJ14" s="624"/>
      <c r="BK14" s="624"/>
      <c r="BL14" s="624"/>
      <c r="BM14" s="624"/>
      <c r="BN14" s="625"/>
      <c r="BO14" s="626">
        <v>2.7</v>
      </c>
      <c r="BP14" s="626"/>
      <c r="BQ14" s="626"/>
      <c r="BR14" s="626"/>
      <c r="BS14" s="627" t="s">
        <v>121</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633253</v>
      </c>
      <c r="CS14" s="624"/>
      <c r="CT14" s="624"/>
      <c r="CU14" s="624"/>
      <c r="CV14" s="624"/>
      <c r="CW14" s="624"/>
      <c r="CX14" s="624"/>
      <c r="CY14" s="625"/>
      <c r="CZ14" s="626">
        <v>3.1</v>
      </c>
      <c r="DA14" s="626"/>
      <c r="DB14" s="626"/>
      <c r="DC14" s="626"/>
      <c r="DD14" s="632">
        <v>26880</v>
      </c>
      <c r="DE14" s="624"/>
      <c r="DF14" s="624"/>
      <c r="DG14" s="624"/>
      <c r="DH14" s="624"/>
      <c r="DI14" s="624"/>
      <c r="DJ14" s="624"/>
      <c r="DK14" s="624"/>
      <c r="DL14" s="624"/>
      <c r="DM14" s="624"/>
      <c r="DN14" s="624"/>
      <c r="DO14" s="624"/>
      <c r="DP14" s="625"/>
      <c r="DQ14" s="632">
        <v>586952</v>
      </c>
      <c r="DR14" s="624"/>
      <c r="DS14" s="624"/>
      <c r="DT14" s="624"/>
      <c r="DU14" s="624"/>
      <c r="DV14" s="624"/>
      <c r="DW14" s="624"/>
      <c r="DX14" s="624"/>
      <c r="DY14" s="624"/>
      <c r="DZ14" s="624"/>
      <c r="EA14" s="624"/>
      <c r="EB14" s="624"/>
      <c r="EC14" s="633"/>
    </row>
    <row r="15" spans="2:143" ht="11.25" customHeight="1" x14ac:dyDescent="0.2">
      <c r="B15" s="620" t="s">
        <v>248</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238005</v>
      </c>
      <c r="BH15" s="624"/>
      <c r="BI15" s="624"/>
      <c r="BJ15" s="624"/>
      <c r="BK15" s="624"/>
      <c r="BL15" s="624"/>
      <c r="BM15" s="624"/>
      <c r="BN15" s="625"/>
      <c r="BO15" s="626">
        <v>5.4</v>
      </c>
      <c r="BP15" s="626"/>
      <c r="BQ15" s="626"/>
      <c r="BR15" s="626"/>
      <c r="BS15" s="627" t="s">
        <v>121</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3001048</v>
      </c>
      <c r="CS15" s="624"/>
      <c r="CT15" s="624"/>
      <c r="CU15" s="624"/>
      <c r="CV15" s="624"/>
      <c r="CW15" s="624"/>
      <c r="CX15" s="624"/>
      <c r="CY15" s="625"/>
      <c r="CZ15" s="626">
        <v>14.8</v>
      </c>
      <c r="DA15" s="626"/>
      <c r="DB15" s="626"/>
      <c r="DC15" s="626"/>
      <c r="DD15" s="632">
        <v>1207601</v>
      </c>
      <c r="DE15" s="624"/>
      <c r="DF15" s="624"/>
      <c r="DG15" s="624"/>
      <c r="DH15" s="624"/>
      <c r="DI15" s="624"/>
      <c r="DJ15" s="624"/>
      <c r="DK15" s="624"/>
      <c r="DL15" s="624"/>
      <c r="DM15" s="624"/>
      <c r="DN15" s="624"/>
      <c r="DO15" s="624"/>
      <c r="DP15" s="625"/>
      <c r="DQ15" s="632">
        <v>1442623</v>
      </c>
      <c r="DR15" s="624"/>
      <c r="DS15" s="624"/>
      <c r="DT15" s="624"/>
      <c r="DU15" s="624"/>
      <c r="DV15" s="624"/>
      <c r="DW15" s="624"/>
      <c r="DX15" s="624"/>
      <c r="DY15" s="624"/>
      <c r="DZ15" s="624"/>
      <c r="EA15" s="624"/>
      <c r="EB15" s="624"/>
      <c r="EC15" s="633"/>
    </row>
    <row r="16" spans="2:143" ht="11.25" customHeight="1" x14ac:dyDescent="0.2">
      <c r="B16" s="620" t="s">
        <v>251</v>
      </c>
      <c r="C16" s="621"/>
      <c r="D16" s="621"/>
      <c r="E16" s="621"/>
      <c r="F16" s="621"/>
      <c r="G16" s="621"/>
      <c r="H16" s="621"/>
      <c r="I16" s="621"/>
      <c r="J16" s="621"/>
      <c r="K16" s="621"/>
      <c r="L16" s="621"/>
      <c r="M16" s="621"/>
      <c r="N16" s="621"/>
      <c r="O16" s="621"/>
      <c r="P16" s="621"/>
      <c r="Q16" s="622"/>
      <c r="R16" s="623">
        <v>17176</v>
      </c>
      <c r="S16" s="624"/>
      <c r="T16" s="624"/>
      <c r="U16" s="624"/>
      <c r="V16" s="624"/>
      <c r="W16" s="624"/>
      <c r="X16" s="624"/>
      <c r="Y16" s="625"/>
      <c r="Z16" s="626">
        <v>0.1</v>
      </c>
      <c r="AA16" s="626"/>
      <c r="AB16" s="626"/>
      <c r="AC16" s="626"/>
      <c r="AD16" s="627">
        <v>17176</v>
      </c>
      <c r="AE16" s="627"/>
      <c r="AF16" s="627"/>
      <c r="AG16" s="627"/>
      <c r="AH16" s="627"/>
      <c r="AI16" s="627"/>
      <c r="AJ16" s="627"/>
      <c r="AK16" s="627"/>
      <c r="AL16" s="628">
        <v>0.2</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575604</v>
      </c>
      <c r="CS16" s="624"/>
      <c r="CT16" s="624"/>
      <c r="CU16" s="624"/>
      <c r="CV16" s="624"/>
      <c r="CW16" s="624"/>
      <c r="CX16" s="624"/>
      <c r="CY16" s="625"/>
      <c r="CZ16" s="626">
        <v>2.8</v>
      </c>
      <c r="DA16" s="626"/>
      <c r="DB16" s="626"/>
      <c r="DC16" s="626"/>
      <c r="DD16" s="632" t="s">
        <v>121</v>
      </c>
      <c r="DE16" s="624"/>
      <c r="DF16" s="624"/>
      <c r="DG16" s="624"/>
      <c r="DH16" s="624"/>
      <c r="DI16" s="624"/>
      <c r="DJ16" s="624"/>
      <c r="DK16" s="624"/>
      <c r="DL16" s="624"/>
      <c r="DM16" s="624"/>
      <c r="DN16" s="624"/>
      <c r="DO16" s="624"/>
      <c r="DP16" s="625"/>
      <c r="DQ16" s="632">
        <v>263216</v>
      </c>
      <c r="DR16" s="624"/>
      <c r="DS16" s="624"/>
      <c r="DT16" s="624"/>
      <c r="DU16" s="624"/>
      <c r="DV16" s="624"/>
      <c r="DW16" s="624"/>
      <c r="DX16" s="624"/>
      <c r="DY16" s="624"/>
      <c r="DZ16" s="624"/>
      <c r="EA16" s="624"/>
      <c r="EB16" s="624"/>
      <c r="EC16" s="633"/>
    </row>
    <row r="17" spans="2:133" ht="11.25" customHeight="1" x14ac:dyDescent="0.2">
      <c r="B17" s="620" t="s">
        <v>254</v>
      </c>
      <c r="C17" s="621"/>
      <c r="D17" s="621"/>
      <c r="E17" s="621"/>
      <c r="F17" s="621"/>
      <c r="G17" s="621"/>
      <c r="H17" s="621"/>
      <c r="I17" s="621"/>
      <c r="J17" s="621"/>
      <c r="K17" s="621"/>
      <c r="L17" s="621"/>
      <c r="M17" s="621"/>
      <c r="N17" s="621"/>
      <c r="O17" s="621"/>
      <c r="P17" s="621"/>
      <c r="Q17" s="622"/>
      <c r="R17" s="623">
        <v>81440</v>
      </c>
      <c r="S17" s="624"/>
      <c r="T17" s="624"/>
      <c r="U17" s="624"/>
      <c r="V17" s="624"/>
      <c r="W17" s="624"/>
      <c r="X17" s="624"/>
      <c r="Y17" s="625"/>
      <c r="Z17" s="626">
        <v>0.4</v>
      </c>
      <c r="AA17" s="626"/>
      <c r="AB17" s="626"/>
      <c r="AC17" s="626"/>
      <c r="AD17" s="627">
        <v>81440</v>
      </c>
      <c r="AE17" s="627"/>
      <c r="AF17" s="627"/>
      <c r="AG17" s="627"/>
      <c r="AH17" s="627"/>
      <c r="AI17" s="627"/>
      <c r="AJ17" s="627"/>
      <c r="AK17" s="627"/>
      <c r="AL17" s="628">
        <v>0.7</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2669142</v>
      </c>
      <c r="CS17" s="624"/>
      <c r="CT17" s="624"/>
      <c r="CU17" s="624"/>
      <c r="CV17" s="624"/>
      <c r="CW17" s="624"/>
      <c r="CX17" s="624"/>
      <c r="CY17" s="625"/>
      <c r="CZ17" s="626">
        <v>13.2</v>
      </c>
      <c r="DA17" s="626"/>
      <c r="DB17" s="626"/>
      <c r="DC17" s="626"/>
      <c r="DD17" s="632" t="s">
        <v>121</v>
      </c>
      <c r="DE17" s="624"/>
      <c r="DF17" s="624"/>
      <c r="DG17" s="624"/>
      <c r="DH17" s="624"/>
      <c r="DI17" s="624"/>
      <c r="DJ17" s="624"/>
      <c r="DK17" s="624"/>
      <c r="DL17" s="624"/>
      <c r="DM17" s="624"/>
      <c r="DN17" s="624"/>
      <c r="DO17" s="624"/>
      <c r="DP17" s="625"/>
      <c r="DQ17" s="632">
        <v>2634267</v>
      </c>
      <c r="DR17" s="624"/>
      <c r="DS17" s="624"/>
      <c r="DT17" s="624"/>
      <c r="DU17" s="624"/>
      <c r="DV17" s="624"/>
      <c r="DW17" s="624"/>
      <c r="DX17" s="624"/>
      <c r="DY17" s="624"/>
      <c r="DZ17" s="624"/>
      <c r="EA17" s="624"/>
      <c r="EB17" s="624"/>
      <c r="EC17" s="633"/>
    </row>
    <row r="18" spans="2:133" ht="11.25" customHeight="1" x14ac:dyDescent="0.2">
      <c r="B18" s="620" t="s">
        <v>257</v>
      </c>
      <c r="C18" s="621"/>
      <c r="D18" s="621"/>
      <c r="E18" s="621"/>
      <c r="F18" s="621"/>
      <c r="G18" s="621"/>
      <c r="H18" s="621"/>
      <c r="I18" s="621"/>
      <c r="J18" s="621"/>
      <c r="K18" s="621"/>
      <c r="L18" s="621"/>
      <c r="M18" s="621"/>
      <c r="N18" s="621"/>
      <c r="O18" s="621"/>
      <c r="P18" s="621"/>
      <c r="Q18" s="622"/>
      <c r="R18" s="623">
        <v>69670</v>
      </c>
      <c r="S18" s="624"/>
      <c r="T18" s="624"/>
      <c r="U18" s="624"/>
      <c r="V18" s="624"/>
      <c r="W18" s="624"/>
      <c r="X18" s="624"/>
      <c r="Y18" s="625"/>
      <c r="Z18" s="626">
        <v>0.3</v>
      </c>
      <c r="AA18" s="626"/>
      <c r="AB18" s="626"/>
      <c r="AC18" s="626"/>
      <c r="AD18" s="627">
        <v>69670</v>
      </c>
      <c r="AE18" s="627"/>
      <c r="AF18" s="627"/>
      <c r="AG18" s="627"/>
      <c r="AH18" s="627"/>
      <c r="AI18" s="627"/>
      <c r="AJ18" s="627"/>
      <c r="AK18" s="627"/>
      <c r="AL18" s="628">
        <v>0.6</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x14ac:dyDescent="0.2">
      <c r="B19" s="620" t="s">
        <v>260</v>
      </c>
      <c r="C19" s="621"/>
      <c r="D19" s="621"/>
      <c r="E19" s="621"/>
      <c r="F19" s="621"/>
      <c r="G19" s="621"/>
      <c r="H19" s="621"/>
      <c r="I19" s="621"/>
      <c r="J19" s="621"/>
      <c r="K19" s="621"/>
      <c r="L19" s="621"/>
      <c r="M19" s="621"/>
      <c r="N19" s="621"/>
      <c r="O19" s="621"/>
      <c r="P19" s="621"/>
      <c r="Q19" s="622"/>
      <c r="R19" s="623">
        <v>60334</v>
      </c>
      <c r="S19" s="624"/>
      <c r="T19" s="624"/>
      <c r="U19" s="624"/>
      <c r="V19" s="624"/>
      <c r="W19" s="624"/>
      <c r="X19" s="624"/>
      <c r="Y19" s="625"/>
      <c r="Z19" s="626">
        <v>0.3</v>
      </c>
      <c r="AA19" s="626"/>
      <c r="AB19" s="626"/>
      <c r="AC19" s="626"/>
      <c r="AD19" s="627">
        <v>60334</v>
      </c>
      <c r="AE19" s="627"/>
      <c r="AF19" s="627"/>
      <c r="AG19" s="627"/>
      <c r="AH19" s="627"/>
      <c r="AI19" s="627"/>
      <c r="AJ19" s="627"/>
      <c r="AK19" s="627"/>
      <c r="AL19" s="628">
        <v>0.5</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337170</v>
      </c>
      <c r="BH19" s="624"/>
      <c r="BI19" s="624"/>
      <c r="BJ19" s="624"/>
      <c r="BK19" s="624"/>
      <c r="BL19" s="624"/>
      <c r="BM19" s="624"/>
      <c r="BN19" s="625"/>
      <c r="BO19" s="626">
        <v>7.7</v>
      </c>
      <c r="BP19" s="626"/>
      <c r="BQ19" s="626"/>
      <c r="BR19" s="626"/>
      <c r="BS19" s="627" t="s">
        <v>121</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2">
      <c r="B20" s="636" t="s">
        <v>263</v>
      </c>
      <c r="C20" s="637"/>
      <c r="D20" s="637"/>
      <c r="E20" s="637"/>
      <c r="F20" s="637"/>
      <c r="G20" s="637"/>
      <c r="H20" s="637"/>
      <c r="I20" s="637"/>
      <c r="J20" s="637"/>
      <c r="K20" s="637"/>
      <c r="L20" s="637"/>
      <c r="M20" s="637"/>
      <c r="N20" s="637"/>
      <c r="O20" s="637"/>
      <c r="P20" s="637"/>
      <c r="Q20" s="638"/>
      <c r="R20" s="623">
        <v>9336</v>
      </c>
      <c r="S20" s="624"/>
      <c r="T20" s="624"/>
      <c r="U20" s="624"/>
      <c r="V20" s="624"/>
      <c r="W20" s="624"/>
      <c r="X20" s="624"/>
      <c r="Y20" s="625"/>
      <c r="Z20" s="626">
        <v>0</v>
      </c>
      <c r="AA20" s="626"/>
      <c r="AB20" s="626"/>
      <c r="AC20" s="626"/>
      <c r="AD20" s="627">
        <v>9336</v>
      </c>
      <c r="AE20" s="627"/>
      <c r="AF20" s="627"/>
      <c r="AG20" s="627"/>
      <c r="AH20" s="627"/>
      <c r="AI20" s="627"/>
      <c r="AJ20" s="627"/>
      <c r="AK20" s="627"/>
      <c r="AL20" s="628">
        <v>0.1</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337170</v>
      </c>
      <c r="BH20" s="624"/>
      <c r="BI20" s="624"/>
      <c r="BJ20" s="624"/>
      <c r="BK20" s="624"/>
      <c r="BL20" s="624"/>
      <c r="BM20" s="624"/>
      <c r="BN20" s="625"/>
      <c r="BO20" s="626">
        <v>7.7</v>
      </c>
      <c r="BP20" s="626"/>
      <c r="BQ20" s="626"/>
      <c r="BR20" s="626"/>
      <c r="BS20" s="627" t="s">
        <v>121</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20274224</v>
      </c>
      <c r="CS20" s="624"/>
      <c r="CT20" s="624"/>
      <c r="CU20" s="624"/>
      <c r="CV20" s="624"/>
      <c r="CW20" s="624"/>
      <c r="CX20" s="624"/>
      <c r="CY20" s="625"/>
      <c r="CZ20" s="626">
        <v>100</v>
      </c>
      <c r="DA20" s="626"/>
      <c r="DB20" s="626"/>
      <c r="DC20" s="626"/>
      <c r="DD20" s="632">
        <v>2634322</v>
      </c>
      <c r="DE20" s="624"/>
      <c r="DF20" s="624"/>
      <c r="DG20" s="624"/>
      <c r="DH20" s="624"/>
      <c r="DI20" s="624"/>
      <c r="DJ20" s="624"/>
      <c r="DK20" s="624"/>
      <c r="DL20" s="624"/>
      <c r="DM20" s="624"/>
      <c r="DN20" s="624"/>
      <c r="DO20" s="624"/>
      <c r="DP20" s="625"/>
      <c r="DQ20" s="632">
        <v>12746633</v>
      </c>
      <c r="DR20" s="624"/>
      <c r="DS20" s="624"/>
      <c r="DT20" s="624"/>
      <c r="DU20" s="624"/>
      <c r="DV20" s="624"/>
      <c r="DW20" s="624"/>
      <c r="DX20" s="624"/>
      <c r="DY20" s="624"/>
      <c r="DZ20" s="624"/>
      <c r="EA20" s="624"/>
      <c r="EB20" s="624"/>
      <c r="EC20" s="633"/>
    </row>
    <row r="21" spans="2:133" ht="11.25" customHeight="1" x14ac:dyDescent="0.2">
      <c r="B21" s="620" t="s">
        <v>266</v>
      </c>
      <c r="C21" s="621"/>
      <c r="D21" s="621"/>
      <c r="E21" s="621"/>
      <c r="F21" s="621"/>
      <c r="G21" s="621"/>
      <c r="H21" s="621"/>
      <c r="I21" s="621"/>
      <c r="J21" s="621"/>
      <c r="K21" s="621"/>
      <c r="L21" s="621"/>
      <c r="M21" s="621"/>
      <c r="N21" s="621"/>
      <c r="O21" s="621"/>
      <c r="P21" s="621"/>
      <c r="Q21" s="622"/>
      <c r="R21" s="623">
        <v>6374426</v>
      </c>
      <c r="S21" s="624"/>
      <c r="T21" s="624"/>
      <c r="U21" s="624"/>
      <c r="V21" s="624"/>
      <c r="W21" s="624"/>
      <c r="X21" s="624"/>
      <c r="Y21" s="625"/>
      <c r="Z21" s="626">
        <v>30.2</v>
      </c>
      <c r="AA21" s="626"/>
      <c r="AB21" s="626"/>
      <c r="AC21" s="626"/>
      <c r="AD21" s="627">
        <v>5653072</v>
      </c>
      <c r="AE21" s="627"/>
      <c r="AF21" s="627"/>
      <c r="AG21" s="627"/>
      <c r="AH21" s="627"/>
      <c r="AI21" s="627"/>
      <c r="AJ21" s="627"/>
      <c r="AK21" s="627"/>
      <c r="AL21" s="628">
        <v>51.4</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t="s">
        <v>121</v>
      </c>
      <c r="BH21" s="624"/>
      <c r="BI21" s="624"/>
      <c r="BJ21" s="624"/>
      <c r="BK21" s="624"/>
      <c r="BL21" s="624"/>
      <c r="BM21" s="624"/>
      <c r="BN21" s="625"/>
      <c r="BO21" s="626" t="s">
        <v>121</v>
      </c>
      <c r="BP21" s="626"/>
      <c r="BQ21" s="626"/>
      <c r="BR21" s="626"/>
      <c r="BS21" s="627" t="s">
        <v>121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268</v>
      </c>
      <c r="C22" s="621"/>
      <c r="D22" s="621"/>
      <c r="E22" s="621"/>
      <c r="F22" s="621"/>
      <c r="G22" s="621"/>
      <c r="H22" s="621"/>
      <c r="I22" s="621"/>
      <c r="J22" s="621"/>
      <c r="K22" s="621"/>
      <c r="L22" s="621"/>
      <c r="M22" s="621"/>
      <c r="N22" s="621"/>
      <c r="O22" s="621"/>
      <c r="P22" s="621"/>
      <c r="Q22" s="622"/>
      <c r="R22" s="623">
        <v>5653072</v>
      </c>
      <c r="S22" s="624"/>
      <c r="T22" s="624"/>
      <c r="U22" s="624"/>
      <c r="V22" s="624"/>
      <c r="W22" s="624"/>
      <c r="X22" s="624"/>
      <c r="Y22" s="625"/>
      <c r="Z22" s="626">
        <v>26.8</v>
      </c>
      <c r="AA22" s="626"/>
      <c r="AB22" s="626"/>
      <c r="AC22" s="626"/>
      <c r="AD22" s="627">
        <v>5653072</v>
      </c>
      <c r="AE22" s="627"/>
      <c r="AF22" s="627"/>
      <c r="AG22" s="627"/>
      <c r="AH22" s="627"/>
      <c r="AI22" s="627"/>
      <c r="AJ22" s="627"/>
      <c r="AK22" s="627"/>
      <c r="AL22" s="628">
        <v>51.4</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271</v>
      </c>
      <c r="C23" s="621"/>
      <c r="D23" s="621"/>
      <c r="E23" s="621"/>
      <c r="F23" s="621"/>
      <c r="G23" s="621"/>
      <c r="H23" s="621"/>
      <c r="I23" s="621"/>
      <c r="J23" s="621"/>
      <c r="K23" s="621"/>
      <c r="L23" s="621"/>
      <c r="M23" s="621"/>
      <c r="N23" s="621"/>
      <c r="O23" s="621"/>
      <c r="P23" s="621"/>
      <c r="Q23" s="622"/>
      <c r="R23" s="623">
        <v>721354</v>
      </c>
      <c r="S23" s="624"/>
      <c r="T23" s="624"/>
      <c r="U23" s="624"/>
      <c r="V23" s="624"/>
      <c r="W23" s="624"/>
      <c r="X23" s="624"/>
      <c r="Y23" s="625"/>
      <c r="Z23" s="626">
        <v>3.4</v>
      </c>
      <c r="AA23" s="626"/>
      <c r="AB23" s="626"/>
      <c r="AC23" s="626"/>
      <c r="AD23" s="627" t="s">
        <v>121</v>
      </c>
      <c r="AE23" s="627"/>
      <c r="AF23" s="627"/>
      <c r="AG23" s="627"/>
      <c r="AH23" s="627"/>
      <c r="AI23" s="627"/>
      <c r="AJ23" s="627"/>
      <c r="AK23" s="627"/>
      <c r="AL23" s="628" t="s">
        <v>121</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v>337170</v>
      </c>
      <c r="BH23" s="624"/>
      <c r="BI23" s="624"/>
      <c r="BJ23" s="624"/>
      <c r="BK23" s="624"/>
      <c r="BL23" s="624"/>
      <c r="BM23" s="624"/>
      <c r="BN23" s="625"/>
      <c r="BO23" s="626">
        <v>7.7</v>
      </c>
      <c r="BP23" s="626"/>
      <c r="BQ23" s="626"/>
      <c r="BR23" s="626"/>
      <c r="BS23" s="627" t="s">
        <v>121</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2">
      <c r="B24" s="620" t="s">
        <v>278</v>
      </c>
      <c r="C24" s="621"/>
      <c r="D24" s="621"/>
      <c r="E24" s="621"/>
      <c r="F24" s="621"/>
      <c r="G24" s="621"/>
      <c r="H24" s="621"/>
      <c r="I24" s="621"/>
      <c r="J24" s="621"/>
      <c r="K24" s="621"/>
      <c r="L24" s="621"/>
      <c r="M24" s="621"/>
      <c r="N24" s="621"/>
      <c r="O24" s="621"/>
      <c r="P24" s="621"/>
      <c r="Q24" s="622"/>
      <c r="R24" s="623" t="s">
        <v>121</v>
      </c>
      <c r="S24" s="624"/>
      <c r="T24" s="624"/>
      <c r="U24" s="624"/>
      <c r="V24" s="624"/>
      <c r="W24" s="624"/>
      <c r="X24" s="624"/>
      <c r="Y24" s="625"/>
      <c r="Z24" s="626" t="s">
        <v>121</v>
      </c>
      <c r="AA24" s="626"/>
      <c r="AB24" s="626"/>
      <c r="AC24" s="626"/>
      <c r="AD24" s="627" t="s">
        <v>121</v>
      </c>
      <c r="AE24" s="627"/>
      <c r="AF24" s="627"/>
      <c r="AG24" s="627"/>
      <c r="AH24" s="627"/>
      <c r="AI24" s="627"/>
      <c r="AJ24" s="627"/>
      <c r="AK24" s="627"/>
      <c r="AL24" s="628" t="s">
        <v>121</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9311583</v>
      </c>
      <c r="CS24" s="613"/>
      <c r="CT24" s="613"/>
      <c r="CU24" s="613"/>
      <c r="CV24" s="613"/>
      <c r="CW24" s="613"/>
      <c r="CX24" s="613"/>
      <c r="CY24" s="614"/>
      <c r="CZ24" s="617">
        <v>45.9</v>
      </c>
      <c r="DA24" s="618"/>
      <c r="DB24" s="618"/>
      <c r="DC24" s="634"/>
      <c r="DD24" s="658">
        <v>7275011</v>
      </c>
      <c r="DE24" s="613"/>
      <c r="DF24" s="613"/>
      <c r="DG24" s="613"/>
      <c r="DH24" s="613"/>
      <c r="DI24" s="613"/>
      <c r="DJ24" s="613"/>
      <c r="DK24" s="614"/>
      <c r="DL24" s="658">
        <v>6404733</v>
      </c>
      <c r="DM24" s="613"/>
      <c r="DN24" s="613"/>
      <c r="DO24" s="613"/>
      <c r="DP24" s="613"/>
      <c r="DQ24" s="613"/>
      <c r="DR24" s="613"/>
      <c r="DS24" s="613"/>
      <c r="DT24" s="613"/>
      <c r="DU24" s="613"/>
      <c r="DV24" s="614"/>
      <c r="DW24" s="617">
        <v>57.9</v>
      </c>
      <c r="DX24" s="618"/>
      <c r="DY24" s="618"/>
      <c r="DZ24" s="618"/>
      <c r="EA24" s="618"/>
      <c r="EB24" s="618"/>
      <c r="EC24" s="619"/>
    </row>
    <row r="25" spans="2:133" ht="11.25" customHeight="1" x14ac:dyDescent="0.2">
      <c r="B25" s="620" t="s">
        <v>281</v>
      </c>
      <c r="C25" s="621"/>
      <c r="D25" s="621"/>
      <c r="E25" s="621"/>
      <c r="F25" s="621"/>
      <c r="G25" s="621"/>
      <c r="H25" s="621"/>
      <c r="I25" s="621"/>
      <c r="J25" s="621"/>
      <c r="K25" s="621"/>
      <c r="L25" s="621"/>
      <c r="M25" s="621"/>
      <c r="N25" s="621"/>
      <c r="O25" s="621"/>
      <c r="P25" s="621"/>
      <c r="Q25" s="622"/>
      <c r="R25" s="623">
        <v>12006809</v>
      </c>
      <c r="S25" s="624"/>
      <c r="T25" s="624"/>
      <c r="U25" s="624"/>
      <c r="V25" s="624"/>
      <c r="W25" s="624"/>
      <c r="X25" s="624"/>
      <c r="Y25" s="625"/>
      <c r="Z25" s="626">
        <v>56.9</v>
      </c>
      <c r="AA25" s="626"/>
      <c r="AB25" s="626"/>
      <c r="AC25" s="626"/>
      <c r="AD25" s="627">
        <v>10948285</v>
      </c>
      <c r="AE25" s="627"/>
      <c r="AF25" s="627"/>
      <c r="AG25" s="627"/>
      <c r="AH25" s="627"/>
      <c r="AI25" s="627"/>
      <c r="AJ25" s="627"/>
      <c r="AK25" s="627"/>
      <c r="AL25" s="628">
        <v>99.6</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3498329</v>
      </c>
      <c r="CS25" s="655"/>
      <c r="CT25" s="655"/>
      <c r="CU25" s="655"/>
      <c r="CV25" s="655"/>
      <c r="CW25" s="655"/>
      <c r="CX25" s="655"/>
      <c r="CY25" s="656"/>
      <c r="CZ25" s="628">
        <v>17.3</v>
      </c>
      <c r="DA25" s="653"/>
      <c r="DB25" s="653"/>
      <c r="DC25" s="657"/>
      <c r="DD25" s="632">
        <v>3139707</v>
      </c>
      <c r="DE25" s="655"/>
      <c r="DF25" s="655"/>
      <c r="DG25" s="655"/>
      <c r="DH25" s="655"/>
      <c r="DI25" s="655"/>
      <c r="DJ25" s="655"/>
      <c r="DK25" s="656"/>
      <c r="DL25" s="632">
        <v>2849452</v>
      </c>
      <c r="DM25" s="655"/>
      <c r="DN25" s="655"/>
      <c r="DO25" s="655"/>
      <c r="DP25" s="655"/>
      <c r="DQ25" s="655"/>
      <c r="DR25" s="655"/>
      <c r="DS25" s="655"/>
      <c r="DT25" s="655"/>
      <c r="DU25" s="655"/>
      <c r="DV25" s="656"/>
      <c r="DW25" s="628">
        <v>25.8</v>
      </c>
      <c r="DX25" s="653"/>
      <c r="DY25" s="653"/>
      <c r="DZ25" s="653"/>
      <c r="EA25" s="653"/>
      <c r="EB25" s="653"/>
      <c r="EC25" s="654"/>
    </row>
    <row r="26" spans="2:133" ht="11.25" customHeight="1" x14ac:dyDescent="0.2">
      <c r="B26" s="620" t="s">
        <v>284</v>
      </c>
      <c r="C26" s="621"/>
      <c r="D26" s="621"/>
      <c r="E26" s="621"/>
      <c r="F26" s="621"/>
      <c r="G26" s="621"/>
      <c r="H26" s="621"/>
      <c r="I26" s="621"/>
      <c r="J26" s="621"/>
      <c r="K26" s="621"/>
      <c r="L26" s="621"/>
      <c r="M26" s="621"/>
      <c r="N26" s="621"/>
      <c r="O26" s="621"/>
      <c r="P26" s="621"/>
      <c r="Q26" s="622"/>
      <c r="R26" s="623">
        <v>1767</v>
      </c>
      <c r="S26" s="624"/>
      <c r="T26" s="624"/>
      <c r="U26" s="624"/>
      <c r="V26" s="624"/>
      <c r="W26" s="624"/>
      <c r="X26" s="624"/>
      <c r="Y26" s="625"/>
      <c r="Z26" s="626">
        <v>0</v>
      </c>
      <c r="AA26" s="626"/>
      <c r="AB26" s="626"/>
      <c r="AC26" s="626"/>
      <c r="AD26" s="627">
        <v>1767</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1652869</v>
      </c>
      <c r="CS26" s="624"/>
      <c r="CT26" s="624"/>
      <c r="CU26" s="624"/>
      <c r="CV26" s="624"/>
      <c r="CW26" s="624"/>
      <c r="CX26" s="624"/>
      <c r="CY26" s="625"/>
      <c r="CZ26" s="628">
        <v>8.1999999999999993</v>
      </c>
      <c r="DA26" s="653"/>
      <c r="DB26" s="653"/>
      <c r="DC26" s="657"/>
      <c r="DD26" s="632">
        <v>1294247</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3"/>
      <c r="DY26" s="653"/>
      <c r="DZ26" s="653"/>
      <c r="EA26" s="653"/>
      <c r="EB26" s="653"/>
      <c r="EC26" s="654"/>
    </row>
    <row r="27" spans="2:133" ht="11.25" customHeight="1" x14ac:dyDescent="0.2">
      <c r="B27" s="620" t="s">
        <v>287</v>
      </c>
      <c r="C27" s="621"/>
      <c r="D27" s="621"/>
      <c r="E27" s="621"/>
      <c r="F27" s="621"/>
      <c r="G27" s="621"/>
      <c r="H27" s="621"/>
      <c r="I27" s="621"/>
      <c r="J27" s="621"/>
      <c r="K27" s="621"/>
      <c r="L27" s="621"/>
      <c r="M27" s="621"/>
      <c r="N27" s="621"/>
      <c r="O27" s="621"/>
      <c r="P27" s="621"/>
      <c r="Q27" s="622"/>
      <c r="R27" s="623">
        <v>59760</v>
      </c>
      <c r="S27" s="624"/>
      <c r="T27" s="624"/>
      <c r="U27" s="624"/>
      <c r="V27" s="624"/>
      <c r="W27" s="624"/>
      <c r="X27" s="624"/>
      <c r="Y27" s="625"/>
      <c r="Z27" s="626">
        <v>0.3</v>
      </c>
      <c r="AA27" s="626"/>
      <c r="AB27" s="626"/>
      <c r="AC27" s="626"/>
      <c r="AD27" s="627" t="s">
        <v>121</v>
      </c>
      <c r="AE27" s="627"/>
      <c r="AF27" s="627"/>
      <c r="AG27" s="627"/>
      <c r="AH27" s="627"/>
      <c r="AI27" s="627"/>
      <c r="AJ27" s="627"/>
      <c r="AK27" s="627"/>
      <c r="AL27" s="628" t="s">
        <v>121</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4384884</v>
      </c>
      <c r="BH27" s="624"/>
      <c r="BI27" s="624"/>
      <c r="BJ27" s="624"/>
      <c r="BK27" s="624"/>
      <c r="BL27" s="624"/>
      <c r="BM27" s="624"/>
      <c r="BN27" s="625"/>
      <c r="BO27" s="626">
        <v>100</v>
      </c>
      <c r="BP27" s="626"/>
      <c r="BQ27" s="626"/>
      <c r="BR27" s="626"/>
      <c r="BS27" s="627">
        <v>52381</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3144112</v>
      </c>
      <c r="CS27" s="655"/>
      <c r="CT27" s="655"/>
      <c r="CU27" s="655"/>
      <c r="CV27" s="655"/>
      <c r="CW27" s="655"/>
      <c r="CX27" s="655"/>
      <c r="CY27" s="656"/>
      <c r="CZ27" s="628">
        <v>15.5</v>
      </c>
      <c r="DA27" s="653"/>
      <c r="DB27" s="653"/>
      <c r="DC27" s="657"/>
      <c r="DD27" s="632">
        <v>1501037</v>
      </c>
      <c r="DE27" s="655"/>
      <c r="DF27" s="655"/>
      <c r="DG27" s="655"/>
      <c r="DH27" s="655"/>
      <c r="DI27" s="655"/>
      <c r="DJ27" s="655"/>
      <c r="DK27" s="656"/>
      <c r="DL27" s="632">
        <v>921014</v>
      </c>
      <c r="DM27" s="655"/>
      <c r="DN27" s="655"/>
      <c r="DO27" s="655"/>
      <c r="DP27" s="655"/>
      <c r="DQ27" s="655"/>
      <c r="DR27" s="655"/>
      <c r="DS27" s="655"/>
      <c r="DT27" s="655"/>
      <c r="DU27" s="655"/>
      <c r="DV27" s="656"/>
      <c r="DW27" s="628">
        <v>8.3000000000000007</v>
      </c>
      <c r="DX27" s="653"/>
      <c r="DY27" s="653"/>
      <c r="DZ27" s="653"/>
      <c r="EA27" s="653"/>
      <c r="EB27" s="653"/>
      <c r="EC27" s="654"/>
    </row>
    <row r="28" spans="2:133" ht="11.25" customHeight="1" x14ac:dyDescent="0.2">
      <c r="B28" s="620" t="s">
        <v>290</v>
      </c>
      <c r="C28" s="621"/>
      <c r="D28" s="621"/>
      <c r="E28" s="621"/>
      <c r="F28" s="621"/>
      <c r="G28" s="621"/>
      <c r="H28" s="621"/>
      <c r="I28" s="621"/>
      <c r="J28" s="621"/>
      <c r="K28" s="621"/>
      <c r="L28" s="621"/>
      <c r="M28" s="621"/>
      <c r="N28" s="621"/>
      <c r="O28" s="621"/>
      <c r="P28" s="621"/>
      <c r="Q28" s="622"/>
      <c r="R28" s="623">
        <v>273619</v>
      </c>
      <c r="S28" s="624"/>
      <c r="T28" s="624"/>
      <c r="U28" s="624"/>
      <c r="V28" s="624"/>
      <c r="W28" s="624"/>
      <c r="X28" s="624"/>
      <c r="Y28" s="625"/>
      <c r="Z28" s="626">
        <v>1.3</v>
      </c>
      <c r="AA28" s="626"/>
      <c r="AB28" s="626"/>
      <c r="AC28" s="626"/>
      <c r="AD28" s="627">
        <v>1576</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2669142</v>
      </c>
      <c r="CS28" s="624"/>
      <c r="CT28" s="624"/>
      <c r="CU28" s="624"/>
      <c r="CV28" s="624"/>
      <c r="CW28" s="624"/>
      <c r="CX28" s="624"/>
      <c r="CY28" s="625"/>
      <c r="CZ28" s="628">
        <v>13.2</v>
      </c>
      <c r="DA28" s="653"/>
      <c r="DB28" s="653"/>
      <c r="DC28" s="657"/>
      <c r="DD28" s="632">
        <v>2634267</v>
      </c>
      <c r="DE28" s="624"/>
      <c r="DF28" s="624"/>
      <c r="DG28" s="624"/>
      <c r="DH28" s="624"/>
      <c r="DI28" s="624"/>
      <c r="DJ28" s="624"/>
      <c r="DK28" s="625"/>
      <c r="DL28" s="632">
        <v>2634267</v>
      </c>
      <c r="DM28" s="624"/>
      <c r="DN28" s="624"/>
      <c r="DO28" s="624"/>
      <c r="DP28" s="624"/>
      <c r="DQ28" s="624"/>
      <c r="DR28" s="624"/>
      <c r="DS28" s="624"/>
      <c r="DT28" s="624"/>
      <c r="DU28" s="624"/>
      <c r="DV28" s="625"/>
      <c r="DW28" s="628">
        <v>23.8</v>
      </c>
      <c r="DX28" s="653"/>
      <c r="DY28" s="653"/>
      <c r="DZ28" s="653"/>
      <c r="EA28" s="653"/>
      <c r="EB28" s="653"/>
      <c r="EC28" s="654"/>
    </row>
    <row r="29" spans="2:133" ht="11.25" customHeight="1" x14ac:dyDescent="0.2">
      <c r="B29" s="620" t="s">
        <v>292</v>
      </c>
      <c r="C29" s="621"/>
      <c r="D29" s="621"/>
      <c r="E29" s="621"/>
      <c r="F29" s="621"/>
      <c r="G29" s="621"/>
      <c r="H29" s="621"/>
      <c r="I29" s="621"/>
      <c r="J29" s="621"/>
      <c r="K29" s="621"/>
      <c r="L29" s="621"/>
      <c r="M29" s="621"/>
      <c r="N29" s="621"/>
      <c r="O29" s="621"/>
      <c r="P29" s="621"/>
      <c r="Q29" s="622"/>
      <c r="R29" s="623">
        <v>15219</v>
      </c>
      <c r="S29" s="624"/>
      <c r="T29" s="624"/>
      <c r="U29" s="624"/>
      <c r="V29" s="624"/>
      <c r="W29" s="624"/>
      <c r="X29" s="624"/>
      <c r="Y29" s="625"/>
      <c r="Z29" s="626">
        <v>0.1</v>
      </c>
      <c r="AA29" s="626"/>
      <c r="AB29" s="626"/>
      <c r="AC29" s="626"/>
      <c r="AD29" s="627" t="s">
        <v>121</v>
      </c>
      <c r="AE29" s="627"/>
      <c r="AF29" s="627"/>
      <c r="AG29" s="627"/>
      <c r="AH29" s="627"/>
      <c r="AI29" s="627"/>
      <c r="AJ29" s="627"/>
      <c r="AK29" s="627"/>
      <c r="AL29" s="628" t="s">
        <v>121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293</v>
      </c>
      <c r="CE29" s="660"/>
      <c r="CF29" s="620" t="s">
        <v>66</v>
      </c>
      <c r="CG29" s="621"/>
      <c r="CH29" s="621"/>
      <c r="CI29" s="621"/>
      <c r="CJ29" s="621"/>
      <c r="CK29" s="621"/>
      <c r="CL29" s="621"/>
      <c r="CM29" s="621"/>
      <c r="CN29" s="621"/>
      <c r="CO29" s="621"/>
      <c r="CP29" s="621"/>
      <c r="CQ29" s="622"/>
      <c r="CR29" s="623">
        <v>2669142</v>
      </c>
      <c r="CS29" s="655"/>
      <c r="CT29" s="655"/>
      <c r="CU29" s="655"/>
      <c r="CV29" s="655"/>
      <c r="CW29" s="655"/>
      <c r="CX29" s="655"/>
      <c r="CY29" s="656"/>
      <c r="CZ29" s="628">
        <v>13.2</v>
      </c>
      <c r="DA29" s="653"/>
      <c r="DB29" s="653"/>
      <c r="DC29" s="657"/>
      <c r="DD29" s="632">
        <v>2634267</v>
      </c>
      <c r="DE29" s="655"/>
      <c r="DF29" s="655"/>
      <c r="DG29" s="655"/>
      <c r="DH29" s="655"/>
      <c r="DI29" s="655"/>
      <c r="DJ29" s="655"/>
      <c r="DK29" s="656"/>
      <c r="DL29" s="632">
        <v>2634267</v>
      </c>
      <c r="DM29" s="655"/>
      <c r="DN29" s="655"/>
      <c r="DO29" s="655"/>
      <c r="DP29" s="655"/>
      <c r="DQ29" s="655"/>
      <c r="DR29" s="655"/>
      <c r="DS29" s="655"/>
      <c r="DT29" s="655"/>
      <c r="DU29" s="655"/>
      <c r="DV29" s="656"/>
      <c r="DW29" s="628">
        <v>23.8</v>
      </c>
      <c r="DX29" s="653"/>
      <c r="DY29" s="653"/>
      <c r="DZ29" s="653"/>
      <c r="EA29" s="653"/>
      <c r="EB29" s="653"/>
      <c r="EC29" s="654"/>
    </row>
    <row r="30" spans="2:133" ht="11.25" customHeight="1" x14ac:dyDescent="0.2">
      <c r="B30" s="620" t="s">
        <v>294</v>
      </c>
      <c r="C30" s="621"/>
      <c r="D30" s="621"/>
      <c r="E30" s="621"/>
      <c r="F30" s="621"/>
      <c r="G30" s="621"/>
      <c r="H30" s="621"/>
      <c r="I30" s="621"/>
      <c r="J30" s="621"/>
      <c r="K30" s="621"/>
      <c r="L30" s="621"/>
      <c r="M30" s="621"/>
      <c r="N30" s="621"/>
      <c r="O30" s="621"/>
      <c r="P30" s="621"/>
      <c r="Q30" s="622"/>
      <c r="R30" s="623">
        <v>3025482</v>
      </c>
      <c r="S30" s="624"/>
      <c r="T30" s="624"/>
      <c r="U30" s="624"/>
      <c r="V30" s="624"/>
      <c r="W30" s="624"/>
      <c r="X30" s="624"/>
      <c r="Y30" s="625"/>
      <c r="Z30" s="626">
        <v>14.3</v>
      </c>
      <c r="AA30" s="626"/>
      <c r="AB30" s="626"/>
      <c r="AC30" s="626"/>
      <c r="AD30" s="627" t="s">
        <v>121</v>
      </c>
      <c r="AE30" s="627"/>
      <c r="AF30" s="627"/>
      <c r="AG30" s="627"/>
      <c r="AH30" s="627"/>
      <c r="AI30" s="627"/>
      <c r="AJ30" s="627"/>
      <c r="AK30" s="627"/>
      <c r="AL30" s="628" t="s">
        <v>121</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65"/>
      <c r="BI30" s="665"/>
      <c r="BJ30" s="665"/>
      <c r="BK30" s="665"/>
      <c r="BL30" s="665"/>
      <c r="BM30" s="665"/>
      <c r="BN30" s="665"/>
      <c r="BO30" s="665"/>
      <c r="BP30" s="665"/>
      <c r="BQ30" s="666"/>
      <c r="BR30" s="605" t="s">
        <v>296</v>
      </c>
      <c r="BS30" s="665"/>
      <c r="BT30" s="665"/>
      <c r="BU30" s="665"/>
      <c r="BV30" s="665"/>
      <c r="BW30" s="665"/>
      <c r="BX30" s="665"/>
      <c r="BY30" s="665"/>
      <c r="BZ30" s="665"/>
      <c r="CA30" s="665"/>
      <c r="CB30" s="666"/>
      <c r="CD30" s="661"/>
      <c r="CE30" s="662"/>
      <c r="CF30" s="620" t="s">
        <v>297</v>
      </c>
      <c r="CG30" s="621"/>
      <c r="CH30" s="621"/>
      <c r="CI30" s="621"/>
      <c r="CJ30" s="621"/>
      <c r="CK30" s="621"/>
      <c r="CL30" s="621"/>
      <c r="CM30" s="621"/>
      <c r="CN30" s="621"/>
      <c r="CO30" s="621"/>
      <c r="CP30" s="621"/>
      <c r="CQ30" s="622"/>
      <c r="CR30" s="623">
        <v>2592952</v>
      </c>
      <c r="CS30" s="624"/>
      <c r="CT30" s="624"/>
      <c r="CU30" s="624"/>
      <c r="CV30" s="624"/>
      <c r="CW30" s="624"/>
      <c r="CX30" s="624"/>
      <c r="CY30" s="625"/>
      <c r="CZ30" s="628">
        <v>12.8</v>
      </c>
      <c r="DA30" s="653"/>
      <c r="DB30" s="653"/>
      <c r="DC30" s="657"/>
      <c r="DD30" s="632">
        <v>2558162</v>
      </c>
      <c r="DE30" s="624"/>
      <c r="DF30" s="624"/>
      <c r="DG30" s="624"/>
      <c r="DH30" s="624"/>
      <c r="DI30" s="624"/>
      <c r="DJ30" s="624"/>
      <c r="DK30" s="625"/>
      <c r="DL30" s="632">
        <v>2558162</v>
      </c>
      <c r="DM30" s="624"/>
      <c r="DN30" s="624"/>
      <c r="DO30" s="624"/>
      <c r="DP30" s="624"/>
      <c r="DQ30" s="624"/>
      <c r="DR30" s="624"/>
      <c r="DS30" s="624"/>
      <c r="DT30" s="624"/>
      <c r="DU30" s="624"/>
      <c r="DV30" s="625"/>
      <c r="DW30" s="628">
        <v>23.1</v>
      </c>
      <c r="DX30" s="653"/>
      <c r="DY30" s="653"/>
      <c r="DZ30" s="653"/>
      <c r="EA30" s="653"/>
      <c r="EB30" s="653"/>
      <c r="EC30" s="654"/>
    </row>
    <row r="31" spans="2:133" ht="11.25" customHeight="1" x14ac:dyDescent="0.2">
      <c r="B31" s="636" t="s">
        <v>298</v>
      </c>
      <c r="C31" s="637"/>
      <c r="D31" s="637"/>
      <c r="E31" s="637"/>
      <c r="F31" s="637"/>
      <c r="G31" s="637"/>
      <c r="H31" s="637"/>
      <c r="I31" s="637"/>
      <c r="J31" s="637"/>
      <c r="K31" s="637"/>
      <c r="L31" s="637"/>
      <c r="M31" s="637"/>
      <c r="N31" s="637"/>
      <c r="O31" s="637"/>
      <c r="P31" s="637"/>
      <c r="Q31" s="638"/>
      <c r="R31" s="623" t="s">
        <v>121</v>
      </c>
      <c r="S31" s="624"/>
      <c r="T31" s="624"/>
      <c r="U31" s="624"/>
      <c r="V31" s="624"/>
      <c r="W31" s="624"/>
      <c r="X31" s="624"/>
      <c r="Y31" s="625"/>
      <c r="Z31" s="626" t="s">
        <v>121</v>
      </c>
      <c r="AA31" s="626"/>
      <c r="AB31" s="626"/>
      <c r="AC31" s="626"/>
      <c r="AD31" s="627" t="s">
        <v>121</v>
      </c>
      <c r="AE31" s="627"/>
      <c r="AF31" s="627"/>
      <c r="AG31" s="627"/>
      <c r="AH31" s="627"/>
      <c r="AI31" s="627"/>
      <c r="AJ31" s="627"/>
      <c r="AK31" s="627"/>
      <c r="AL31" s="628" t="s">
        <v>121</v>
      </c>
      <c r="AM31" s="629"/>
      <c r="AN31" s="629"/>
      <c r="AO31" s="630"/>
      <c r="AP31" s="669" t="s">
        <v>299</v>
      </c>
      <c r="AQ31" s="670"/>
      <c r="AR31" s="670"/>
      <c r="AS31" s="670"/>
      <c r="AT31" s="675" t="s">
        <v>300</v>
      </c>
      <c r="AU31" s="218"/>
      <c r="AV31" s="218"/>
      <c r="AW31" s="218"/>
      <c r="AX31" s="609" t="s">
        <v>178</v>
      </c>
      <c r="AY31" s="610"/>
      <c r="AZ31" s="610"/>
      <c r="BA31" s="610"/>
      <c r="BB31" s="610"/>
      <c r="BC31" s="610"/>
      <c r="BD31" s="610"/>
      <c r="BE31" s="610"/>
      <c r="BF31" s="611"/>
      <c r="BG31" s="679">
        <v>99.1</v>
      </c>
      <c r="BH31" s="667"/>
      <c r="BI31" s="667"/>
      <c r="BJ31" s="667"/>
      <c r="BK31" s="667"/>
      <c r="BL31" s="667"/>
      <c r="BM31" s="618">
        <v>97.8</v>
      </c>
      <c r="BN31" s="667"/>
      <c r="BO31" s="667"/>
      <c r="BP31" s="667"/>
      <c r="BQ31" s="668"/>
      <c r="BR31" s="679">
        <v>99.4</v>
      </c>
      <c r="BS31" s="667"/>
      <c r="BT31" s="667"/>
      <c r="BU31" s="667"/>
      <c r="BV31" s="667"/>
      <c r="BW31" s="667"/>
      <c r="BX31" s="618">
        <v>95.3</v>
      </c>
      <c r="BY31" s="667"/>
      <c r="BZ31" s="667"/>
      <c r="CA31" s="667"/>
      <c r="CB31" s="668"/>
      <c r="CD31" s="661"/>
      <c r="CE31" s="662"/>
      <c r="CF31" s="620" t="s">
        <v>301</v>
      </c>
      <c r="CG31" s="621"/>
      <c r="CH31" s="621"/>
      <c r="CI31" s="621"/>
      <c r="CJ31" s="621"/>
      <c r="CK31" s="621"/>
      <c r="CL31" s="621"/>
      <c r="CM31" s="621"/>
      <c r="CN31" s="621"/>
      <c r="CO31" s="621"/>
      <c r="CP31" s="621"/>
      <c r="CQ31" s="622"/>
      <c r="CR31" s="623">
        <v>76190</v>
      </c>
      <c r="CS31" s="655"/>
      <c r="CT31" s="655"/>
      <c r="CU31" s="655"/>
      <c r="CV31" s="655"/>
      <c r="CW31" s="655"/>
      <c r="CX31" s="655"/>
      <c r="CY31" s="656"/>
      <c r="CZ31" s="628">
        <v>0.4</v>
      </c>
      <c r="DA31" s="653"/>
      <c r="DB31" s="653"/>
      <c r="DC31" s="657"/>
      <c r="DD31" s="632">
        <v>76105</v>
      </c>
      <c r="DE31" s="655"/>
      <c r="DF31" s="655"/>
      <c r="DG31" s="655"/>
      <c r="DH31" s="655"/>
      <c r="DI31" s="655"/>
      <c r="DJ31" s="655"/>
      <c r="DK31" s="656"/>
      <c r="DL31" s="632">
        <v>76105</v>
      </c>
      <c r="DM31" s="655"/>
      <c r="DN31" s="655"/>
      <c r="DO31" s="655"/>
      <c r="DP31" s="655"/>
      <c r="DQ31" s="655"/>
      <c r="DR31" s="655"/>
      <c r="DS31" s="655"/>
      <c r="DT31" s="655"/>
      <c r="DU31" s="655"/>
      <c r="DV31" s="656"/>
      <c r="DW31" s="628">
        <v>0.7</v>
      </c>
      <c r="DX31" s="653"/>
      <c r="DY31" s="653"/>
      <c r="DZ31" s="653"/>
      <c r="EA31" s="653"/>
      <c r="EB31" s="653"/>
      <c r="EC31" s="654"/>
    </row>
    <row r="32" spans="2:133" ht="11.25" customHeight="1" x14ac:dyDescent="0.2">
      <c r="B32" s="620" t="s">
        <v>302</v>
      </c>
      <c r="C32" s="621"/>
      <c r="D32" s="621"/>
      <c r="E32" s="621"/>
      <c r="F32" s="621"/>
      <c r="G32" s="621"/>
      <c r="H32" s="621"/>
      <c r="I32" s="621"/>
      <c r="J32" s="621"/>
      <c r="K32" s="621"/>
      <c r="L32" s="621"/>
      <c r="M32" s="621"/>
      <c r="N32" s="621"/>
      <c r="O32" s="621"/>
      <c r="P32" s="621"/>
      <c r="Q32" s="622"/>
      <c r="R32" s="623">
        <v>1323178</v>
      </c>
      <c r="S32" s="624"/>
      <c r="T32" s="624"/>
      <c r="U32" s="624"/>
      <c r="V32" s="624"/>
      <c r="W32" s="624"/>
      <c r="X32" s="624"/>
      <c r="Y32" s="625"/>
      <c r="Z32" s="626">
        <v>6.3</v>
      </c>
      <c r="AA32" s="626"/>
      <c r="AB32" s="626"/>
      <c r="AC32" s="626"/>
      <c r="AD32" s="627" t="s">
        <v>121</v>
      </c>
      <c r="AE32" s="627"/>
      <c r="AF32" s="627"/>
      <c r="AG32" s="627"/>
      <c r="AH32" s="627"/>
      <c r="AI32" s="627"/>
      <c r="AJ32" s="627"/>
      <c r="AK32" s="627"/>
      <c r="AL32" s="628" t="s">
        <v>121</v>
      </c>
      <c r="AM32" s="629"/>
      <c r="AN32" s="629"/>
      <c r="AO32" s="630"/>
      <c r="AP32" s="671"/>
      <c r="AQ32" s="672"/>
      <c r="AR32" s="672"/>
      <c r="AS32" s="672"/>
      <c r="AT32" s="676"/>
      <c r="AU32" s="214" t="s">
        <v>303</v>
      </c>
      <c r="AX32" s="620" t="s">
        <v>304</v>
      </c>
      <c r="AY32" s="621"/>
      <c r="AZ32" s="621"/>
      <c r="BA32" s="621"/>
      <c r="BB32" s="621"/>
      <c r="BC32" s="621"/>
      <c r="BD32" s="621"/>
      <c r="BE32" s="621"/>
      <c r="BF32" s="622"/>
      <c r="BG32" s="680">
        <v>99.2</v>
      </c>
      <c r="BH32" s="655"/>
      <c r="BI32" s="655"/>
      <c r="BJ32" s="655"/>
      <c r="BK32" s="655"/>
      <c r="BL32" s="655"/>
      <c r="BM32" s="629">
        <v>98.5</v>
      </c>
      <c r="BN32" s="655"/>
      <c r="BO32" s="655"/>
      <c r="BP32" s="655"/>
      <c r="BQ32" s="678"/>
      <c r="BR32" s="680">
        <v>99.5</v>
      </c>
      <c r="BS32" s="655"/>
      <c r="BT32" s="655"/>
      <c r="BU32" s="655"/>
      <c r="BV32" s="655"/>
      <c r="BW32" s="655"/>
      <c r="BX32" s="629">
        <v>98.6</v>
      </c>
      <c r="BY32" s="655"/>
      <c r="BZ32" s="655"/>
      <c r="CA32" s="655"/>
      <c r="CB32" s="678"/>
      <c r="CD32" s="663"/>
      <c r="CE32" s="664"/>
      <c r="CF32" s="620" t="s">
        <v>305</v>
      </c>
      <c r="CG32" s="621"/>
      <c r="CH32" s="621"/>
      <c r="CI32" s="621"/>
      <c r="CJ32" s="621"/>
      <c r="CK32" s="621"/>
      <c r="CL32" s="621"/>
      <c r="CM32" s="621"/>
      <c r="CN32" s="621"/>
      <c r="CO32" s="621"/>
      <c r="CP32" s="621"/>
      <c r="CQ32" s="622"/>
      <c r="CR32" s="623" t="s">
        <v>121</v>
      </c>
      <c r="CS32" s="624"/>
      <c r="CT32" s="624"/>
      <c r="CU32" s="624"/>
      <c r="CV32" s="624"/>
      <c r="CW32" s="624"/>
      <c r="CX32" s="624"/>
      <c r="CY32" s="625"/>
      <c r="CZ32" s="628" t="s">
        <v>121</v>
      </c>
      <c r="DA32" s="653"/>
      <c r="DB32" s="653"/>
      <c r="DC32" s="657"/>
      <c r="DD32" s="632" t="s">
        <v>121</v>
      </c>
      <c r="DE32" s="624"/>
      <c r="DF32" s="624"/>
      <c r="DG32" s="624"/>
      <c r="DH32" s="624"/>
      <c r="DI32" s="624"/>
      <c r="DJ32" s="624"/>
      <c r="DK32" s="625"/>
      <c r="DL32" s="632" t="s">
        <v>121</v>
      </c>
      <c r="DM32" s="624"/>
      <c r="DN32" s="624"/>
      <c r="DO32" s="624"/>
      <c r="DP32" s="624"/>
      <c r="DQ32" s="624"/>
      <c r="DR32" s="624"/>
      <c r="DS32" s="624"/>
      <c r="DT32" s="624"/>
      <c r="DU32" s="624"/>
      <c r="DV32" s="625"/>
      <c r="DW32" s="628" t="s">
        <v>121</v>
      </c>
      <c r="DX32" s="653"/>
      <c r="DY32" s="653"/>
      <c r="DZ32" s="653"/>
      <c r="EA32" s="653"/>
      <c r="EB32" s="653"/>
      <c r="EC32" s="654"/>
    </row>
    <row r="33" spans="2:133" ht="11.25" customHeight="1" x14ac:dyDescent="0.2">
      <c r="B33" s="620" t="s">
        <v>306</v>
      </c>
      <c r="C33" s="621"/>
      <c r="D33" s="621"/>
      <c r="E33" s="621"/>
      <c r="F33" s="621"/>
      <c r="G33" s="621"/>
      <c r="H33" s="621"/>
      <c r="I33" s="621"/>
      <c r="J33" s="621"/>
      <c r="K33" s="621"/>
      <c r="L33" s="621"/>
      <c r="M33" s="621"/>
      <c r="N33" s="621"/>
      <c r="O33" s="621"/>
      <c r="P33" s="621"/>
      <c r="Q33" s="622"/>
      <c r="R33" s="623">
        <v>89659</v>
      </c>
      <c r="S33" s="624"/>
      <c r="T33" s="624"/>
      <c r="U33" s="624"/>
      <c r="V33" s="624"/>
      <c r="W33" s="624"/>
      <c r="X33" s="624"/>
      <c r="Y33" s="625"/>
      <c r="Z33" s="626">
        <v>0.4</v>
      </c>
      <c r="AA33" s="626"/>
      <c r="AB33" s="626"/>
      <c r="AC33" s="626"/>
      <c r="AD33" s="627">
        <v>42830</v>
      </c>
      <c r="AE33" s="627"/>
      <c r="AF33" s="627"/>
      <c r="AG33" s="627"/>
      <c r="AH33" s="627"/>
      <c r="AI33" s="627"/>
      <c r="AJ33" s="627"/>
      <c r="AK33" s="627"/>
      <c r="AL33" s="628">
        <v>0.4</v>
      </c>
      <c r="AM33" s="629"/>
      <c r="AN33" s="629"/>
      <c r="AO33" s="630"/>
      <c r="AP33" s="673"/>
      <c r="AQ33" s="674"/>
      <c r="AR33" s="674"/>
      <c r="AS33" s="674"/>
      <c r="AT33" s="677"/>
      <c r="AU33" s="219"/>
      <c r="AV33" s="219"/>
      <c r="AW33" s="219"/>
      <c r="AX33" s="644" t="s">
        <v>307</v>
      </c>
      <c r="AY33" s="645"/>
      <c r="AZ33" s="645"/>
      <c r="BA33" s="645"/>
      <c r="BB33" s="645"/>
      <c r="BC33" s="645"/>
      <c r="BD33" s="645"/>
      <c r="BE33" s="645"/>
      <c r="BF33" s="646"/>
      <c r="BG33" s="681">
        <v>98.8</v>
      </c>
      <c r="BH33" s="682"/>
      <c r="BI33" s="682"/>
      <c r="BJ33" s="682"/>
      <c r="BK33" s="682"/>
      <c r="BL33" s="682"/>
      <c r="BM33" s="683">
        <v>96.7</v>
      </c>
      <c r="BN33" s="682"/>
      <c r="BO33" s="682"/>
      <c r="BP33" s="682"/>
      <c r="BQ33" s="684"/>
      <c r="BR33" s="681">
        <v>99.2</v>
      </c>
      <c r="BS33" s="682"/>
      <c r="BT33" s="682"/>
      <c r="BU33" s="682"/>
      <c r="BV33" s="682"/>
      <c r="BW33" s="682"/>
      <c r="BX33" s="683">
        <v>91.7</v>
      </c>
      <c r="BY33" s="682"/>
      <c r="BZ33" s="682"/>
      <c r="CA33" s="682"/>
      <c r="CB33" s="684"/>
      <c r="CD33" s="620" t="s">
        <v>308</v>
      </c>
      <c r="CE33" s="621"/>
      <c r="CF33" s="621"/>
      <c r="CG33" s="621"/>
      <c r="CH33" s="621"/>
      <c r="CI33" s="621"/>
      <c r="CJ33" s="621"/>
      <c r="CK33" s="621"/>
      <c r="CL33" s="621"/>
      <c r="CM33" s="621"/>
      <c r="CN33" s="621"/>
      <c r="CO33" s="621"/>
      <c r="CP33" s="621"/>
      <c r="CQ33" s="622"/>
      <c r="CR33" s="623">
        <v>7752715</v>
      </c>
      <c r="CS33" s="655"/>
      <c r="CT33" s="655"/>
      <c r="CU33" s="655"/>
      <c r="CV33" s="655"/>
      <c r="CW33" s="655"/>
      <c r="CX33" s="655"/>
      <c r="CY33" s="656"/>
      <c r="CZ33" s="628">
        <v>38.200000000000003</v>
      </c>
      <c r="DA33" s="653"/>
      <c r="DB33" s="653"/>
      <c r="DC33" s="657"/>
      <c r="DD33" s="632">
        <v>4983007</v>
      </c>
      <c r="DE33" s="655"/>
      <c r="DF33" s="655"/>
      <c r="DG33" s="655"/>
      <c r="DH33" s="655"/>
      <c r="DI33" s="655"/>
      <c r="DJ33" s="655"/>
      <c r="DK33" s="656"/>
      <c r="DL33" s="632">
        <v>3630640</v>
      </c>
      <c r="DM33" s="655"/>
      <c r="DN33" s="655"/>
      <c r="DO33" s="655"/>
      <c r="DP33" s="655"/>
      <c r="DQ33" s="655"/>
      <c r="DR33" s="655"/>
      <c r="DS33" s="655"/>
      <c r="DT33" s="655"/>
      <c r="DU33" s="655"/>
      <c r="DV33" s="656"/>
      <c r="DW33" s="628">
        <v>32.799999999999997</v>
      </c>
      <c r="DX33" s="653"/>
      <c r="DY33" s="653"/>
      <c r="DZ33" s="653"/>
      <c r="EA33" s="653"/>
      <c r="EB33" s="653"/>
      <c r="EC33" s="654"/>
    </row>
    <row r="34" spans="2:133" ht="11.25" customHeight="1" x14ac:dyDescent="0.2">
      <c r="B34" s="620" t="s">
        <v>309</v>
      </c>
      <c r="C34" s="621"/>
      <c r="D34" s="621"/>
      <c r="E34" s="621"/>
      <c r="F34" s="621"/>
      <c r="G34" s="621"/>
      <c r="H34" s="621"/>
      <c r="I34" s="621"/>
      <c r="J34" s="621"/>
      <c r="K34" s="621"/>
      <c r="L34" s="621"/>
      <c r="M34" s="621"/>
      <c r="N34" s="621"/>
      <c r="O34" s="621"/>
      <c r="P34" s="621"/>
      <c r="Q34" s="622"/>
      <c r="R34" s="623">
        <v>416549</v>
      </c>
      <c r="S34" s="624"/>
      <c r="T34" s="624"/>
      <c r="U34" s="624"/>
      <c r="V34" s="624"/>
      <c r="W34" s="624"/>
      <c r="X34" s="624"/>
      <c r="Y34" s="625"/>
      <c r="Z34" s="626">
        <v>2</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2734034</v>
      </c>
      <c r="CS34" s="624"/>
      <c r="CT34" s="624"/>
      <c r="CU34" s="624"/>
      <c r="CV34" s="624"/>
      <c r="CW34" s="624"/>
      <c r="CX34" s="624"/>
      <c r="CY34" s="625"/>
      <c r="CZ34" s="628">
        <v>13.5</v>
      </c>
      <c r="DA34" s="653"/>
      <c r="DB34" s="653"/>
      <c r="DC34" s="657"/>
      <c r="DD34" s="632">
        <v>1846983</v>
      </c>
      <c r="DE34" s="624"/>
      <c r="DF34" s="624"/>
      <c r="DG34" s="624"/>
      <c r="DH34" s="624"/>
      <c r="DI34" s="624"/>
      <c r="DJ34" s="624"/>
      <c r="DK34" s="625"/>
      <c r="DL34" s="632">
        <v>1379842</v>
      </c>
      <c r="DM34" s="624"/>
      <c r="DN34" s="624"/>
      <c r="DO34" s="624"/>
      <c r="DP34" s="624"/>
      <c r="DQ34" s="624"/>
      <c r="DR34" s="624"/>
      <c r="DS34" s="624"/>
      <c r="DT34" s="624"/>
      <c r="DU34" s="624"/>
      <c r="DV34" s="625"/>
      <c r="DW34" s="628">
        <v>12.5</v>
      </c>
      <c r="DX34" s="653"/>
      <c r="DY34" s="653"/>
      <c r="DZ34" s="653"/>
      <c r="EA34" s="653"/>
      <c r="EB34" s="653"/>
      <c r="EC34" s="654"/>
    </row>
    <row r="35" spans="2:133" ht="11.25" customHeight="1" x14ac:dyDescent="0.2">
      <c r="B35" s="620" t="s">
        <v>311</v>
      </c>
      <c r="C35" s="621"/>
      <c r="D35" s="621"/>
      <c r="E35" s="621"/>
      <c r="F35" s="621"/>
      <c r="G35" s="621"/>
      <c r="H35" s="621"/>
      <c r="I35" s="621"/>
      <c r="J35" s="621"/>
      <c r="K35" s="621"/>
      <c r="L35" s="621"/>
      <c r="M35" s="621"/>
      <c r="N35" s="621"/>
      <c r="O35" s="621"/>
      <c r="P35" s="621"/>
      <c r="Q35" s="622"/>
      <c r="R35" s="623">
        <v>1104754</v>
      </c>
      <c r="S35" s="624"/>
      <c r="T35" s="624"/>
      <c r="U35" s="624"/>
      <c r="V35" s="624"/>
      <c r="W35" s="624"/>
      <c r="X35" s="624"/>
      <c r="Y35" s="625"/>
      <c r="Z35" s="626">
        <v>5.2</v>
      </c>
      <c r="AA35" s="626"/>
      <c r="AB35" s="626"/>
      <c r="AC35" s="626"/>
      <c r="AD35" s="627" t="s">
        <v>121</v>
      </c>
      <c r="AE35" s="627"/>
      <c r="AF35" s="627"/>
      <c r="AG35" s="627"/>
      <c r="AH35" s="627"/>
      <c r="AI35" s="627"/>
      <c r="AJ35" s="627"/>
      <c r="AK35" s="627"/>
      <c r="AL35" s="628" t="s">
        <v>121</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98534</v>
      </c>
      <c r="CS35" s="655"/>
      <c r="CT35" s="655"/>
      <c r="CU35" s="655"/>
      <c r="CV35" s="655"/>
      <c r="CW35" s="655"/>
      <c r="CX35" s="655"/>
      <c r="CY35" s="656"/>
      <c r="CZ35" s="628">
        <v>0.5</v>
      </c>
      <c r="DA35" s="653"/>
      <c r="DB35" s="653"/>
      <c r="DC35" s="657"/>
      <c r="DD35" s="632">
        <v>79435</v>
      </c>
      <c r="DE35" s="655"/>
      <c r="DF35" s="655"/>
      <c r="DG35" s="655"/>
      <c r="DH35" s="655"/>
      <c r="DI35" s="655"/>
      <c r="DJ35" s="655"/>
      <c r="DK35" s="656"/>
      <c r="DL35" s="632">
        <v>79003</v>
      </c>
      <c r="DM35" s="655"/>
      <c r="DN35" s="655"/>
      <c r="DO35" s="655"/>
      <c r="DP35" s="655"/>
      <c r="DQ35" s="655"/>
      <c r="DR35" s="655"/>
      <c r="DS35" s="655"/>
      <c r="DT35" s="655"/>
      <c r="DU35" s="655"/>
      <c r="DV35" s="656"/>
      <c r="DW35" s="628">
        <v>0.7</v>
      </c>
      <c r="DX35" s="653"/>
      <c r="DY35" s="653"/>
      <c r="DZ35" s="653"/>
      <c r="EA35" s="653"/>
      <c r="EB35" s="653"/>
      <c r="EC35" s="654"/>
    </row>
    <row r="36" spans="2:133" ht="11.25" customHeight="1" x14ac:dyDescent="0.2">
      <c r="B36" s="620" t="s">
        <v>315</v>
      </c>
      <c r="C36" s="621"/>
      <c r="D36" s="621"/>
      <c r="E36" s="621"/>
      <c r="F36" s="621"/>
      <c r="G36" s="621"/>
      <c r="H36" s="621"/>
      <c r="I36" s="621"/>
      <c r="J36" s="621"/>
      <c r="K36" s="621"/>
      <c r="L36" s="621"/>
      <c r="M36" s="621"/>
      <c r="N36" s="621"/>
      <c r="O36" s="621"/>
      <c r="P36" s="621"/>
      <c r="Q36" s="622"/>
      <c r="R36" s="623">
        <v>366030</v>
      </c>
      <c r="S36" s="624"/>
      <c r="T36" s="624"/>
      <c r="U36" s="624"/>
      <c r="V36" s="624"/>
      <c r="W36" s="624"/>
      <c r="X36" s="624"/>
      <c r="Y36" s="625"/>
      <c r="Z36" s="626">
        <v>1.7</v>
      </c>
      <c r="AA36" s="626"/>
      <c r="AB36" s="626"/>
      <c r="AC36" s="626"/>
      <c r="AD36" s="627" t="s">
        <v>121</v>
      </c>
      <c r="AE36" s="627"/>
      <c r="AF36" s="627"/>
      <c r="AG36" s="627"/>
      <c r="AH36" s="627"/>
      <c r="AI36" s="627"/>
      <c r="AJ36" s="627"/>
      <c r="AK36" s="627"/>
      <c r="AL36" s="628" t="s">
        <v>121</v>
      </c>
      <c r="AM36" s="629"/>
      <c r="AN36" s="629"/>
      <c r="AO36" s="630"/>
      <c r="AP36" s="222"/>
      <c r="AQ36" s="689" t="s">
        <v>316</v>
      </c>
      <c r="AR36" s="690"/>
      <c r="AS36" s="690"/>
      <c r="AT36" s="690"/>
      <c r="AU36" s="690"/>
      <c r="AV36" s="690"/>
      <c r="AW36" s="690"/>
      <c r="AX36" s="690"/>
      <c r="AY36" s="691"/>
      <c r="AZ36" s="612">
        <v>2166570</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5656</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3208808</v>
      </c>
      <c r="CS36" s="624"/>
      <c r="CT36" s="624"/>
      <c r="CU36" s="624"/>
      <c r="CV36" s="624"/>
      <c r="CW36" s="624"/>
      <c r="CX36" s="624"/>
      <c r="CY36" s="625"/>
      <c r="CZ36" s="628">
        <v>15.8</v>
      </c>
      <c r="DA36" s="653"/>
      <c r="DB36" s="653"/>
      <c r="DC36" s="657"/>
      <c r="DD36" s="632">
        <v>1876360</v>
      </c>
      <c r="DE36" s="624"/>
      <c r="DF36" s="624"/>
      <c r="DG36" s="624"/>
      <c r="DH36" s="624"/>
      <c r="DI36" s="624"/>
      <c r="DJ36" s="624"/>
      <c r="DK36" s="625"/>
      <c r="DL36" s="632">
        <v>1158684</v>
      </c>
      <c r="DM36" s="624"/>
      <c r="DN36" s="624"/>
      <c r="DO36" s="624"/>
      <c r="DP36" s="624"/>
      <c r="DQ36" s="624"/>
      <c r="DR36" s="624"/>
      <c r="DS36" s="624"/>
      <c r="DT36" s="624"/>
      <c r="DU36" s="624"/>
      <c r="DV36" s="625"/>
      <c r="DW36" s="628">
        <v>10.5</v>
      </c>
      <c r="DX36" s="653"/>
      <c r="DY36" s="653"/>
      <c r="DZ36" s="653"/>
      <c r="EA36" s="653"/>
      <c r="EB36" s="653"/>
      <c r="EC36" s="654"/>
    </row>
    <row r="37" spans="2:133" ht="11.25" customHeight="1" x14ac:dyDescent="0.2">
      <c r="B37" s="620" t="s">
        <v>319</v>
      </c>
      <c r="C37" s="621"/>
      <c r="D37" s="621"/>
      <c r="E37" s="621"/>
      <c r="F37" s="621"/>
      <c r="G37" s="621"/>
      <c r="H37" s="621"/>
      <c r="I37" s="621"/>
      <c r="J37" s="621"/>
      <c r="K37" s="621"/>
      <c r="L37" s="621"/>
      <c r="M37" s="621"/>
      <c r="N37" s="621"/>
      <c r="O37" s="621"/>
      <c r="P37" s="621"/>
      <c r="Q37" s="622"/>
      <c r="R37" s="623">
        <v>347868</v>
      </c>
      <c r="S37" s="624"/>
      <c r="T37" s="624"/>
      <c r="U37" s="624"/>
      <c r="V37" s="624"/>
      <c r="W37" s="624"/>
      <c r="X37" s="624"/>
      <c r="Y37" s="625"/>
      <c r="Z37" s="626">
        <v>1.6</v>
      </c>
      <c r="AA37" s="626"/>
      <c r="AB37" s="626"/>
      <c r="AC37" s="626"/>
      <c r="AD37" s="627">
        <v>33</v>
      </c>
      <c r="AE37" s="627"/>
      <c r="AF37" s="627"/>
      <c r="AG37" s="627"/>
      <c r="AH37" s="627"/>
      <c r="AI37" s="627"/>
      <c r="AJ37" s="627"/>
      <c r="AK37" s="627"/>
      <c r="AL37" s="628">
        <v>0</v>
      </c>
      <c r="AM37" s="629"/>
      <c r="AN37" s="629"/>
      <c r="AO37" s="630"/>
      <c r="AQ37" s="686" t="s">
        <v>320</v>
      </c>
      <c r="AR37" s="687"/>
      <c r="AS37" s="687"/>
      <c r="AT37" s="687"/>
      <c r="AU37" s="687"/>
      <c r="AV37" s="687"/>
      <c r="AW37" s="687"/>
      <c r="AX37" s="687"/>
      <c r="AY37" s="688"/>
      <c r="AZ37" s="623">
        <v>858000</v>
      </c>
      <c r="BA37" s="624"/>
      <c r="BB37" s="624"/>
      <c r="BC37" s="624"/>
      <c r="BD37" s="655"/>
      <c r="BE37" s="655"/>
      <c r="BF37" s="678"/>
      <c r="BG37" s="620" t="s">
        <v>321</v>
      </c>
      <c r="BH37" s="621"/>
      <c r="BI37" s="621"/>
      <c r="BJ37" s="621"/>
      <c r="BK37" s="621"/>
      <c r="BL37" s="621"/>
      <c r="BM37" s="621"/>
      <c r="BN37" s="621"/>
      <c r="BO37" s="621"/>
      <c r="BP37" s="621"/>
      <c r="BQ37" s="621"/>
      <c r="BR37" s="621"/>
      <c r="BS37" s="621"/>
      <c r="BT37" s="621"/>
      <c r="BU37" s="622"/>
      <c r="BV37" s="623">
        <v>-18280</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257201</v>
      </c>
      <c r="CS37" s="655"/>
      <c r="CT37" s="655"/>
      <c r="CU37" s="655"/>
      <c r="CV37" s="655"/>
      <c r="CW37" s="655"/>
      <c r="CX37" s="655"/>
      <c r="CY37" s="656"/>
      <c r="CZ37" s="628">
        <v>1.3</v>
      </c>
      <c r="DA37" s="653"/>
      <c r="DB37" s="653"/>
      <c r="DC37" s="657"/>
      <c r="DD37" s="632">
        <v>257201</v>
      </c>
      <c r="DE37" s="655"/>
      <c r="DF37" s="655"/>
      <c r="DG37" s="655"/>
      <c r="DH37" s="655"/>
      <c r="DI37" s="655"/>
      <c r="DJ37" s="655"/>
      <c r="DK37" s="656"/>
      <c r="DL37" s="632">
        <v>248145</v>
      </c>
      <c r="DM37" s="655"/>
      <c r="DN37" s="655"/>
      <c r="DO37" s="655"/>
      <c r="DP37" s="655"/>
      <c r="DQ37" s="655"/>
      <c r="DR37" s="655"/>
      <c r="DS37" s="655"/>
      <c r="DT37" s="655"/>
      <c r="DU37" s="655"/>
      <c r="DV37" s="656"/>
      <c r="DW37" s="628">
        <v>2.2000000000000002</v>
      </c>
      <c r="DX37" s="653"/>
      <c r="DY37" s="653"/>
      <c r="DZ37" s="653"/>
      <c r="EA37" s="653"/>
      <c r="EB37" s="653"/>
      <c r="EC37" s="654"/>
    </row>
    <row r="38" spans="2:133" ht="11.25" customHeight="1" x14ac:dyDescent="0.2">
      <c r="B38" s="620" t="s">
        <v>323</v>
      </c>
      <c r="C38" s="621"/>
      <c r="D38" s="621"/>
      <c r="E38" s="621"/>
      <c r="F38" s="621"/>
      <c r="G38" s="621"/>
      <c r="H38" s="621"/>
      <c r="I38" s="621"/>
      <c r="J38" s="621"/>
      <c r="K38" s="621"/>
      <c r="L38" s="621"/>
      <c r="M38" s="621"/>
      <c r="N38" s="621"/>
      <c r="O38" s="621"/>
      <c r="P38" s="621"/>
      <c r="Q38" s="622"/>
      <c r="R38" s="623">
        <v>2079860</v>
      </c>
      <c r="S38" s="624"/>
      <c r="T38" s="624"/>
      <c r="U38" s="624"/>
      <c r="V38" s="624"/>
      <c r="W38" s="624"/>
      <c r="X38" s="624"/>
      <c r="Y38" s="625"/>
      <c r="Z38" s="626">
        <v>9.9</v>
      </c>
      <c r="AA38" s="626"/>
      <c r="AB38" s="626"/>
      <c r="AC38" s="626"/>
      <c r="AD38" s="627" t="s">
        <v>121</v>
      </c>
      <c r="AE38" s="627"/>
      <c r="AF38" s="627"/>
      <c r="AG38" s="627"/>
      <c r="AH38" s="627"/>
      <c r="AI38" s="627"/>
      <c r="AJ38" s="627"/>
      <c r="AK38" s="627"/>
      <c r="AL38" s="628" t="s">
        <v>121</v>
      </c>
      <c r="AM38" s="629"/>
      <c r="AN38" s="629"/>
      <c r="AO38" s="630"/>
      <c r="AQ38" s="686" t="s">
        <v>324</v>
      </c>
      <c r="AR38" s="687"/>
      <c r="AS38" s="687"/>
      <c r="AT38" s="687"/>
      <c r="AU38" s="687"/>
      <c r="AV38" s="687"/>
      <c r="AW38" s="687"/>
      <c r="AX38" s="687"/>
      <c r="AY38" s="688"/>
      <c r="AZ38" s="623">
        <v>44064</v>
      </c>
      <c r="BA38" s="624"/>
      <c r="BB38" s="624"/>
      <c r="BC38" s="624"/>
      <c r="BD38" s="655"/>
      <c r="BE38" s="655"/>
      <c r="BF38" s="678"/>
      <c r="BG38" s="620" t="s">
        <v>325</v>
      </c>
      <c r="BH38" s="621"/>
      <c r="BI38" s="621"/>
      <c r="BJ38" s="621"/>
      <c r="BK38" s="621"/>
      <c r="BL38" s="621"/>
      <c r="BM38" s="621"/>
      <c r="BN38" s="621"/>
      <c r="BO38" s="621"/>
      <c r="BP38" s="621"/>
      <c r="BQ38" s="621"/>
      <c r="BR38" s="621"/>
      <c r="BS38" s="621"/>
      <c r="BT38" s="621"/>
      <c r="BU38" s="622"/>
      <c r="BV38" s="623">
        <v>3649</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1264506</v>
      </c>
      <c r="CS38" s="624"/>
      <c r="CT38" s="624"/>
      <c r="CU38" s="624"/>
      <c r="CV38" s="624"/>
      <c r="CW38" s="624"/>
      <c r="CX38" s="624"/>
      <c r="CY38" s="625"/>
      <c r="CZ38" s="628">
        <v>6.2</v>
      </c>
      <c r="DA38" s="653"/>
      <c r="DB38" s="653"/>
      <c r="DC38" s="657"/>
      <c r="DD38" s="632">
        <v>1044640</v>
      </c>
      <c r="DE38" s="624"/>
      <c r="DF38" s="624"/>
      <c r="DG38" s="624"/>
      <c r="DH38" s="624"/>
      <c r="DI38" s="624"/>
      <c r="DJ38" s="624"/>
      <c r="DK38" s="625"/>
      <c r="DL38" s="632">
        <v>1013111</v>
      </c>
      <c r="DM38" s="624"/>
      <c r="DN38" s="624"/>
      <c r="DO38" s="624"/>
      <c r="DP38" s="624"/>
      <c r="DQ38" s="624"/>
      <c r="DR38" s="624"/>
      <c r="DS38" s="624"/>
      <c r="DT38" s="624"/>
      <c r="DU38" s="624"/>
      <c r="DV38" s="625"/>
      <c r="DW38" s="628">
        <v>9.1999999999999993</v>
      </c>
      <c r="DX38" s="653"/>
      <c r="DY38" s="653"/>
      <c r="DZ38" s="653"/>
      <c r="EA38" s="653"/>
      <c r="EB38" s="653"/>
      <c r="EC38" s="654"/>
    </row>
    <row r="39" spans="2:133" ht="11.25" customHeight="1" x14ac:dyDescent="0.2">
      <c r="B39" s="620" t="s">
        <v>327</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328</v>
      </c>
      <c r="AR39" s="687"/>
      <c r="AS39" s="687"/>
      <c r="AT39" s="687"/>
      <c r="AU39" s="687"/>
      <c r="AV39" s="687"/>
      <c r="AW39" s="687"/>
      <c r="AX39" s="687"/>
      <c r="AY39" s="688"/>
      <c r="AZ39" s="623" t="s">
        <v>121</v>
      </c>
      <c r="BA39" s="624"/>
      <c r="BB39" s="624"/>
      <c r="BC39" s="624"/>
      <c r="BD39" s="655"/>
      <c r="BE39" s="655"/>
      <c r="BF39" s="678"/>
      <c r="BG39" s="620" t="s">
        <v>329</v>
      </c>
      <c r="BH39" s="621"/>
      <c r="BI39" s="621"/>
      <c r="BJ39" s="621"/>
      <c r="BK39" s="621"/>
      <c r="BL39" s="621"/>
      <c r="BM39" s="621"/>
      <c r="BN39" s="621"/>
      <c r="BO39" s="621"/>
      <c r="BP39" s="621"/>
      <c r="BQ39" s="621"/>
      <c r="BR39" s="621"/>
      <c r="BS39" s="621"/>
      <c r="BT39" s="621"/>
      <c r="BU39" s="622"/>
      <c r="BV39" s="623">
        <v>5387</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319033</v>
      </c>
      <c r="CS39" s="655"/>
      <c r="CT39" s="655"/>
      <c r="CU39" s="655"/>
      <c r="CV39" s="655"/>
      <c r="CW39" s="655"/>
      <c r="CX39" s="655"/>
      <c r="CY39" s="656"/>
      <c r="CZ39" s="628">
        <v>1.6</v>
      </c>
      <c r="DA39" s="653"/>
      <c r="DB39" s="653"/>
      <c r="DC39" s="657"/>
      <c r="DD39" s="632">
        <v>48589</v>
      </c>
      <c r="DE39" s="655"/>
      <c r="DF39" s="655"/>
      <c r="DG39" s="655"/>
      <c r="DH39" s="655"/>
      <c r="DI39" s="655"/>
      <c r="DJ39" s="655"/>
      <c r="DK39" s="656"/>
      <c r="DL39" s="632" t="s">
        <v>121</v>
      </c>
      <c r="DM39" s="655"/>
      <c r="DN39" s="655"/>
      <c r="DO39" s="655"/>
      <c r="DP39" s="655"/>
      <c r="DQ39" s="655"/>
      <c r="DR39" s="655"/>
      <c r="DS39" s="655"/>
      <c r="DT39" s="655"/>
      <c r="DU39" s="655"/>
      <c r="DV39" s="656"/>
      <c r="DW39" s="628" t="s">
        <v>121</v>
      </c>
      <c r="DX39" s="653"/>
      <c r="DY39" s="653"/>
      <c r="DZ39" s="653"/>
      <c r="EA39" s="653"/>
      <c r="EB39" s="653"/>
      <c r="EC39" s="654"/>
    </row>
    <row r="40" spans="2:133" ht="11.25" customHeight="1" x14ac:dyDescent="0.2">
      <c r="B40" s="620" t="s">
        <v>331</v>
      </c>
      <c r="C40" s="621"/>
      <c r="D40" s="621"/>
      <c r="E40" s="621"/>
      <c r="F40" s="621"/>
      <c r="G40" s="621"/>
      <c r="H40" s="621"/>
      <c r="I40" s="621"/>
      <c r="J40" s="621"/>
      <c r="K40" s="621"/>
      <c r="L40" s="621"/>
      <c r="M40" s="621"/>
      <c r="N40" s="621"/>
      <c r="O40" s="621"/>
      <c r="P40" s="621"/>
      <c r="Q40" s="622"/>
      <c r="R40" s="623">
        <v>63360</v>
      </c>
      <c r="S40" s="624"/>
      <c r="T40" s="624"/>
      <c r="U40" s="624"/>
      <c r="V40" s="624"/>
      <c r="W40" s="624"/>
      <c r="X40" s="624"/>
      <c r="Y40" s="625"/>
      <c r="Z40" s="626">
        <v>0.3</v>
      </c>
      <c r="AA40" s="626"/>
      <c r="AB40" s="626"/>
      <c r="AC40" s="626"/>
      <c r="AD40" s="627" t="s">
        <v>121</v>
      </c>
      <c r="AE40" s="627"/>
      <c r="AF40" s="627"/>
      <c r="AG40" s="627"/>
      <c r="AH40" s="627"/>
      <c r="AI40" s="627"/>
      <c r="AJ40" s="627"/>
      <c r="AK40" s="627"/>
      <c r="AL40" s="628" t="s">
        <v>121</v>
      </c>
      <c r="AM40" s="629"/>
      <c r="AN40" s="629"/>
      <c r="AO40" s="630"/>
      <c r="AQ40" s="686" t="s">
        <v>332</v>
      </c>
      <c r="AR40" s="687"/>
      <c r="AS40" s="687"/>
      <c r="AT40" s="687"/>
      <c r="AU40" s="687"/>
      <c r="AV40" s="687"/>
      <c r="AW40" s="687"/>
      <c r="AX40" s="687"/>
      <c r="AY40" s="688"/>
      <c r="AZ40" s="623" t="s">
        <v>121</v>
      </c>
      <c r="BA40" s="624"/>
      <c r="BB40" s="624"/>
      <c r="BC40" s="624"/>
      <c r="BD40" s="655"/>
      <c r="BE40" s="655"/>
      <c r="BF40" s="678"/>
      <c r="BG40" s="671" t="s">
        <v>333</v>
      </c>
      <c r="BH40" s="672"/>
      <c r="BI40" s="672"/>
      <c r="BJ40" s="672"/>
      <c r="BK40" s="672"/>
      <c r="BL40" s="223"/>
      <c r="BM40" s="621" t="s">
        <v>334</v>
      </c>
      <c r="BN40" s="621"/>
      <c r="BO40" s="621"/>
      <c r="BP40" s="621"/>
      <c r="BQ40" s="621"/>
      <c r="BR40" s="621"/>
      <c r="BS40" s="621"/>
      <c r="BT40" s="621"/>
      <c r="BU40" s="622"/>
      <c r="BV40" s="623">
        <v>104</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127800</v>
      </c>
      <c r="CS40" s="624"/>
      <c r="CT40" s="624"/>
      <c r="CU40" s="624"/>
      <c r="CV40" s="624"/>
      <c r="CW40" s="624"/>
      <c r="CX40" s="624"/>
      <c r="CY40" s="625"/>
      <c r="CZ40" s="628">
        <v>0.6</v>
      </c>
      <c r="DA40" s="653"/>
      <c r="DB40" s="653"/>
      <c r="DC40" s="657"/>
      <c r="DD40" s="632">
        <v>87000</v>
      </c>
      <c r="DE40" s="624"/>
      <c r="DF40" s="624"/>
      <c r="DG40" s="624"/>
      <c r="DH40" s="624"/>
      <c r="DI40" s="624"/>
      <c r="DJ40" s="624"/>
      <c r="DK40" s="625"/>
      <c r="DL40" s="632" t="s">
        <v>121</v>
      </c>
      <c r="DM40" s="624"/>
      <c r="DN40" s="624"/>
      <c r="DO40" s="624"/>
      <c r="DP40" s="624"/>
      <c r="DQ40" s="624"/>
      <c r="DR40" s="624"/>
      <c r="DS40" s="624"/>
      <c r="DT40" s="624"/>
      <c r="DU40" s="624"/>
      <c r="DV40" s="625"/>
      <c r="DW40" s="628" t="s">
        <v>121</v>
      </c>
      <c r="DX40" s="653"/>
      <c r="DY40" s="653"/>
      <c r="DZ40" s="653"/>
      <c r="EA40" s="653"/>
      <c r="EB40" s="653"/>
      <c r="EC40" s="654"/>
    </row>
    <row r="41" spans="2:133" ht="11.25" customHeight="1" x14ac:dyDescent="0.2">
      <c r="B41" s="644" t="s">
        <v>336</v>
      </c>
      <c r="C41" s="645"/>
      <c r="D41" s="645"/>
      <c r="E41" s="645"/>
      <c r="F41" s="645"/>
      <c r="G41" s="645"/>
      <c r="H41" s="645"/>
      <c r="I41" s="645"/>
      <c r="J41" s="645"/>
      <c r="K41" s="645"/>
      <c r="L41" s="645"/>
      <c r="M41" s="645"/>
      <c r="N41" s="645"/>
      <c r="O41" s="645"/>
      <c r="P41" s="645"/>
      <c r="Q41" s="646"/>
      <c r="R41" s="695">
        <v>21110554</v>
      </c>
      <c r="S41" s="696"/>
      <c r="T41" s="696"/>
      <c r="U41" s="696"/>
      <c r="V41" s="696"/>
      <c r="W41" s="696"/>
      <c r="X41" s="696"/>
      <c r="Y41" s="700"/>
      <c r="Z41" s="701">
        <v>100</v>
      </c>
      <c r="AA41" s="701"/>
      <c r="AB41" s="701"/>
      <c r="AC41" s="701"/>
      <c r="AD41" s="702">
        <v>10994491</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206403</v>
      </c>
      <c r="BA41" s="624"/>
      <c r="BB41" s="624"/>
      <c r="BC41" s="624"/>
      <c r="BD41" s="655"/>
      <c r="BE41" s="655"/>
      <c r="BF41" s="678"/>
      <c r="BG41" s="671"/>
      <c r="BH41" s="672"/>
      <c r="BI41" s="672"/>
      <c r="BJ41" s="672"/>
      <c r="BK41" s="672"/>
      <c r="BL41" s="223"/>
      <c r="BM41" s="621" t="s">
        <v>338</v>
      </c>
      <c r="BN41" s="621"/>
      <c r="BO41" s="621"/>
      <c r="BP41" s="621"/>
      <c r="BQ41" s="621"/>
      <c r="BR41" s="621"/>
      <c r="BS41" s="621"/>
      <c r="BT41" s="621"/>
      <c r="BU41" s="622"/>
      <c r="BV41" s="623" t="s">
        <v>121</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121</v>
      </c>
      <c r="CS41" s="655"/>
      <c r="CT41" s="655"/>
      <c r="CU41" s="655"/>
      <c r="CV41" s="655"/>
      <c r="CW41" s="655"/>
      <c r="CX41" s="655"/>
      <c r="CY41" s="656"/>
      <c r="CZ41" s="628" t="s">
        <v>121</v>
      </c>
      <c r="DA41" s="653"/>
      <c r="DB41" s="653"/>
      <c r="DC41" s="657"/>
      <c r="DD41" s="632" t="s">
        <v>121</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340</v>
      </c>
      <c r="AR42" s="693"/>
      <c r="AS42" s="693"/>
      <c r="AT42" s="693"/>
      <c r="AU42" s="693"/>
      <c r="AV42" s="693"/>
      <c r="AW42" s="693"/>
      <c r="AX42" s="693"/>
      <c r="AY42" s="694"/>
      <c r="AZ42" s="695">
        <v>1058103</v>
      </c>
      <c r="BA42" s="696"/>
      <c r="BB42" s="696"/>
      <c r="BC42" s="696"/>
      <c r="BD42" s="682"/>
      <c r="BE42" s="682"/>
      <c r="BF42" s="684"/>
      <c r="BG42" s="673"/>
      <c r="BH42" s="674"/>
      <c r="BI42" s="674"/>
      <c r="BJ42" s="674"/>
      <c r="BK42" s="674"/>
      <c r="BL42" s="224"/>
      <c r="BM42" s="645" t="s">
        <v>341</v>
      </c>
      <c r="BN42" s="645"/>
      <c r="BO42" s="645"/>
      <c r="BP42" s="645"/>
      <c r="BQ42" s="645"/>
      <c r="BR42" s="645"/>
      <c r="BS42" s="645"/>
      <c r="BT42" s="645"/>
      <c r="BU42" s="646"/>
      <c r="BV42" s="695">
        <v>457</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3209926</v>
      </c>
      <c r="CS42" s="655"/>
      <c r="CT42" s="655"/>
      <c r="CU42" s="655"/>
      <c r="CV42" s="655"/>
      <c r="CW42" s="655"/>
      <c r="CX42" s="655"/>
      <c r="CY42" s="656"/>
      <c r="CZ42" s="628">
        <v>15.8</v>
      </c>
      <c r="DA42" s="653"/>
      <c r="DB42" s="653"/>
      <c r="DC42" s="657"/>
      <c r="DD42" s="632">
        <v>488615</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343</v>
      </c>
      <c r="CD43" s="620" t="s">
        <v>344</v>
      </c>
      <c r="CE43" s="621"/>
      <c r="CF43" s="621"/>
      <c r="CG43" s="621"/>
      <c r="CH43" s="621"/>
      <c r="CI43" s="621"/>
      <c r="CJ43" s="621"/>
      <c r="CK43" s="621"/>
      <c r="CL43" s="621"/>
      <c r="CM43" s="621"/>
      <c r="CN43" s="621"/>
      <c r="CO43" s="621"/>
      <c r="CP43" s="621"/>
      <c r="CQ43" s="622"/>
      <c r="CR43" s="623">
        <v>135791</v>
      </c>
      <c r="CS43" s="655"/>
      <c r="CT43" s="655"/>
      <c r="CU43" s="655"/>
      <c r="CV43" s="655"/>
      <c r="CW43" s="655"/>
      <c r="CX43" s="655"/>
      <c r="CY43" s="656"/>
      <c r="CZ43" s="628">
        <v>0.7</v>
      </c>
      <c r="DA43" s="653"/>
      <c r="DB43" s="653"/>
      <c r="DC43" s="657"/>
      <c r="DD43" s="632">
        <v>135422</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293</v>
      </c>
      <c r="CE44" s="660"/>
      <c r="CF44" s="620" t="s">
        <v>346</v>
      </c>
      <c r="CG44" s="621"/>
      <c r="CH44" s="621"/>
      <c r="CI44" s="621"/>
      <c r="CJ44" s="621"/>
      <c r="CK44" s="621"/>
      <c r="CL44" s="621"/>
      <c r="CM44" s="621"/>
      <c r="CN44" s="621"/>
      <c r="CO44" s="621"/>
      <c r="CP44" s="621"/>
      <c r="CQ44" s="622"/>
      <c r="CR44" s="623">
        <v>2634322</v>
      </c>
      <c r="CS44" s="624"/>
      <c r="CT44" s="624"/>
      <c r="CU44" s="624"/>
      <c r="CV44" s="624"/>
      <c r="CW44" s="624"/>
      <c r="CX44" s="624"/>
      <c r="CY44" s="625"/>
      <c r="CZ44" s="628">
        <v>13</v>
      </c>
      <c r="DA44" s="629"/>
      <c r="DB44" s="629"/>
      <c r="DC44" s="635"/>
      <c r="DD44" s="632">
        <v>225399</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348</v>
      </c>
      <c r="CG45" s="621"/>
      <c r="CH45" s="621"/>
      <c r="CI45" s="621"/>
      <c r="CJ45" s="621"/>
      <c r="CK45" s="621"/>
      <c r="CL45" s="621"/>
      <c r="CM45" s="621"/>
      <c r="CN45" s="621"/>
      <c r="CO45" s="621"/>
      <c r="CP45" s="621"/>
      <c r="CQ45" s="622"/>
      <c r="CR45" s="623">
        <v>990911</v>
      </c>
      <c r="CS45" s="655"/>
      <c r="CT45" s="655"/>
      <c r="CU45" s="655"/>
      <c r="CV45" s="655"/>
      <c r="CW45" s="655"/>
      <c r="CX45" s="655"/>
      <c r="CY45" s="656"/>
      <c r="CZ45" s="628">
        <v>4.9000000000000004</v>
      </c>
      <c r="DA45" s="653"/>
      <c r="DB45" s="653"/>
      <c r="DC45" s="657"/>
      <c r="DD45" s="632">
        <v>54897</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349</v>
      </c>
      <c r="CG46" s="621"/>
      <c r="CH46" s="621"/>
      <c r="CI46" s="621"/>
      <c r="CJ46" s="621"/>
      <c r="CK46" s="621"/>
      <c r="CL46" s="621"/>
      <c r="CM46" s="621"/>
      <c r="CN46" s="621"/>
      <c r="CO46" s="621"/>
      <c r="CP46" s="621"/>
      <c r="CQ46" s="622"/>
      <c r="CR46" s="623">
        <v>1588720</v>
      </c>
      <c r="CS46" s="624"/>
      <c r="CT46" s="624"/>
      <c r="CU46" s="624"/>
      <c r="CV46" s="624"/>
      <c r="CW46" s="624"/>
      <c r="CX46" s="624"/>
      <c r="CY46" s="625"/>
      <c r="CZ46" s="628">
        <v>7.8</v>
      </c>
      <c r="DA46" s="629"/>
      <c r="DB46" s="629"/>
      <c r="DC46" s="635"/>
      <c r="DD46" s="632">
        <v>169439</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350</v>
      </c>
      <c r="CG47" s="621"/>
      <c r="CH47" s="621"/>
      <c r="CI47" s="621"/>
      <c r="CJ47" s="621"/>
      <c r="CK47" s="621"/>
      <c r="CL47" s="621"/>
      <c r="CM47" s="621"/>
      <c r="CN47" s="621"/>
      <c r="CO47" s="621"/>
      <c r="CP47" s="621"/>
      <c r="CQ47" s="622"/>
      <c r="CR47" s="623">
        <v>575604</v>
      </c>
      <c r="CS47" s="655"/>
      <c r="CT47" s="655"/>
      <c r="CU47" s="655"/>
      <c r="CV47" s="655"/>
      <c r="CW47" s="655"/>
      <c r="CX47" s="655"/>
      <c r="CY47" s="656"/>
      <c r="CZ47" s="628">
        <v>2.8</v>
      </c>
      <c r="DA47" s="653"/>
      <c r="DB47" s="653"/>
      <c r="DC47" s="657"/>
      <c r="DD47" s="632">
        <v>263216</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3"/>
      <c r="CE48" s="664"/>
      <c r="CF48" s="620" t="s">
        <v>351</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352</v>
      </c>
      <c r="CE49" s="645"/>
      <c r="CF49" s="645"/>
      <c r="CG49" s="645"/>
      <c r="CH49" s="645"/>
      <c r="CI49" s="645"/>
      <c r="CJ49" s="645"/>
      <c r="CK49" s="645"/>
      <c r="CL49" s="645"/>
      <c r="CM49" s="645"/>
      <c r="CN49" s="645"/>
      <c r="CO49" s="645"/>
      <c r="CP49" s="645"/>
      <c r="CQ49" s="646"/>
      <c r="CR49" s="695">
        <v>20274224</v>
      </c>
      <c r="CS49" s="682"/>
      <c r="CT49" s="682"/>
      <c r="CU49" s="682"/>
      <c r="CV49" s="682"/>
      <c r="CW49" s="682"/>
      <c r="CX49" s="682"/>
      <c r="CY49" s="711"/>
      <c r="CZ49" s="703">
        <v>100</v>
      </c>
      <c r="DA49" s="712"/>
      <c r="DB49" s="712"/>
      <c r="DC49" s="713"/>
      <c r="DD49" s="714">
        <v>12746633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HTmIktkbs4gLQ8I+LPlPTZPFjBGwTEPaGyJRnZAPpARMWfMMC288IUHy1DdqXSUHP7lcFF1hzhXtCEpKSYNLiw==" saltValue="A8AD6qi7vjwnkyGuoxeqE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ageMargins left="0.59055118110236227" right="0" top="0.59055118110236227" bottom="0.59055118110236227" header="0.39370078740157483" footer="0.39370078740157483"/>
  <pageSetup paperSize="9" scale="5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375</v>
      </c>
      <c r="C7" s="750"/>
      <c r="D7" s="750"/>
      <c r="E7" s="750"/>
      <c r="F7" s="750"/>
      <c r="G7" s="750"/>
      <c r="H7" s="750"/>
      <c r="I7" s="750"/>
      <c r="J7" s="750"/>
      <c r="K7" s="750"/>
      <c r="L7" s="750"/>
      <c r="M7" s="750"/>
      <c r="N7" s="750"/>
      <c r="O7" s="750"/>
      <c r="P7" s="751"/>
      <c r="Q7" s="752">
        <v>20905</v>
      </c>
      <c r="R7" s="753"/>
      <c r="S7" s="753"/>
      <c r="T7" s="753"/>
      <c r="U7" s="753"/>
      <c r="V7" s="753">
        <v>20092</v>
      </c>
      <c r="W7" s="753"/>
      <c r="X7" s="753"/>
      <c r="Y7" s="753"/>
      <c r="Z7" s="753"/>
      <c r="AA7" s="753">
        <v>813</v>
      </c>
      <c r="AB7" s="753"/>
      <c r="AC7" s="753"/>
      <c r="AD7" s="753"/>
      <c r="AE7" s="754"/>
      <c r="AF7" s="755">
        <v>683</v>
      </c>
      <c r="AG7" s="756"/>
      <c r="AH7" s="756"/>
      <c r="AI7" s="756"/>
      <c r="AJ7" s="757"/>
      <c r="AK7" s="758" t="s">
        <v>553</v>
      </c>
      <c r="AL7" s="759"/>
      <c r="AM7" s="759"/>
      <c r="AN7" s="759"/>
      <c r="AO7" s="759"/>
      <c r="AP7" s="759">
        <v>20575</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559</v>
      </c>
      <c r="BT7" s="747"/>
      <c r="BU7" s="747"/>
      <c r="BV7" s="747"/>
      <c r="BW7" s="747"/>
      <c r="BX7" s="747"/>
      <c r="BY7" s="747"/>
      <c r="BZ7" s="747"/>
      <c r="CA7" s="747"/>
      <c r="CB7" s="747"/>
      <c r="CC7" s="747"/>
      <c r="CD7" s="747"/>
      <c r="CE7" s="747"/>
      <c r="CF7" s="747"/>
      <c r="CG7" s="762"/>
      <c r="CH7" s="743">
        <v>3</v>
      </c>
      <c r="CI7" s="744"/>
      <c r="CJ7" s="744"/>
      <c r="CK7" s="744"/>
      <c r="CL7" s="745"/>
      <c r="CM7" s="743">
        <v>21</v>
      </c>
      <c r="CN7" s="744"/>
      <c r="CO7" s="744"/>
      <c r="CP7" s="744"/>
      <c r="CQ7" s="745"/>
      <c r="CR7" s="743">
        <v>10</v>
      </c>
      <c r="CS7" s="744"/>
      <c r="CT7" s="744"/>
      <c r="CU7" s="744"/>
      <c r="CV7" s="745"/>
      <c r="CW7" s="743">
        <v>22</v>
      </c>
      <c r="CX7" s="744"/>
      <c r="CY7" s="744"/>
      <c r="CZ7" s="744"/>
      <c r="DA7" s="745"/>
      <c r="DB7" s="743" t="s">
        <v>553</v>
      </c>
      <c r="DC7" s="744"/>
      <c r="DD7" s="744"/>
      <c r="DE7" s="744"/>
      <c r="DF7" s="745"/>
      <c r="DG7" s="743" t="s">
        <v>553</v>
      </c>
      <c r="DH7" s="744"/>
      <c r="DI7" s="744"/>
      <c r="DJ7" s="744"/>
      <c r="DK7" s="745"/>
      <c r="DL7" s="743" t="s">
        <v>553</v>
      </c>
      <c r="DM7" s="744"/>
      <c r="DN7" s="744"/>
      <c r="DO7" s="744"/>
      <c r="DP7" s="745"/>
      <c r="DQ7" s="743" t="s">
        <v>553</v>
      </c>
      <c r="DR7" s="744"/>
      <c r="DS7" s="744"/>
      <c r="DT7" s="744"/>
      <c r="DU7" s="745"/>
      <c r="DV7" s="746"/>
      <c r="DW7" s="747"/>
      <c r="DX7" s="747"/>
      <c r="DY7" s="747"/>
      <c r="DZ7" s="748"/>
      <c r="EA7" s="234"/>
    </row>
    <row r="8" spans="1:131" s="235" customFormat="1" ht="26.25" customHeight="1" x14ac:dyDescent="0.2">
      <c r="A8" s="238">
        <v>2</v>
      </c>
      <c r="B8" s="780" t="s">
        <v>376</v>
      </c>
      <c r="C8" s="781"/>
      <c r="D8" s="781"/>
      <c r="E8" s="781"/>
      <c r="F8" s="781"/>
      <c r="G8" s="781"/>
      <c r="H8" s="781"/>
      <c r="I8" s="781"/>
      <c r="J8" s="781"/>
      <c r="K8" s="781"/>
      <c r="L8" s="781"/>
      <c r="M8" s="781"/>
      <c r="N8" s="781"/>
      <c r="O8" s="781"/>
      <c r="P8" s="782"/>
      <c r="Q8" s="783">
        <v>17</v>
      </c>
      <c r="R8" s="784"/>
      <c r="S8" s="784"/>
      <c r="T8" s="784"/>
      <c r="U8" s="784"/>
      <c r="V8" s="784">
        <v>14</v>
      </c>
      <c r="W8" s="784"/>
      <c r="X8" s="784"/>
      <c r="Y8" s="784"/>
      <c r="Z8" s="784"/>
      <c r="AA8" s="784">
        <v>3</v>
      </c>
      <c r="AB8" s="784"/>
      <c r="AC8" s="784"/>
      <c r="AD8" s="784"/>
      <c r="AE8" s="785"/>
      <c r="AF8" s="786">
        <v>3</v>
      </c>
      <c r="AG8" s="787"/>
      <c r="AH8" s="787"/>
      <c r="AI8" s="787"/>
      <c r="AJ8" s="788"/>
      <c r="AK8" s="769">
        <v>8</v>
      </c>
      <c r="AL8" s="770"/>
      <c r="AM8" s="770"/>
      <c r="AN8" s="770"/>
      <c r="AO8" s="770"/>
      <c r="AP8" s="770" t="s">
        <v>553</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560</v>
      </c>
      <c r="BT8" s="774"/>
      <c r="BU8" s="774"/>
      <c r="BV8" s="774"/>
      <c r="BW8" s="774"/>
      <c r="BX8" s="774"/>
      <c r="BY8" s="774"/>
      <c r="BZ8" s="774"/>
      <c r="CA8" s="774"/>
      <c r="CB8" s="774"/>
      <c r="CC8" s="774"/>
      <c r="CD8" s="774"/>
      <c r="CE8" s="774"/>
      <c r="CF8" s="774"/>
      <c r="CG8" s="775"/>
      <c r="CH8" s="776">
        <v>6</v>
      </c>
      <c r="CI8" s="777"/>
      <c r="CJ8" s="777"/>
      <c r="CK8" s="777"/>
      <c r="CL8" s="778"/>
      <c r="CM8" s="776">
        <v>80</v>
      </c>
      <c r="CN8" s="777"/>
      <c r="CO8" s="777"/>
      <c r="CP8" s="777"/>
      <c r="CQ8" s="778"/>
      <c r="CR8" s="776">
        <v>12</v>
      </c>
      <c r="CS8" s="777"/>
      <c r="CT8" s="777"/>
      <c r="CU8" s="777"/>
      <c r="CV8" s="778"/>
      <c r="CW8" s="776" t="s">
        <v>553</v>
      </c>
      <c r="CX8" s="777"/>
      <c r="CY8" s="777"/>
      <c r="CZ8" s="777"/>
      <c r="DA8" s="778"/>
      <c r="DB8" s="776" t="s">
        <v>553</v>
      </c>
      <c r="DC8" s="777"/>
      <c r="DD8" s="777"/>
      <c r="DE8" s="777"/>
      <c r="DF8" s="778"/>
      <c r="DG8" s="776" t="s">
        <v>553</v>
      </c>
      <c r="DH8" s="777"/>
      <c r="DI8" s="777"/>
      <c r="DJ8" s="777"/>
      <c r="DK8" s="778"/>
      <c r="DL8" s="776" t="s">
        <v>553</v>
      </c>
      <c r="DM8" s="777"/>
      <c r="DN8" s="777"/>
      <c r="DO8" s="777"/>
      <c r="DP8" s="778"/>
      <c r="DQ8" s="776" t="s">
        <v>553</v>
      </c>
      <c r="DR8" s="777"/>
      <c r="DS8" s="777"/>
      <c r="DT8" s="777"/>
      <c r="DU8" s="778"/>
      <c r="DV8" s="773"/>
      <c r="DW8" s="774"/>
      <c r="DX8" s="774"/>
      <c r="DY8" s="774"/>
      <c r="DZ8" s="779"/>
      <c r="EA8" s="234"/>
    </row>
    <row r="9" spans="1:131" s="235" customFormat="1" ht="26.25" customHeight="1" x14ac:dyDescent="0.2">
      <c r="A9" s="238">
        <v>3</v>
      </c>
      <c r="B9" s="780" t="s">
        <v>377</v>
      </c>
      <c r="C9" s="781"/>
      <c r="D9" s="781"/>
      <c r="E9" s="781"/>
      <c r="F9" s="781"/>
      <c r="G9" s="781"/>
      <c r="H9" s="781"/>
      <c r="I9" s="781"/>
      <c r="J9" s="781"/>
      <c r="K9" s="781"/>
      <c r="L9" s="781"/>
      <c r="M9" s="781"/>
      <c r="N9" s="781"/>
      <c r="O9" s="781"/>
      <c r="P9" s="782"/>
      <c r="Q9" s="783">
        <v>89</v>
      </c>
      <c r="R9" s="784"/>
      <c r="S9" s="784"/>
      <c r="T9" s="784"/>
      <c r="U9" s="784"/>
      <c r="V9" s="784">
        <v>88</v>
      </c>
      <c r="W9" s="784"/>
      <c r="X9" s="784"/>
      <c r="Y9" s="784"/>
      <c r="Z9" s="784"/>
      <c r="AA9" s="784">
        <v>2</v>
      </c>
      <c r="AB9" s="784"/>
      <c r="AC9" s="784"/>
      <c r="AD9" s="784"/>
      <c r="AE9" s="785"/>
      <c r="AF9" s="786">
        <v>2</v>
      </c>
      <c r="AG9" s="787"/>
      <c r="AH9" s="787"/>
      <c r="AI9" s="787"/>
      <c r="AJ9" s="788"/>
      <c r="AK9" s="769">
        <v>0</v>
      </c>
      <c r="AL9" s="770"/>
      <c r="AM9" s="770"/>
      <c r="AN9" s="770"/>
      <c r="AO9" s="770"/>
      <c r="AP9" s="770" t="s">
        <v>553</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t="s">
        <v>562</v>
      </c>
      <c r="BS9" s="773" t="s">
        <v>561</v>
      </c>
      <c r="BT9" s="774"/>
      <c r="BU9" s="774"/>
      <c r="BV9" s="774"/>
      <c r="BW9" s="774"/>
      <c r="BX9" s="774"/>
      <c r="BY9" s="774"/>
      <c r="BZ9" s="774"/>
      <c r="CA9" s="774"/>
      <c r="CB9" s="774"/>
      <c r="CC9" s="774"/>
      <c r="CD9" s="774"/>
      <c r="CE9" s="774"/>
      <c r="CF9" s="774"/>
      <c r="CG9" s="775"/>
      <c r="CH9" s="776">
        <v>32</v>
      </c>
      <c r="CI9" s="777"/>
      <c r="CJ9" s="777"/>
      <c r="CK9" s="777"/>
      <c r="CL9" s="778"/>
      <c r="CM9" s="776">
        <v>1950</v>
      </c>
      <c r="CN9" s="777"/>
      <c r="CO9" s="777"/>
      <c r="CP9" s="777"/>
      <c r="CQ9" s="778"/>
      <c r="CR9" s="776">
        <v>1</v>
      </c>
      <c r="CS9" s="777"/>
      <c r="CT9" s="777"/>
      <c r="CU9" s="777"/>
      <c r="CV9" s="778"/>
      <c r="CW9" s="776">
        <v>13</v>
      </c>
      <c r="CX9" s="777"/>
      <c r="CY9" s="777"/>
      <c r="CZ9" s="777"/>
      <c r="DA9" s="778"/>
      <c r="DB9" s="776" t="s">
        <v>553</v>
      </c>
      <c r="DC9" s="777"/>
      <c r="DD9" s="777"/>
      <c r="DE9" s="777"/>
      <c r="DF9" s="778"/>
      <c r="DG9" s="776" t="s">
        <v>553</v>
      </c>
      <c r="DH9" s="777"/>
      <c r="DI9" s="777"/>
      <c r="DJ9" s="777"/>
      <c r="DK9" s="778"/>
      <c r="DL9" s="776" t="s">
        <v>553</v>
      </c>
      <c r="DM9" s="777"/>
      <c r="DN9" s="777"/>
      <c r="DO9" s="777"/>
      <c r="DP9" s="778"/>
      <c r="DQ9" s="776" t="s">
        <v>553</v>
      </c>
      <c r="DR9" s="777"/>
      <c r="DS9" s="777"/>
      <c r="DT9" s="777"/>
      <c r="DU9" s="778"/>
      <c r="DV9" s="773"/>
      <c r="DW9" s="774"/>
      <c r="DX9" s="774"/>
      <c r="DY9" s="774"/>
      <c r="DZ9" s="779"/>
      <c r="EA9" s="234"/>
    </row>
    <row r="10" spans="1:131" s="235" customFormat="1" ht="26.25" customHeight="1" x14ac:dyDescent="0.2">
      <c r="A10" s="238">
        <v>4</v>
      </c>
      <c r="B10" s="780" t="s">
        <v>378</v>
      </c>
      <c r="C10" s="781"/>
      <c r="D10" s="781"/>
      <c r="E10" s="781"/>
      <c r="F10" s="781"/>
      <c r="G10" s="781"/>
      <c r="H10" s="781"/>
      <c r="I10" s="781"/>
      <c r="J10" s="781"/>
      <c r="K10" s="781"/>
      <c r="L10" s="781"/>
      <c r="M10" s="781"/>
      <c r="N10" s="781"/>
      <c r="O10" s="781"/>
      <c r="P10" s="782"/>
      <c r="Q10" s="783">
        <v>108</v>
      </c>
      <c r="R10" s="784"/>
      <c r="S10" s="784"/>
      <c r="T10" s="784"/>
      <c r="U10" s="784"/>
      <c r="V10" s="784">
        <v>89</v>
      </c>
      <c r="W10" s="784"/>
      <c r="X10" s="784"/>
      <c r="Y10" s="784"/>
      <c r="Z10" s="784"/>
      <c r="AA10" s="784">
        <v>19</v>
      </c>
      <c r="AB10" s="784"/>
      <c r="AC10" s="784"/>
      <c r="AD10" s="784"/>
      <c r="AE10" s="785"/>
      <c r="AF10" s="786">
        <v>19</v>
      </c>
      <c r="AG10" s="787"/>
      <c r="AH10" s="787"/>
      <c r="AI10" s="787"/>
      <c r="AJ10" s="788"/>
      <c r="AK10" s="769">
        <v>0</v>
      </c>
      <c r="AL10" s="770"/>
      <c r="AM10" s="770"/>
      <c r="AN10" s="770"/>
      <c r="AO10" s="770"/>
      <c r="AP10" s="770" t="s">
        <v>553</v>
      </c>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379</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380</v>
      </c>
      <c r="B23" s="789" t="s">
        <v>381</v>
      </c>
      <c r="C23" s="790"/>
      <c r="D23" s="790"/>
      <c r="E23" s="790"/>
      <c r="F23" s="790"/>
      <c r="G23" s="790"/>
      <c r="H23" s="790"/>
      <c r="I23" s="790"/>
      <c r="J23" s="790"/>
      <c r="K23" s="790"/>
      <c r="L23" s="790"/>
      <c r="M23" s="790"/>
      <c r="N23" s="790"/>
      <c r="O23" s="790"/>
      <c r="P23" s="791"/>
      <c r="Q23" s="792">
        <v>21119</v>
      </c>
      <c r="R23" s="793"/>
      <c r="S23" s="793"/>
      <c r="T23" s="793"/>
      <c r="U23" s="793"/>
      <c r="V23" s="793">
        <v>20283</v>
      </c>
      <c r="W23" s="793"/>
      <c r="X23" s="793"/>
      <c r="Y23" s="793"/>
      <c r="Z23" s="793"/>
      <c r="AA23" s="793">
        <v>837</v>
      </c>
      <c r="AB23" s="793"/>
      <c r="AC23" s="793"/>
      <c r="AD23" s="793"/>
      <c r="AE23" s="794"/>
      <c r="AF23" s="795">
        <v>706</v>
      </c>
      <c r="AG23" s="793"/>
      <c r="AH23" s="793"/>
      <c r="AI23" s="793"/>
      <c r="AJ23" s="796"/>
      <c r="AK23" s="797"/>
      <c r="AL23" s="798"/>
      <c r="AM23" s="798"/>
      <c r="AN23" s="798"/>
      <c r="AO23" s="798"/>
      <c r="AP23" s="793">
        <v>20575</v>
      </c>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382</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383</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358</v>
      </c>
      <c r="B26" s="728"/>
      <c r="C26" s="728"/>
      <c r="D26" s="728"/>
      <c r="E26" s="728"/>
      <c r="F26" s="728"/>
      <c r="G26" s="728"/>
      <c r="H26" s="728"/>
      <c r="I26" s="728"/>
      <c r="J26" s="728"/>
      <c r="K26" s="728"/>
      <c r="L26" s="728"/>
      <c r="M26" s="728"/>
      <c r="N26" s="728"/>
      <c r="O26" s="728"/>
      <c r="P26" s="729"/>
      <c r="Q26" s="733" t="s">
        <v>384</v>
      </c>
      <c r="R26" s="734"/>
      <c r="S26" s="734"/>
      <c r="T26" s="734"/>
      <c r="U26" s="735"/>
      <c r="V26" s="733" t="s">
        <v>385</v>
      </c>
      <c r="W26" s="734"/>
      <c r="X26" s="734"/>
      <c r="Y26" s="734"/>
      <c r="Z26" s="735"/>
      <c r="AA26" s="733" t="s">
        <v>386</v>
      </c>
      <c r="AB26" s="734"/>
      <c r="AC26" s="734"/>
      <c r="AD26" s="734"/>
      <c r="AE26" s="734"/>
      <c r="AF26" s="814" t="s">
        <v>387</v>
      </c>
      <c r="AG26" s="815"/>
      <c r="AH26" s="815"/>
      <c r="AI26" s="815"/>
      <c r="AJ26" s="816"/>
      <c r="AK26" s="734" t="s">
        <v>388</v>
      </c>
      <c r="AL26" s="734"/>
      <c r="AM26" s="734"/>
      <c r="AN26" s="734"/>
      <c r="AO26" s="735"/>
      <c r="AP26" s="733" t="s">
        <v>389</v>
      </c>
      <c r="AQ26" s="734"/>
      <c r="AR26" s="734"/>
      <c r="AS26" s="734"/>
      <c r="AT26" s="735"/>
      <c r="AU26" s="733" t="s">
        <v>390</v>
      </c>
      <c r="AV26" s="734"/>
      <c r="AW26" s="734"/>
      <c r="AX26" s="734"/>
      <c r="AY26" s="735"/>
      <c r="AZ26" s="733" t="s">
        <v>391</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392</v>
      </c>
      <c r="C28" s="750"/>
      <c r="D28" s="750"/>
      <c r="E28" s="750"/>
      <c r="F28" s="750"/>
      <c r="G28" s="750"/>
      <c r="H28" s="750"/>
      <c r="I28" s="750"/>
      <c r="J28" s="750"/>
      <c r="K28" s="750"/>
      <c r="L28" s="750"/>
      <c r="M28" s="750"/>
      <c r="N28" s="750"/>
      <c r="O28" s="750"/>
      <c r="P28" s="751"/>
      <c r="Q28" s="822">
        <v>3333</v>
      </c>
      <c r="R28" s="823"/>
      <c r="S28" s="823"/>
      <c r="T28" s="823"/>
      <c r="U28" s="823"/>
      <c r="V28" s="823">
        <v>3328</v>
      </c>
      <c r="W28" s="823"/>
      <c r="X28" s="823"/>
      <c r="Y28" s="823"/>
      <c r="Z28" s="823"/>
      <c r="AA28" s="823">
        <v>6</v>
      </c>
      <c r="AB28" s="823"/>
      <c r="AC28" s="823"/>
      <c r="AD28" s="823"/>
      <c r="AE28" s="824"/>
      <c r="AF28" s="825">
        <v>6</v>
      </c>
      <c r="AG28" s="823"/>
      <c r="AH28" s="823"/>
      <c r="AI28" s="823"/>
      <c r="AJ28" s="826"/>
      <c r="AK28" s="827">
        <v>192</v>
      </c>
      <c r="AL28" s="828"/>
      <c r="AM28" s="828"/>
      <c r="AN28" s="828"/>
      <c r="AO28" s="828"/>
      <c r="AP28" s="828" t="s">
        <v>553</v>
      </c>
      <c r="AQ28" s="828"/>
      <c r="AR28" s="828"/>
      <c r="AS28" s="828"/>
      <c r="AT28" s="828"/>
      <c r="AU28" s="828" t="s">
        <v>553</v>
      </c>
      <c r="AV28" s="828"/>
      <c r="AW28" s="828"/>
      <c r="AX28" s="828"/>
      <c r="AY28" s="828"/>
      <c r="AZ28" s="829" t="s">
        <v>553</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393</v>
      </c>
      <c r="C29" s="781"/>
      <c r="D29" s="781"/>
      <c r="E29" s="781"/>
      <c r="F29" s="781"/>
      <c r="G29" s="781"/>
      <c r="H29" s="781"/>
      <c r="I29" s="781"/>
      <c r="J29" s="781"/>
      <c r="K29" s="781"/>
      <c r="L29" s="781"/>
      <c r="M29" s="781"/>
      <c r="N29" s="781"/>
      <c r="O29" s="781"/>
      <c r="P29" s="782"/>
      <c r="Q29" s="783">
        <v>520</v>
      </c>
      <c r="R29" s="784"/>
      <c r="S29" s="784"/>
      <c r="T29" s="784"/>
      <c r="U29" s="784"/>
      <c r="V29" s="784">
        <v>519</v>
      </c>
      <c r="W29" s="784"/>
      <c r="X29" s="784"/>
      <c r="Y29" s="784"/>
      <c r="Z29" s="784"/>
      <c r="AA29" s="784">
        <v>1</v>
      </c>
      <c r="AB29" s="784"/>
      <c r="AC29" s="784"/>
      <c r="AD29" s="784"/>
      <c r="AE29" s="785"/>
      <c r="AF29" s="786">
        <v>1</v>
      </c>
      <c r="AG29" s="787"/>
      <c r="AH29" s="787"/>
      <c r="AI29" s="787"/>
      <c r="AJ29" s="788"/>
      <c r="AK29" s="834">
        <v>142</v>
      </c>
      <c r="AL29" s="830"/>
      <c r="AM29" s="830"/>
      <c r="AN29" s="830"/>
      <c r="AO29" s="830"/>
      <c r="AP29" s="830" t="s">
        <v>553</v>
      </c>
      <c r="AQ29" s="830"/>
      <c r="AR29" s="830"/>
      <c r="AS29" s="830"/>
      <c r="AT29" s="830"/>
      <c r="AU29" s="830" t="s">
        <v>553</v>
      </c>
      <c r="AV29" s="830"/>
      <c r="AW29" s="830"/>
      <c r="AX29" s="830"/>
      <c r="AY29" s="830"/>
      <c r="AZ29" s="831" t="s">
        <v>553</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394</v>
      </c>
      <c r="C30" s="781"/>
      <c r="D30" s="781"/>
      <c r="E30" s="781"/>
      <c r="F30" s="781"/>
      <c r="G30" s="781"/>
      <c r="H30" s="781"/>
      <c r="I30" s="781"/>
      <c r="J30" s="781"/>
      <c r="K30" s="781"/>
      <c r="L30" s="781"/>
      <c r="M30" s="781"/>
      <c r="N30" s="781"/>
      <c r="O30" s="781"/>
      <c r="P30" s="782"/>
      <c r="Q30" s="783">
        <v>3220</v>
      </c>
      <c r="R30" s="784"/>
      <c r="S30" s="784"/>
      <c r="T30" s="784"/>
      <c r="U30" s="784"/>
      <c r="V30" s="784">
        <v>3148</v>
      </c>
      <c r="W30" s="784"/>
      <c r="X30" s="784"/>
      <c r="Y30" s="784"/>
      <c r="Z30" s="784"/>
      <c r="AA30" s="784">
        <v>72</v>
      </c>
      <c r="AB30" s="784"/>
      <c r="AC30" s="784"/>
      <c r="AD30" s="784"/>
      <c r="AE30" s="785"/>
      <c r="AF30" s="786">
        <v>72</v>
      </c>
      <c r="AG30" s="787"/>
      <c r="AH30" s="787"/>
      <c r="AI30" s="787"/>
      <c r="AJ30" s="788"/>
      <c r="AK30" s="834">
        <v>462</v>
      </c>
      <c r="AL30" s="830"/>
      <c r="AM30" s="830"/>
      <c r="AN30" s="830"/>
      <c r="AO30" s="830"/>
      <c r="AP30" s="830" t="s">
        <v>553</v>
      </c>
      <c r="AQ30" s="830"/>
      <c r="AR30" s="830"/>
      <c r="AS30" s="830"/>
      <c r="AT30" s="830"/>
      <c r="AU30" s="830" t="s">
        <v>553</v>
      </c>
      <c r="AV30" s="830"/>
      <c r="AW30" s="830"/>
      <c r="AX30" s="830"/>
      <c r="AY30" s="830"/>
      <c r="AZ30" s="831" t="s">
        <v>553</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395</v>
      </c>
      <c r="C31" s="781"/>
      <c r="D31" s="781"/>
      <c r="E31" s="781"/>
      <c r="F31" s="781"/>
      <c r="G31" s="781"/>
      <c r="H31" s="781"/>
      <c r="I31" s="781"/>
      <c r="J31" s="781"/>
      <c r="K31" s="781"/>
      <c r="L31" s="781"/>
      <c r="M31" s="781"/>
      <c r="N31" s="781"/>
      <c r="O31" s="781"/>
      <c r="P31" s="782"/>
      <c r="Q31" s="783">
        <v>643</v>
      </c>
      <c r="R31" s="784"/>
      <c r="S31" s="784"/>
      <c r="T31" s="784"/>
      <c r="U31" s="784"/>
      <c r="V31" s="784">
        <v>719</v>
      </c>
      <c r="W31" s="784"/>
      <c r="X31" s="784"/>
      <c r="Y31" s="784"/>
      <c r="Z31" s="784"/>
      <c r="AA31" s="784">
        <v>-77</v>
      </c>
      <c r="AB31" s="784"/>
      <c r="AC31" s="784"/>
      <c r="AD31" s="784"/>
      <c r="AE31" s="785"/>
      <c r="AF31" s="786">
        <v>1140</v>
      </c>
      <c r="AG31" s="787"/>
      <c r="AH31" s="787"/>
      <c r="AI31" s="787"/>
      <c r="AJ31" s="788"/>
      <c r="AK31" s="834">
        <v>1</v>
      </c>
      <c r="AL31" s="830"/>
      <c r="AM31" s="830"/>
      <c r="AN31" s="830"/>
      <c r="AO31" s="830"/>
      <c r="AP31" s="830">
        <v>4127</v>
      </c>
      <c r="AQ31" s="830"/>
      <c r="AR31" s="830"/>
      <c r="AS31" s="830"/>
      <c r="AT31" s="830"/>
      <c r="AU31" s="830">
        <v>8</v>
      </c>
      <c r="AV31" s="830"/>
      <c r="AW31" s="830"/>
      <c r="AX31" s="830"/>
      <c r="AY31" s="830"/>
      <c r="AZ31" s="831" t="s">
        <v>553</v>
      </c>
      <c r="BA31" s="831"/>
      <c r="BB31" s="831"/>
      <c r="BC31" s="831"/>
      <c r="BD31" s="831"/>
      <c r="BE31" s="832" t="s">
        <v>396</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397</v>
      </c>
      <c r="C32" s="781"/>
      <c r="D32" s="781"/>
      <c r="E32" s="781"/>
      <c r="F32" s="781"/>
      <c r="G32" s="781"/>
      <c r="H32" s="781"/>
      <c r="I32" s="781"/>
      <c r="J32" s="781"/>
      <c r="K32" s="781"/>
      <c r="L32" s="781"/>
      <c r="M32" s="781"/>
      <c r="N32" s="781"/>
      <c r="O32" s="781"/>
      <c r="P32" s="782"/>
      <c r="Q32" s="783">
        <v>1626</v>
      </c>
      <c r="R32" s="784"/>
      <c r="S32" s="784"/>
      <c r="T32" s="784"/>
      <c r="U32" s="784"/>
      <c r="V32" s="784">
        <v>1702</v>
      </c>
      <c r="W32" s="784"/>
      <c r="X32" s="784"/>
      <c r="Y32" s="784"/>
      <c r="Z32" s="784"/>
      <c r="AA32" s="784">
        <v>-76</v>
      </c>
      <c r="AB32" s="784"/>
      <c r="AC32" s="784"/>
      <c r="AD32" s="784"/>
      <c r="AE32" s="785"/>
      <c r="AF32" s="786">
        <v>207</v>
      </c>
      <c r="AG32" s="787"/>
      <c r="AH32" s="787"/>
      <c r="AI32" s="787"/>
      <c r="AJ32" s="788"/>
      <c r="AK32" s="834">
        <v>771</v>
      </c>
      <c r="AL32" s="830"/>
      <c r="AM32" s="830"/>
      <c r="AN32" s="830"/>
      <c r="AO32" s="830"/>
      <c r="AP32" s="830">
        <v>9507</v>
      </c>
      <c r="AQ32" s="830"/>
      <c r="AR32" s="830"/>
      <c r="AS32" s="830"/>
      <c r="AT32" s="830"/>
      <c r="AU32" s="830">
        <v>6141</v>
      </c>
      <c r="AV32" s="830"/>
      <c r="AW32" s="830"/>
      <c r="AX32" s="830"/>
      <c r="AY32" s="830"/>
      <c r="AZ32" s="831" t="s">
        <v>553</v>
      </c>
      <c r="BA32" s="831"/>
      <c r="BB32" s="831"/>
      <c r="BC32" s="831"/>
      <c r="BD32" s="831"/>
      <c r="BE32" s="832" t="s">
        <v>396</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398</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380</v>
      </c>
      <c r="B63" s="789" t="s">
        <v>399</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1427</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401</v>
      </c>
      <c r="B66" s="728"/>
      <c r="C66" s="728"/>
      <c r="D66" s="728"/>
      <c r="E66" s="728"/>
      <c r="F66" s="728"/>
      <c r="G66" s="728"/>
      <c r="H66" s="728"/>
      <c r="I66" s="728"/>
      <c r="J66" s="728"/>
      <c r="K66" s="728"/>
      <c r="L66" s="728"/>
      <c r="M66" s="728"/>
      <c r="N66" s="728"/>
      <c r="O66" s="728"/>
      <c r="P66" s="729"/>
      <c r="Q66" s="733" t="s">
        <v>384</v>
      </c>
      <c r="R66" s="734"/>
      <c r="S66" s="734"/>
      <c r="T66" s="734"/>
      <c r="U66" s="735"/>
      <c r="V66" s="733" t="s">
        <v>385</v>
      </c>
      <c r="W66" s="734"/>
      <c r="X66" s="734"/>
      <c r="Y66" s="734"/>
      <c r="Z66" s="735"/>
      <c r="AA66" s="733" t="s">
        <v>386</v>
      </c>
      <c r="AB66" s="734"/>
      <c r="AC66" s="734"/>
      <c r="AD66" s="734"/>
      <c r="AE66" s="735"/>
      <c r="AF66" s="854" t="s">
        <v>387</v>
      </c>
      <c r="AG66" s="815"/>
      <c r="AH66" s="815"/>
      <c r="AI66" s="815"/>
      <c r="AJ66" s="855"/>
      <c r="AK66" s="733" t="s">
        <v>388</v>
      </c>
      <c r="AL66" s="728"/>
      <c r="AM66" s="728"/>
      <c r="AN66" s="728"/>
      <c r="AO66" s="729"/>
      <c r="AP66" s="733" t="s">
        <v>389</v>
      </c>
      <c r="AQ66" s="734"/>
      <c r="AR66" s="734"/>
      <c r="AS66" s="734"/>
      <c r="AT66" s="735"/>
      <c r="AU66" s="733" t="s">
        <v>402</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554</v>
      </c>
      <c r="C68" s="870"/>
      <c r="D68" s="870"/>
      <c r="E68" s="870"/>
      <c r="F68" s="870"/>
      <c r="G68" s="870"/>
      <c r="H68" s="870"/>
      <c r="I68" s="870"/>
      <c r="J68" s="870"/>
      <c r="K68" s="870"/>
      <c r="L68" s="870"/>
      <c r="M68" s="870"/>
      <c r="N68" s="870"/>
      <c r="O68" s="870"/>
      <c r="P68" s="871"/>
      <c r="Q68" s="872">
        <v>1156</v>
      </c>
      <c r="R68" s="866"/>
      <c r="S68" s="866"/>
      <c r="T68" s="866"/>
      <c r="U68" s="866"/>
      <c r="V68" s="866">
        <v>1122</v>
      </c>
      <c r="W68" s="866"/>
      <c r="X68" s="866"/>
      <c r="Y68" s="866"/>
      <c r="Z68" s="866"/>
      <c r="AA68" s="866">
        <v>34</v>
      </c>
      <c r="AB68" s="866"/>
      <c r="AC68" s="866"/>
      <c r="AD68" s="866"/>
      <c r="AE68" s="866"/>
      <c r="AF68" s="866">
        <v>34</v>
      </c>
      <c r="AG68" s="866"/>
      <c r="AH68" s="866"/>
      <c r="AI68" s="866"/>
      <c r="AJ68" s="866"/>
      <c r="AK68" s="866" t="s">
        <v>553</v>
      </c>
      <c r="AL68" s="866"/>
      <c r="AM68" s="866"/>
      <c r="AN68" s="866"/>
      <c r="AO68" s="866"/>
      <c r="AP68" s="866">
        <v>4845</v>
      </c>
      <c r="AQ68" s="866"/>
      <c r="AR68" s="866"/>
      <c r="AS68" s="866"/>
      <c r="AT68" s="866"/>
      <c r="AU68" s="866">
        <v>1715</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555</v>
      </c>
      <c r="C69" s="874"/>
      <c r="D69" s="874"/>
      <c r="E69" s="874"/>
      <c r="F69" s="874"/>
      <c r="G69" s="874"/>
      <c r="H69" s="874"/>
      <c r="I69" s="874"/>
      <c r="J69" s="874"/>
      <c r="K69" s="874"/>
      <c r="L69" s="874"/>
      <c r="M69" s="874"/>
      <c r="N69" s="874"/>
      <c r="O69" s="874"/>
      <c r="P69" s="875"/>
      <c r="Q69" s="876">
        <v>3193</v>
      </c>
      <c r="R69" s="830"/>
      <c r="S69" s="830"/>
      <c r="T69" s="830"/>
      <c r="U69" s="830"/>
      <c r="V69" s="830">
        <v>2512</v>
      </c>
      <c r="W69" s="830"/>
      <c r="X69" s="830"/>
      <c r="Y69" s="830"/>
      <c r="Z69" s="830"/>
      <c r="AA69" s="830">
        <v>681</v>
      </c>
      <c r="AB69" s="830"/>
      <c r="AC69" s="830"/>
      <c r="AD69" s="830"/>
      <c r="AE69" s="830"/>
      <c r="AF69" s="830">
        <v>681</v>
      </c>
      <c r="AG69" s="830"/>
      <c r="AH69" s="830"/>
      <c r="AI69" s="830"/>
      <c r="AJ69" s="830"/>
      <c r="AK69" s="830" t="s">
        <v>553</v>
      </c>
      <c r="AL69" s="830"/>
      <c r="AM69" s="830"/>
      <c r="AN69" s="830"/>
      <c r="AO69" s="830"/>
      <c r="AP69" s="830" t="s">
        <v>553</v>
      </c>
      <c r="AQ69" s="830"/>
      <c r="AR69" s="830"/>
      <c r="AS69" s="830"/>
      <c r="AT69" s="830"/>
      <c r="AU69" s="830" t="s">
        <v>553</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556</v>
      </c>
      <c r="C70" s="874"/>
      <c r="D70" s="874"/>
      <c r="E70" s="874"/>
      <c r="F70" s="874"/>
      <c r="G70" s="874"/>
      <c r="H70" s="874"/>
      <c r="I70" s="874"/>
      <c r="J70" s="874"/>
      <c r="K70" s="874"/>
      <c r="L70" s="874"/>
      <c r="M70" s="874"/>
      <c r="N70" s="874"/>
      <c r="O70" s="874"/>
      <c r="P70" s="875"/>
      <c r="Q70" s="876">
        <v>177</v>
      </c>
      <c r="R70" s="830"/>
      <c r="S70" s="830"/>
      <c r="T70" s="830"/>
      <c r="U70" s="830"/>
      <c r="V70" s="830">
        <v>171</v>
      </c>
      <c r="W70" s="830"/>
      <c r="X70" s="830"/>
      <c r="Y70" s="830"/>
      <c r="Z70" s="830"/>
      <c r="AA70" s="830">
        <v>5</v>
      </c>
      <c r="AB70" s="830"/>
      <c r="AC70" s="830"/>
      <c r="AD70" s="830"/>
      <c r="AE70" s="830"/>
      <c r="AF70" s="830">
        <v>5</v>
      </c>
      <c r="AG70" s="830"/>
      <c r="AH70" s="830"/>
      <c r="AI70" s="830"/>
      <c r="AJ70" s="830"/>
      <c r="AK70" s="830" t="s">
        <v>553</v>
      </c>
      <c r="AL70" s="830"/>
      <c r="AM70" s="830"/>
      <c r="AN70" s="830"/>
      <c r="AO70" s="830"/>
      <c r="AP70" s="830" t="s">
        <v>553</v>
      </c>
      <c r="AQ70" s="830"/>
      <c r="AR70" s="830"/>
      <c r="AS70" s="830"/>
      <c r="AT70" s="830"/>
      <c r="AU70" s="830" t="s">
        <v>553</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557</v>
      </c>
      <c r="C71" s="874"/>
      <c r="D71" s="874"/>
      <c r="E71" s="874"/>
      <c r="F71" s="874"/>
      <c r="G71" s="874"/>
      <c r="H71" s="874"/>
      <c r="I71" s="874"/>
      <c r="J71" s="874"/>
      <c r="K71" s="874"/>
      <c r="L71" s="874"/>
      <c r="M71" s="874"/>
      <c r="N71" s="874"/>
      <c r="O71" s="874"/>
      <c r="P71" s="875"/>
      <c r="Q71" s="876">
        <v>585</v>
      </c>
      <c r="R71" s="830"/>
      <c r="S71" s="830"/>
      <c r="T71" s="830"/>
      <c r="U71" s="830"/>
      <c r="V71" s="830">
        <v>569</v>
      </c>
      <c r="W71" s="830"/>
      <c r="X71" s="830"/>
      <c r="Y71" s="830"/>
      <c r="Z71" s="830"/>
      <c r="AA71" s="830">
        <v>16</v>
      </c>
      <c r="AB71" s="830"/>
      <c r="AC71" s="830"/>
      <c r="AD71" s="830"/>
      <c r="AE71" s="830"/>
      <c r="AF71" s="830">
        <v>16</v>
      </c>
      <c r="AG71" s="830"/>
      <c r="AH71" s="830"/>
      <c r="AI71" s="830"/>
      <c r="AJ71" s="830"/>
      <c r="AK71" s="830" t="s">
        <v>553</v>
      </c>
      <c r="AL71" s="830"/>
      <c r="AM71" s="830"/>
      <c r="AN71" s="830"/>
      <c r="AO71" s="830"/>
      <c r="AP71" s="830" t="s">
        <v>553</v>
      </c>
      <c r="AQ71" s="830"/>
      <c r="AR71" s="830"/>
      <c r="AS71" s="830"/>
      <c r="AT71" s="830"/>
      <c r="AU71" s="830" t="s">
        <v>553</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563</v>
      </c>
      <c r="C72" s="874"/>
      <c r="D72" s="874"/>
      <c r="E72" s="874"/>
      <c r="F72" s="874"/>
      <c r="G72" s="874"/>
      <c r="H72" s="874"/>
      <c r="I72" s="874"/>
      <c r="J72" s="874"/>
      <c r="K72" s="874"/>
      <c r="L72" s="874"/>
      <c r="M72" s="874"/>
      <c r="N72" s="874"/>
      <c r="O72" s="874"/>
      <c r="P72" s="875"/>
      <c r="Q72" s="876">
        <v>176293</v>
      </c>
      <c r="R72" s="830"/>
      <c r="S72" s="830"/>
      <c r="T72" s="830"/>
      <c r="U72" s="830"/>
      <c r="V72" s="830">
        <v>176293</v>
      </c>
      <c r="W72" s="830"/>
      <c r="X72" s="830"/>
      <c r="Y72" s="830"/>
      <c r="Z72" s="830"/>
      <c r="AA72" s="830">
        <v>0</v>
      </c>
      <c r="AB72" s="830"/>
      <c r="AC72" s="830"/>
      <c r="AD72" s="830"/>
      <c r="AE72" s="830"/>
      <c r="AF72" s="830">
        <v>0</v>
      </c>
      <c r="AG72" s="830"/>
      <c r="AH72" s="830"/>
      <c r="AI72" s="830"/>
      <c r="AJ72" s="830"/>
      <c r="AK72" s="830" t="s">
        <v>553</v>
      </c>
      <c r="AL72" s="830"/>
      <c r="AM72" s="830"/>
      <c r="AN72" s="830"/>
      <c r="AO72" s="830"/>
      <c r="AP72" s="830" t="s">
        <v>553</v>
      </c>
      <c r="AQ72" s="830"/>
      <c r="AR72" s="830"/>
      <c r="AS72" s="830"/>
      <c r="AT72" s="830"/>
      <c r="AU72" s="830" t="s">
        <v>553</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558</v>
      </c>
      <c r="C73" s="874"/>
      <c r="D73" s="874"/>
      <c r="E73" s="874"/>
      <c r="F73" s="874"/>
      <c r="G73" s="874"/>
      <c r="H73" s="874"/>
      <c r="I73" s="874"/>
      <c r="J73" s="874"/>
      <c r="K73" s="874"/>
      <c r="L73" s="874"/>
      <c r="M73" s="874"/>
      <c r="N73" s="874"/>
      <c r="O73" s="874"/>
      <c r="P73" s="875"/>
      <c r="Q73" s="876">
        <v>6</v>
      </c>
      <c r="R73" s="830"/>
      <c r="S73" s="830"/>
      <c r="T73" s="830"/>
      <c r="U73" s="830"/>
      <c r="V73" s="830">
        <v>0</v>
      </c>
      <c r="W73" s="830"/>
      <c r="X73" s="830"/>
      <c r="Y73" s="830"/>
      <c r="Z73" s="830"/>
      <c r="AA73" s="830">
        <v>5</v>
      </c>
      <c r="AB73" s="830"/>
      <c r="AC73" s="830"/>
      <c r="AD73" s="830"/>
      <c r="AE73" s="830"/>
      <c r="AF73" s="830">
        <v>5</v>
      </c>
      <c r="AG73" s="830"/>
      <c r="AH73" s="830"/>
      <c r="AI73" s="830"/>
      <c r="AJ73" s="830"/>
      <c r="AK73" s="830" t="s">
        <v>553</v>
      </c>
      <c r="AL73" s="830"/>
      <c r="AM73" s="830"/>
      <c r="AN73" s="830"/>
      <c r="AO73" s="830"/>
      <c r="AP73" s="830" t="s">
        <v>553</v>
      </c>
      <c r="AQ73" s="830"/>
      <c r="AR73" s="830"/>
      <c r="AS73" s="830"/>
      <c r="AT73" s="830"/>
      <c r="AU73" s="830" t="s">
        <v>553</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380</v>
      </c>
      <c r="B88" s="789" t="s">
        <v>403</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380</v>
      </c>
      <c r="BR102" s="789" t="s">
        <v>404</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405</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406</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409</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410</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411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412</v>
      </c>
      <c r="AB109" s="893"/>
      <c r="AC109" s="893"/>
      <c r="AD109" s="893"/>
      <c r="AE109" s="894"/>
      <c r="AF109" s="892" t="s">
        <v>413</v>
      </c>
      <c r="AG109" s="893"/>
      <c r="AH109" s="893"/>
      <c r="AI109" s="893"/>
      <c r="AJ109" s="894"/>
      <c r="AK109" s="892" t="s">
        <v>295</v>
      </c>
      <c r="AL109" s="893"/>
      <c r="AM109" s="893"/>
      <c r="AN109" s="893"/>
      <c r="AO109" s="894"/>
      <c r="AP109" s="892" t="s">
        <v>414</v>
      </c>
      <c r="AQ109" s="893"/>
      <c r="AR109" s="893"/>
      <c r="AS109" s="893"/>
      <c r="AT109" s="895"/>
      <c r="AU109" s="912" t="s">
        <v>411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412</v>
      </c>
      <c r="BR109" s="893"/>
      <c r="BS109" s="893"/>
      <c r="BT109" s="893"/>
      <c r="BU109" s="894"/>
      <c r="BV109" s="892" t="s">
        <v>413</v>
      </c>
      <c r="BW109" s="893"/>
      <c r="BX109" s="893"/>
      <c r="BY109" s="893"/>
      <c r="BZ109" s="894"/>
      <c r="CA109" s="892" t="s">
        <v>295</v>
      </c>
      <c r="CB109" s="893"/>
      <c r="CC109" s="893"/>
      <c r="CD109" s="893"/>
      <c r="CE109" s="894"/>
      <c r="CF109" s="913" t="s">
        <v>414</v>
      </c>
      <c r="CG109" s="913"/>
      <c r="CH109" s="913"/>
      <c r="CI109" s="913"/>
      <c r="CJ109" s="913"/>
      <c r="CK109" s="892" t="s">
        <v>415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412</v>
      </c>
      <c r="DH109" s="893"/>
      <c r="DI109" s="893"/>
      <c r="DJ109" s="893"/>
      <c r="DK109" s="894"/>
      <c r="DL109" s="892" t="s">
        <v>413</v>
      </c>
      <c r="DM109" s="893"/>
      <c r="DN109" s="893"/>
      <c r="DO109" s="893"/>
      <c r="DP109" s="894"/>
      <c r="DQ109" s="892" t="s">
        <v>295</v>
      </c>
      <c r="DR109" s="893"/>
      <c r="DS109" s="893"/>
      <c r="DT109" s="893"/>
      <c r="DU109" s="894"/>
      <c r="DV109" s="892" t="s">
        <v>414</v>
      </c>
      <c r="DW109" s="893"/>
      <c r="DX109" s="893"/>
      <c r="DY109" s="893"/>
      <c r="DZ109" s="895"/>
    </row>
    <row r="110" spans="1:131" s="230" customFormat="1" ht="26.25" customHeight="1" x14ac:dyDescent="0.2">
      <c r="A110" s="896" t="s">
        <v>416</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2802151</v>
      </c>
      <c r="AB110" s="900"/>
      <c r="AC110" s="900"/>
      <c r="AD110" s="900"/>
      <c r="AE110" s="901"/>
      <c r="AF110" s="902">
        <v>2717193</v>
      </c>
      <c r="AG110" s="900"/>
      <c r="AH110" s="900"/>
      <c r="AI110" s="900"/>
      <c r="AJ110" s="901"/>
      <c r="AK110" s="902">
        <v>2669142</v>
      </c>
      <c r="AL110" s="900"/>
      <c r="AM110" s="900"/>
      <c r="AN110" s="900"/>
      <c r="AO110" s="901"/>
      <c r="AP110" s="903">
        <v>30.6</v>
      </c>
      <c r="AQ110" s="904"/>
      <c r="AR110" s="904"/>
      <c r="AS110" s="904"/>
      <c r="AT110" s="905"/>
      <c r="AU110" s="906" t="s">
        <v>69</v>
      </c>
      <c r="AV110" s="907"/>
      <c r="AW110" s="907"/>
      <c r="AX110" s="907"/>
      <c r="AY110" s="907"/>
      <c r="AZ110" s="929" t="s">
        <v>417</v>
      </c>
      <c r="BA110" s="897"/>
      <c r="BB110" s="897"/>
      <c r="BC110" s="897"/>
      <c r="BD110" s="897"/>
      <c r="BE110" s="897"/>
      <c r="BF110" s="897"/>
      <c r="BG110" s="897"/>
      <c r="BH110" s="897"/>
      <c r="BI110" s="897"/>
      <c r="BJ110" s="897"/>
      <c r="BK110" s="897"/>
      <c r="BL110" s="897"/>
      <c r="BM110" s="897"/>
      <c r="BN110" s="897"/>
      <c r="BO110" s="897"/>
      <c r="BP110" s="898"/>
      <c r="BQ110" s="930">
        <v>22739002</v>
      </c>
      <c r="BR110" s="931"/>
      <c r="BS110" s="931"/>
      <c r="BT110" s="931"/>
      <c r="BU110" s="931"/>
      <c r="BV110" s="931">
        <v>21087904</v>
      </c>
      <c r="BW110" s="931"/>
      <c r="BX110" s="931"/>
      <c r="BY110" s="931"/>
      <c r="BZ110" s="931"/>
      <c r="CA110" s="931">
        <v>20574810</v>
      </c>
      <c r="CB110" s="931"/>
      <c r="CC110" s="931"/>
      <c r="CD110" s="931"/>
      <c r="CE110" s="931"/>
      <c r="CF110" s="944">
        <v>235.8</v>
      </c>
      <c r="CG110" s="945"/>
      <c r="CH110" s="945"/>
      <c r="CI110" s="945"/>
      <c r="CJ110" s="945"/>
      <c r="CK110" s="946" t="s">
        <v>418</v>
      </c>
      <c r="CL110" s="947"/>
      <c r="CM110" s="929" t="s">
        <v>419</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121</v>
      </c>
      <c r="DH110" s="931"/>
      <c r="DI110" s="931"/>
      <c r="DJ110" s="931"/>
      <c r="DK110" s="931"/>
      <c r="DL110" s="931" t="s">
        <v>121</v>
      </c>
      <c r="DM110" s="931"/>
      <c r="DN110" s="931"/>
      <c r="DO110" s="931"/>
      <c r="DP110" s="931"/>
      <c r="DQ110" s="931">
        <v>4762754</v>
      </c>
      <c r="DR110" s="931"/>
      <c r="DS110" s="931"/>
      <c r="DT110" s="931"/>
      <c r="DU110" s="931"/>
      <c r="DV110" s="932">
        <v>54.6</v>
      </c>
      <c r="DW110" s="932"/>
      <c r="DX110" s="932"/>
      <c r="DY110" s="932"/>
      <c r="DZ110" s="933"/>
    </row>
    <row r="111" spans="1:131" s="230" customFormat="1" ht="26.25" customHeight="1" x14ac:dyDescent="0.2">
      <c r="A111" s="934" t="s">
        <v>420</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121</v>
      </c>
      <c r="AB111" s="938"/>
      <c r="AC111" s="938"/>
      <c r="AD111" s="938"/>
      <c r="AE111" s="939"/>
      <c r="AF111" s="940" t="s">
        <v>121</v>
      </c>
      <c r="AG111" s="938"/>
      <c r="AH111" s="938"/>
      <c r="AI111" s="938"/>
      <c r="AJ111" s="939"/>
      <c r="AK111" s="940" t="s">
        <v>121</v>
      </c>
      <c r="AL111" s="938"/>
      <c r="AM111" s="938"/>
      <c r="AN111" s="938"/>
      <c r="AO111" s="939"/>
      <c r="AP111" s="941" t="s">
        <v>121</v>
      </c>
      <c r="AQ111" s="942"/>
      <c r="AR111" s="942"/>
      <c r="AS111" s="942"/>
      <c r="AT111" s="943"/>
      <c r="AU111" s="908"/>
      <c r="AV111" s="909"/>
      <c r="AW111" s="909"/>
      <c r="AX111" s="909"/>
      <c r="AY111" s="909"/>
      <c r="AZ111" s="922" t="s">
        <v>421</v>
      </c>
      <c r="BA111" s="923"/>
      <c r="BB111" s="923"/>
      <c r="BC111" s="923"/>
      <c r="BD111" s="923"/>
      <c r="BE111" s="923"/>
      <c r="BF111" s="923"/>
      <c r="BG111" s="923"/>
      <c r="BH111" s="923"/>
      <c r="BI111" s="923"/>
      <c r="BJ111" s="923"/>
      <c r="BK111" s="923"/>
      <c r="BL111" s="923"/>
      <c r="BM111" s="923"/>
      <c r="BN111" s="923"/>
      <c r="BO111" s="923"/>
      <c r="BP111" s="924"/>
      <c r="BQ111" s="925" t="s">
        <v>121</v>
      </c>
      <c r="BR111" s="926"/>
      <c r="BS111" s="926"/>
      <c r="BT111" s="926"/>
      <c r="BU111" s="926"/>
      <c r="BV111" s="926" t="s">
        <v>121</v>
      </c>
      <c r="BW111" s="926"/>
      <c r="BX111" s="926"/>
      <c r="BY111" s="926"/>
      <c r="BZ111" s="926"/>
      <c r="CA111" s="926">
        <v>4762754</v>
      </c>
      <c r="CB111" s="926"/>
      <c r="CC111" s="926"/>
      <c r="CD111" s="926"/>
      <c r="CE111" s="926"/>
      <c r="CF111" s="920">
        <v>54.6</v>
      </c>
      <c r="CG111" s="921"/>
      <c r="CH111" s="921"/>
      <c r="CI111" s="921"/>
      <c r="CJ111" s="921"/>
      <c r="CK111" s="948"/>
      <c r="CL111" s="949"/>
      <c r="CM111" s="922" t="s">
        <v>422</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121</v>
      </c>
      <c r="DH111" s="926"/>
      <c r="DI111" s="926"/>
      <c r="DJ111" s="926"/>
      <c r="DK111" s="926"/>
      <c r="DL111" s="926" t="s">
        <v>121</v>
      </c>
      <c r="DM111" s="926"/>
      <c r="DN111" s="926"/>
      <c r="DO111" s="926"/>
      <c r="DP111" s="926"/>
      <c r="DQ111" s="926" t="s">
        <v>121</v>
      </c>
      <c r="DR111" s="926"/>
      <c r="DS111" s="926"/>
      <c r="DT111" s="926"/>
      <c r="DU111" s="926"/>
      <c r="DV111" s="927" t="s">
        <v>121</v>
      </c>
      <c r="DW111" s="927"/>
      <c r="DX111" s="927"/>
      <c r="DY111" s="927"/>
      <c r="DZ111" s="928"/>
    </row>
    <row r="112" spans="1:131" s="230" customFormat="1" ht="26.25" customHeight="1" x14ac:dyDescent="0.2">
      <c r="A112" s="952" t="s">
        <v>423</v>
      </c>
      <c r="B112" s="953"/>
      <c r="C112" s="923" t="s">
        <v>424</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121</v>
      </c>
      <c r="AB112" s="959"/>
      <c r="AC112" s="959"/>
      <c r="AD112" s="959"/>
      <c r="AE112" s="960"/>
      <c r="AF112" s="961" t="s">
        <v>121</v>
      </c>
      <c r="AG112" s="959"/>
      <c r="AH112" s="959"/>
      <c r="AI112" s="959"/>
      <c r="AJ112" s="960"/>
      <c r="AK112" s="961" t="s">
        <v>121</v>
      </c>
      <c r="AL112" s="959"/>
      <c r="AM112" s="959"/>
      <c r="AN112" s="959"/>
      <c r="AO112" s="960"/>
      <c r="AP112" s="962" t="s">
        <v>121</v>
      </c>
      <c r="AQ112" s="963"/>
      <c r="AR112" s="963"/>
      <c r="AS112" s="963"/>
      <c r="AT112" s="964"/>
      <c r="AU112" s="908"/>
      <c r="AV112" s="909"/>
      <c r="AW112" s="909"/>
      <c r="AX112" s="909"/>
      <c r="AY112" s="909"/>
      <c r="AZ112" s="922" t="s">
        <v>425</v>
      </c>
      <c r="BA112" s="923"/>
      <c r="BB112" s="923"/>
      <c r="BC112" s="923"/>
      <c r="BD112" s="923"/>
      <c r="BE112" s="923"/>
      <c r="BF112" s="923"/>
      <c r="BG112" s="923"/>
      <c r="BH112" s="923"/>
      <c r="BI112" s="923"/>
      <c r="BJ112" s="923"/>
      <c r="BK112" s="923"/>
      <c r="BL112" s="923"/>
      <c r="BM112" s="923"/>
      <c r="BN112" s="923"/>
      <c r="BO112" s="923"/>
      <c r="BP112" s="924"/>
      <c r="BQ112" s="925">
        <v>7498030</v>
      </c>
      <c r="BR112" s="926"/>
      <c r="BS112" s="926"/>
      <c r="BT112" s="926"/>
      <c r="BU112" s="926"/>
      <c r="BV112" s="926">
        <v>7057786</v>
      </c>
      <c r="BW112" s="926"/>
      <c r="BX112" s="926"/>
      <c r="BY112" s="926"/>
      <c r="BZ112" s="926"/>
      <c r="CA112" s="926">
        <v>6149586</v>
      </c>
      <c r="CB112" s="926"/>
      <c r="CC112" s="926"/>
      <c r="CD112" s="926"/>
      <c r="CE112" s="926"/>
      <c r="CF112" s="920">
        <v>70.5</v>
      </c>
      <c r="CG112" s="921"/>
      <c r="CH112" s="921"/>
      <c r="CI112" s="921"/>
      <c r="CJ112" s="921"/>
      <c r="CK112" s="948"/>
      <c r="CL112" s="949"/>
      <c r="CM112" s="922" t="s">
        <v>426</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121</v>
      </c>
      <c r="DH112" s="926"/>
      <c r="DI112" s="926"/>
      <c r="DJ112" s="926"/>
      <c r="DK112" s="926"/>
      <c r="DL112" s="926" t="s">
        <v>121</v>
      </c>
      <c r="DM112" s="926"/>
      <c r="DN112" s="926"/>
      <c r="DO112" s="926"/>
      <c r="DP112" s="926"/>
      <c r="DQ112" s="926" t="s">
        <v>121</v>
      </c>
      <c r="DR112" s="926"/>
      <c r="DS112" s="926"/>
      <c r="DT112" s="926"/>
      <c r="DU112" s="926"/>
      <c r="DV112" s="927" t="s">
        <v>121</v>
      </c>
      <c r="DW112" s="927"/>
      <c r="DX112" s="927"/>
      <c r="DY112" s="927"/>
      <c r="DZ112" s="928"/>
    </row>
    <row r="113" spans="1:130" s="230" customFormat="1" ht="26.25" customHeight="1" x14ac:dyDescent="0.2">
      <c r="A113" s="954"/>
      <c r="B113" s="955"/>
      <c r="C113" s="923" t="s">
        <v>427</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839341</v>
      </c>
      <c r="AB113" s="938"/>
      <c r="AC113" s="938"/>
      <c r="AD113" s="938"/>
      <c r="AE113" s="939"/>
      <c r="AF113" s="940">
        <v>816381</v>
      </c>
      <c r="AG113" s="938"/>
      <c r="AH113" s="938"/>
      <c r="AI113" s="938"/>
      <c r="AJ113" s="939"/>
      <c r="AK113" s="940">
        <v>747287</v>
      </c>
      <c r="AL113" s="938"/>
      <c r="AM113" s="938"/>
      <c r="AN113" s="938"/>
      <c r="AO113" s="939"/>
      <c r="AP113" s="941">
        <v>8.6</v>
      </c>
      <c r="AQ113" s="942"/>
      <c r="AR113" s="942"/>
      <c r="AS113" s="942"/>
      <c r="AT113" s="943"/>
      <c r="AU113" s="908"/>
      <c r="AV113" s="909"/>
      <c r="AW113" s="909"/>
      <c r="AX113" s="909"/>
      <c r="AY113" s="909"/>
      <c r="AZ113" s="922" t="s">
        <v>428</v>
      </c>
      <c r="BA113" s="923"/>
      <c r="BB113" s="923"/>
      <c r="BC113" s="923"/>
      <c r="BD113" s="923"/>
      <c r="BE113" s="923"/>
      <c r="BF113" s="923"/>
      <c r="BG113" s="923"/>
      <c r="BH113" s="923"/>
      <c r="BI113" s="923"/>
      <c r="BJ113" s="923"/>
      <c r="BK113" s="923"/>
      <c r="BL113" s="923"/>
      <c r="BM113" s="923"/>
      <c r="BN113" s="923"/>
      <c r="BO113" s="923"/>
      <c r="BP113" s="924"/>
      <c r="BQ113" s="925">
        <v>737498</v>
      </c>
      <c r="BR113" s="926"/>
      <c r="BS113" s="926"/>
      <c r="BT113" s="926"/>
      <c r="BU113" s="926"/>
      <c r="BV113" s="926">
        <v>1715696</v>
      </c>
      <c r="BW113" s="926"/>
      <c r="BX113" s="926"/>
      <c r="BY113" s="926"/>
      <c r="BZ113" s="926"/>
      <c r="CA113" s="926">
        <v>1715394</v>
      </c>
      <c r="CB113" s="926"/>
      <c r="CC113" s="926"/>
      <c r="CD113" s="926"/>
      <c r="CE113" s="926"/>
      <c r="CF113" s="920">
        <v>19.7</v>
      </c>
      <c r="CG113" s="921"/>
      <c r="CH113" s="921"/>
      <c r="CI113" s="921"/>
      <c r="CJ113" s="921"/>
      <c r="CK113" s="948"/>
      <c r="CL113" s="949"/>
      <c r="CM113" s="922" t="s">
        <v>429</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121</v>
      </c>
      <c r="DH113" s="959"/>
      <c r="DI113" s="959"/>
      <c r="DJ113" s="959"/>
      <c r="DK113" s="960"/>
      <c r="DL113" s="961" t="s">
        <v>121</v>
      </c>
      <c r="DM113" s="959"/>
      <c r="DN113" s="959"/>
      <c r="DO113" s="959"/>
      <c r="DP113" s="960"/>
      <c r="DQ113" s="961" t="s">
        <v>121</v>
      </c>
      <c r="DR113" s="959"/>
      <c r="DS113" s="959"/>
      <c r="DT113" s="959"/>
      <c r="DU113" s="960"/>
      <c r="DV113" s="962" t="s">
        <v>121</v>
      </c>
      <c r="DW113" s="963"/>
      <c r="DX113" s="963"/>
      <c r="DY113" s="963"/>
      <c r="DZ113" s="964"/>
    </row>
    <row r="114" spans="1:130" s="230" customFormat="1" ht="26.25" customHeight="1" x14ac:dyDescent="0.2">
      <c r="A114" s="954"/>
      <c r="B114" s="955"/>
      <c r="C114" s="923" t="s">
        <v>430</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35363</v>
      </c>
      <c r="AB114" s="959"/>
      <c r="AC114" s="959"/>
      <c r="AD114" s="959"/>
      <c r="AE114" s="960"/>
      <c r="AF114" s="961">
        <v>35821</v>
      </c>
      <c r="AG114" s="959"/>
      <c r="AH114" s="959"/>
      <c r="AI114" s="959"/>
      <c r="AJ114" s="960"/>
      <c r="AK114" s="961">
        <v>23045</v>
      </c>
      <c r="AL114" s="959"/>
      <c r="AM114" s="959"/>
      <c r="AN114" s="959"/>
      <c r="AO114" s="960"/>
      <c r="AP114" s="962">
        <v>0.3</v>
      </c>
      <c r="AQ114" s="963"/>
      <c r="AR114" s="963"/>
      <c r="AS114" s="963"/>
      <c r="AT114" s="964"/>
      <c r="AU114" s="908"/>
      <c r="AV114" s="909"/>
      <c r="AW114" s="909"/>
      <c r="AX114" s="909"/>
      <c r="AY114" s="909"/>
      <c r="AZ114" s="922" t="s">
        <v>431</v>
      </c>
      <c r="BA114" s="923"/>
      <c r="BB114" s="923"/>
      <c r="BC114" s="923"/>
      <c r="BD114" s="923"/>
      <c r="BE114" s="923"/>
      <c r="BF114" s="923"/>
      <c r="BG114" s="923"/>
      <c r="BH114" s="923"/>
      <c r="BI114" s="923"/>
      <c r="BJ114" s="923"/>
      <c r="BK114" s="923"/>
      <c r="BL114" s="923"/>
      <c r="BM114" s="923"/>
      <c r="BN114" s="923"/>
      <c r="BO114" s="923"/>
      <c r="BP114" s="924"/>
      <c r="BQ114" s="925">
        <v>2165641</v>
      </c>
      <c r="BR114" s="926"/>
      <c r="BS114" s="926"/>
      <c r="BT114" s="926"/>
      <c r="BU114" s="926"/>
      <c r="BV114" s="926">
        <v>2105422</v>
      </c>
      <c r="BW114" s="926"/>
      <c r="BX114" s="926"/>
      <c r="BY114" s="926"/>
      <c r="BZ114" s="926"/>
      <c r="CA114" s="926">
        <v>2053554</v>
      </c>
      <c r="CB114" s="926"/>
      <c r="CC114" s="926"/>
      <c r="CD114" s="926"/>
      <c r="CE114" s="926"/>
      <c r="CF114" s="920">
        <v>23.5</v>
      </c>
      <c r="CG114" s="921"/>
      <c r="CH114" s="921"/>
      <c r="CI114" s="921"/>
      <c r="CJ114" s="921"/>
      <c r="CK114" s="948"/>
      <c r="CL114" s="949"/>
      <c r="CM114" s="922" t="s">
        <v>432</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121</v>
      </c>
      <c r="DH114" s="959"/>
      <c r="DI114" s="959"/>
      <c r="DJ114" s="959"/>
      <c r="DK114" s="960"/>
      <c r="DL114" s="961" t="s">
        <v>121</v>
      </c>
      <c r="DM114" s="959"/>
      <c r="DN114" s="959"/>
      <c r="DO114" s="959"/>
      <c r="DP114" s="960"/>
      <c r="DQ114" s="961" t="s">
        <v>121</v>
      </c>
      <c r="DR114" s="959"/>
      <c r="DS114" s="959"/>
      <c r="DT114" s="959"/>
      <c r="DU114" s="960"/>
      <c r="DV114" s="962" t="s">
        <v>121</v>
      </c>
      <c r="DW114" s="963"/>
      <c r="DX114" s="963"/>
      <c r="DY114" s="963"/>
      <c r="DZ114" s="964"/>
    </row>
    <row r="115" spans="1:130" s="230" customFormat="1" ht="26.25" customHeight="1" x14ac:dyDescent="0.2">
      <c r="A115" s="954"/>
      <c r="B115" s="955"/>
      <c r="C115" s="923" t="s">
        <v>433</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121</v>
      </c>
      <c r="AB115" s="938"/>
      <c r="AC115" s="938"/>
      <c r="AD115" s="938"/>
      <c r="AE115" s="939"/>
      <c r="AF115" s="940" t="s">
        <v>121</v>
      </c>
      <c r="AG115" s="938"/>
      <c r="AH115" s="938"/>
      <c r="AI115" s="938"/>
      <c r="AJ115" s="939"/>
      <c r="AK115" s="940" t="s">
        <v>121</v>
      </c>
      <c r="AL115" s="938"/>
      <c r="AM115" s="938"/>
      <c r="AN115" s="938"/>
      <c r="AO115" s="939"/>
      <c r="AP115" s="941" t="s">
        <v>121</v>
      </c>
      <c r="AQ115" s="942"/>
      <c r="AR115" s="942"/>
      <c r="AS115" s="942"/>
      <c r="AT115" s="943"/>
      <c r="AU115" s="908"/>
      <c r="AV115" s="909"/>
      <c r="AW115" s="909"/>
      <c r="AX115" s="909"/>
      <c r="AY115" s="909"/>
      <c r="AZ115" s="922" t="s">
        <v>434</v>
      </c>
      <c r="BA115" s="923"/>
      <c r="BB115" s="923"/>
      <c r="BC115" s="923"/>
      <c r="BD115" s="923"/>
      <c r="BE115" s="923"/>
      <c r="BF115" s="923"/>
      <c r="BG115" s="923"/>
      <c r="BH115" s="923"/>
      <c r="BI115" s="923"/>
      <c r="BJ115" s="923"/>
      <c r="BK115" s="923"/>
      <c r="BL115" s="923"/>
      <c r="BM115" s="923"/>
      <c r="BN115" s="923"/>
      <c r="BO115" s="923"/>
      <c r="BP115" s="924"/>
      <c r="BQ115" s="925">
        <v>2006</v>
      </c>
      <c r="BR115" s="926"/>
      <c r="BS115" s="926"/>
      <c r="BT115" s="926"/>
      <c r="BU115" s="926"/>
      <c r="BV115" s="926">
        <v>646</v>
      </c>
      <c r="BW115" s="926"/>
      <c r="BX115" s="926"/>
      <c r="BY115" s="926"/>
      <c r="BZ115" s="926"/>
      <c r="CA115" s="926" t="s">
        <v>121</v>
      </c>
      <c r="CB115" s="926"/>
      <c r="CC115" s="926"/>
      <c r="CD115" s="926"/>
      <c r="CE115" s="926"/>
      <c r="CF115" s="920" t="s">
        <v>121</v>
      </c>
      <c r="CG115" s="921"/>
      <c r="CH115" s="921"/>
      <c r="CI115" s="921"/>
      <c r="CJ115" s="921"/>
      <c r="CK115" s="948"/>
      <c r="CL115" s="949"/>
      <c r="CM115" s="922" t="s">
        <v>435</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121</v>
      </c>
      <c r="DH115" s="959"/>
      <c r="DI115" s="959"/>
      <c r="DJ115" s="959"/>
      <c r="DK115" s="960"/>
      <c r="DL115" s="961" t="s">
        <v>121</v>
      </c>
      <c r="DM115" s="959"/>
      <c r="DN115" s="959"/>
      <c r="DO115" s="959"/>
      <c r="DP115" s="960"/>
      <c r="DQ115" s="961" t="s">
        <v>121</v>
      </c>
      <c r="DR115" s="959"/>
      <c r="DS115" s="959"/>
      <c r="DT115" s="959"/>
      <c r="DU115" s="960"/>
      <c r="DV115" s="962" t="s">
        <v>121</v>
      </c>
      <c r="DW115" s="963"/>
      <c r="DX115" s="963"/>
      <c r="DY115" s="963"/>
      <c r="DZ115" s="964"/>
    </row>
    <row r="116" spans="1:130" s="230" customFormat="1" ht="26.25" customHeight="1" x14ac:dyDescent="0.2">
      <c r="A116" s="956"/>
      <c r="B116" s="957"/>
      <c r="C116" s="965" t="s">
        <v>436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121</v>
      </c>
      <c r="AB116" s="959"/>
      <c r="AC116" s="959"/>
      <c r="AD116" s="959"/>
      <c r="AE116" s="960"/>
      <c r="AF116" s="961" t="s">
        <v>121</v>
      </c>
      <c r="AG116" s="959"/>
      <c r="AH116" s="959"/>
      <c r="AI116" s="959"/>
      <c r="AJ116" s="960"/>
      <c r="AK116" s="961" t="s">
        <v>121</v>
      </c>
      <c r="AL116" s="959"/>
      <c r="AM116" s="959"/>
      <c r="AN116" s="959"/>
      <c r="AO116" s="960"/>
      <c r="AP116" s="962" t="s">
        <v>121</v>
      </c>
      <c r="AQ116" s="963"/>
      <c r="AR116" s="963"/>
      <c r="AS116" s="963"/>
      <c r="AT116" s="964"/>
      <c r="AU116" s="908"/>
      <c r="AV116" s="909"/>
      <c r="AW116" s="909"/>
      <c r="AX116" s="909"/>
      <c r="AY116" s="909"/>
      <c r="AZ116" s="967" t="s">
        <v>437</v>
      </c>
      <c r="BA116" s="968"/>
      <c r="BB116" s="968"/>
      <c r="BC116" s="968"/>
      <c r="BD116" s="968"/>
      <c r="BE116" s="968"/>
      <c r="BF116" s="968"/>
      <c r="BG116" s="968"/>
      <c r="BH116" s="968"/>
      <c r="BI116" s="968"/>
      <c r="BJ116" s="968"/>
      <c r="BK116" s="968"/>
      <c r="BL116" s="968"/>
      <c r="BM116" s="968"/>
      <c r="BN116" s="968"/>
      <c r="BO116" s="968"/>
      <c r="BP116" s="969"/>
      <c r="BQ116" s="925" t="s">
        <v>121</v>
      </c>
      <c r="BR116" s="926"/>
      <c r="BS116" s="926"/>
      <c r="BT116" s="926"/>
      <c r="BU116" s="926"/>
      <c r="BV116" s="926" t="s">
        <v>121</v>
      </c>
      <c r="BW116" s="926"/>
      <c r="BX116" s="926"/>
      <c r="BY116" s="926"/>
      <c r="BZ116" s="926"/>
      <c r="CA116" s="926" t="s">
        <v>121</v>
      </c>
      <c r="CB116" s="926"/>
      <c r="CC116" s="926"/>
      <c r="CD116" s="926"/>
      <c r="CE116" s="926"/>
      <c r="CF116" s="920" t="s">
        <v>121</v>
      </c>
      <c r="CG116" s="921"/>
      <c r="CH116" s="921"/>
      <c r="CI116" s="921"/>
      <c r="CJ116" s="921"/>
      <c r="CK116" s="948"/>
      <c r="CL116" s="949"/>
      <c r="CM116" s="922" t="s">
        <v>438</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121</v>
      </c>
      <c r="DH116" s="959"/>
      <c r="DI116" s="959"/>
      <c r="DJ116" s="959"/>
      <c r="DK116" s="960"/>
      <c r="DL116" s="961" t="s">
        <v>121</v>
      </c>
      <c r="DM116" s="959"/>
      <c r="DN116" s="959"/>
      <c r="DO116" s="959"/>
      <c r="DP116" s="960"/>
      <c r="DQ116" s="961" t="s">
        <v>121</v>
      </c>
      <c r="DR116" s="959"/>
      <c r="DS116" s="959"/>
      <c r="DT116" s="959"/>
      <c r="DU116" s="960"/>
      <c r="DV116" s="962" t="s">
        <v>121</v>
      </c>
      <c r="DW116" s="963"/>
      <c r="DX116" s="963"/>
      <c r="DY116" s="963"/>
      <c r="DZ116" s="964"/>
    </row>
    <row r="117" spans="1:130" s="230" customFormat="1" ht="26.25" customHeight="1" x14ac:dyDescent="0.2">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439</v>
      </c>
      <c r="Z117" s="894"/>
      <c r="AA117" s="978">
        <v>3676855</v>
      </c>
      <c r="AB117" s="979"/>
      <c r="AC117" s="979"/>
      <c r="AD117" s="979"/>
      <c r="AE117" s="980"/>
      <c r="AF117" s="981">
        <v>3569395</v>
      </c>
      <c r="AG117" s="979"/>
      <c r="AH117" s="979"/>
      <c r="AI117" s="979"/>
      <c r="AJ117" s="980"/>
      <c r="AK117" s="981">
        <v>3439474</v>
      </c>
      <c r="AL117" s="979"/>
      <c r="AM117" s="979"/>
      <c r="AN117" s="979"/>
      <c r="AO117" s="980"/>
      <c r="AP117" s="982"/>
      <c r="AQ117" s="983"/>
      <c r="AR117" s="983"/>
      <c r="AS117" s="983"/>
      <c r="AT117" s="984"/>
      <c r="AU117" s="908"/>
      <c r="AV117" s="909"/>
      <c r="AW117" s="909"/>
      <c r="AX117" s="909"/>
      <c r="AY117" s="909"/>
      <c r="AZ117" s="974" t="s">
        <v>440</v>
      </c>
      <c r="BA117" s="975"/>
      <c r="BB117" s="975"/>
      <c r="BC117" s="975"/>
      <c r="BD117" s="975"/>
      <c r="BE117" s="975"/>
      <c r="BF117" s="975"/>
      <c r="BG117" s="975"/>
      <c r="BH117" s="975"/>
      <c r="BI117" s="975"/>
      <c r="BJ117" s="975"/>
      <c r="BK117" s="975"/>
      <c r="BL117" s="975"/>
      <c r="BM117" s="975"/>
      <c r="BN117" s="975"/>
      <c r="BO117" s="975"/>
      <c r="BP117" s="976"/>
      <c r="BQ117" s="925" t="s">
        <v>121</v>
      </c>
      <c r="BR117" s="926"/>
      <c r="BS117" s="926"/>
      <c r="BT117" s="926"/>
      <c r="BU117" s="926"/>
      <c r="BV117" s="926" t="s">
        <v>121</v>
      </c>
      <c r="BW117" s="926"/>
      <c r="BX117" s="926"/>
      <c r="BY117" s="926"/>
      <c r="BZ117" s="926"/>
      <c r="CA117" s="926" t="s">
        <v>121</v>
      </c>
      <c r="CB117" s="926"/>
      <c r="CC117" s="926"/>
      <c r="CD117" s="926"/>
      <c r="CE117" s="926"/>
      <c r="CF117" s="920" t="s">
        <v>121</v>
      </c>
      <c r="CG117" s="921"/>
      <c r="CH117" s="921"/>
      <c r="CI117" s="921"/>
      <c r="CJ117" s="921"/>
      <c r="CK117" s="948"/>
      <c r="CL117" s="949"/>
      <c r="CM117" s="922" t="s">
        <v>441</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121</v>
      </c>
      <c r="DH117" s="959"/>
      <c r="DI117" s="959"/>
      <c r="DJ117" s="959"/>
      <c r="DK117" s="960"/>
      <c r="DL117" s="961" t="s">
        <v>121</v>
      </c>
      <c r="DM117" s="959"/>
      <c r="DN117" s="959"/>
      <c r="DO117" s="959"/>
      <c r="DP117" s="960"/>
      <c r="DQ117" s="961" t="s">
        <v>121</v>
      </c>
      <c r="DR117" s="959"/>
      <c r="DS117" s="959"/>
      <c r="DT117" s="959"/>
      <c r="DU117" s="960"/>
      <c r="DV117" s="962" t="s">
        <v>121</v>
      </c>
      <c r="DW117" s="963"/>
      <c r="DX117" s="963"/>
      <c r="DY117" s="963"/>
      <c r="DZ117" s="964"/>
    </row>
    <row r="118" spans="1:130" s="230" customFormat="1" ht="26.25" customHeight="1" x14ac:dyDescent="0.2">
      <c r="A118" s="912" t="s">
        <v>415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412</v>
      </c>
      <c r="AB118" s="893"/>
      <c r="AC118" s="893"/>
      <c r="AD118" s="893"/>
      <c r="AE118" s="894"/>
      <c r="AF118" s="892" t="s">
        <v>413</v>
      </c>
      <c r="AG118" s="893"/>
      <c r="AH118" s="893"/>
      <c r="AI118" s="893"/>
      <c r="AJ118" s="894"/>
      <c r="AK118" s="892" t="s">
        <v>295</v>
      </c>
      <c r="AL118" s="893"/>
      <c r="AM118" s="893"/>
      <c r="AN118" s="893"/>
      <c r="AO118" s="894"/>
      <c r="AP118" s="970" t="s">
        <v>414</v>
      </c>
      <c r="AQ118" s="971"/>
      <c r="AR118" s="971"/>
      <c r="AS118" s="971"/>
      <c r="AT118" s="972"/>
      <c r="AU118" s="908"/>
      <c r="AV118" s="909"/>
      <c r="AW118" s="909"/>
      <c r="AX118" s="909"/>
      <c r="AY118" s="909"/>
      <c r="AZ118" s="973" t="s">
        <v>442</v>
      </c>
      <c r="BA118" s="965"/>
      <c r="BB118" s="965"/>
      <c r="BC118" s="965"/>
      <c r="BD118" s="965"/>
      <c r="BE118" s="965"/>
      <c r="BF118" s="965"/>
      <c r="BG118" s="965"/>
      <c r="BH118" s="965"/>
      <c r="BI118" s="965"/>
      <c r="BJ118" s="965"/>
      <c r="BK118" s="965"/>
      <c r="BL118" s="965"/>
      <c r="BM118" s="965"/>
      <c r="BN118" s="965"/>
      <c r="BO118" s="965"/>
      <c r="BP118" s="966"/>
      <c r="BQ118" s="999" t="s">
        <v>121</v>
      </c>
      <c r="BR118" s="1000"/>
      <c r="BS118" s="1000"/>
      <c r="BT118" s="1000"/>
      <c r="BU118" s="1000"/>
      <c r="BV118" s="1000" t="s">
        <v>121</v>
      </c>
      <c r="BW118" s="1000"/>
      <c r="BX118" s="1000"/>
      <c r="BY118" s="1000"/>
      <c r="BZ118" s="1000"/>
      <c r="CA118" s="1000" t="s">
        <v>121</v>
      </c>
      <c r="CB118" s="1000"/>
      <c r="CC118" s="1000"/>
      <c r="CD118" s="1000"/>
      <c r="CE118" s="1000"/>
      <c r="CF118" s="920" t="s">
        <v>121</v>
      </c>
      <c r="CG118" s="921"/>
      <c r="CH118" s="921"/>
      <c r="CI118" s="921"/>
      <c r="CJ118" s="921"/>
      <c r="CK118" s="948"/>
      <c r="CL118" s="949"/>
      <c r="CM118" s="922" t="s">
        <v>443</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121</v>
      </c>
      <c r="DH118" s="959"/>
      <c r="DI118" s="959"/>
      <c r="DJ118" s="959"/>
      <c r="DK118" s="960"/>
      <c r="DL118" s="961" t="s">
        <v>121</v>
      </c>
      <c r="DM118" s="959"/>
      <c r="DN118" s="959"/>
      <c r="DO118" s="959"/>
      <c r="DP118" s="960"/>
      <c r="DQ118" s="961" t="s">
        <v>121</v>
      </c>
      <c r="DR118" s="959"/>
      <c r="DS118" s="959"/>
      <c r="DT118" s="959"/>
      <c r="DU118" s="960"/>
      <c r="DV118" s="962" t="s">
        <v>121</v>
      </c>
      <c r="DW118" s="963"/>
      <c r="DX118" s="963"/>
      <c r="DY118" s="963"/>
      <c r="DZ118" s="964"/>
    </row>
    <row r="119" spans="1:130" s="230" customFormat="1" ht="26.25" customHeight="1" x14ac:dyDescent="0.2">
      <c r="A119" s="1056" t="s">
        <v>418</v>
      </c>
      <c r="B119" s="947"/>
      <c r="C119" s="929" t="s">
        <v>419</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121</v>
      </c>
      <c r="AB119" s="900"/>
      <c r="AC119" s="900"/>
      <c r="AD119" s="900"/>
      <c r="AE119" s="901"/>
      <c r="AF119" s="902" t="s">
        <v>121</v>
      </c>
      <c r="AG119" s="900"/>
      <c r="AH119" s="900"/>
      <c r="AI119" s="900"/>
      <c r="AJ119" s="901"/>
      <c r="AK119" s="902" t="s">
        <v>121</v>
      </c>
      <c r="AL119" s="900"/>
      <c r="AM119" s="900"/>
      <c r="AN119" s="900"/>
      <c r="AO119" s="901"/>
      <c r="AP119" s="903" t="s">
        <v>121</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444</v>
      </c>
      <c r="BP119" s="1005"/>
      <c r="BQ119" s="999">
        <v>33142177</v>
      </c>
      <c r="BR119" s="1000"/>
      <c r="BS119" s="1000"/>
      <c r="BT119" s="1000"/>
      <c r="BU119" s="1000"/>
      <c r="BV119" s="1000">
        <v>31967454</v>
      </c>
      <c r="BW119" s="1000"/>
      <c r="BX119" s="1000"/>
      <c r="BY119" s="1000"/>
      <c r="BZ119" s="1000"/>
      <c r="CA119" s="1000">
        <v>35256098</v>
      </c>
      <c r="CB119" s="1000"/>
      <c r="CC119" s="1000"/>
      <c r="CD119" s="1000"/>
      <c r="CE119" s="1000"/>
      <c r="CF119" s="1001"/>
      <c r="CG119" s="1002"/>
      <c r="CH119" s="1002"/>
      <c r="CI119" s="1002"/>
      <c r="CJ119" s="1003"/>
      <c r="CK119" s="950"/>
      <c r="CL119" s="951"/>
      <c r="CM119" s="973" t="s">
        <v>445</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121</v>
      </c>
      <c r="DH119" s="986"/>
      <c r="DI119" s="986"/>
      <c r="DJ119" s="986"/>
      <c r="DK119" s="987"/>
      <c r="DL119" s="985" t="s">
        <v>121</v>
      </c>
      <c r="DM119" s="986"/>
      <c r="DN119" s="986"/>
      <c r="DO119" s="986"/>
      <c r="DP119" s="987"/>
      <c r="DQ119" s="985" t="s">
        <v>121</v>
      </c>
      <c r="DR119" s="986"/>
      <c r="DS119" s="986"/>
      <c r="DT119" s="986"/>
      <c r="DU119" s="987"/>
      <c r="DV119" s="988" t="s">
        <v>121</v>
      </c>
      <c r="DW119" s="989"/>
      <c r="DX119" s="989"/>
      <c r="DY119" s="989"/>
      <c r="DZ119" s="990"/>
    </row>
    <row r="120" spans="1:130" s="230" customFormat="1" ht="26.25" customHeight="1" x14ac:dyDescent="0.2">
      <c r="A120" s="1057"/>
      <c r="B120" s="949"/>
      <c r="C120" s="922" t="s">
        <v>422</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121</v>
      </c>
      <c r="AB120" s="959"/>
      <c r="AC120" s="959"/>
      <c r="AD120" s="959"/>
      <c r="AE120" s="960"/>
      <c r="AF120" s="961" t="s">
        <v>121</v>
      </c>
      <c r="AG120" s="959"/>
      <c r="AH120" s="959"/>
      <c r="AI120" s="959"/>
      <c r="AJ120" s="960"/>
      <c r="AK120" s="961" t="s">
        <v>121</v>
      </c>
      <c r="AL120" s="959"/>
      <c r="AM120" s="959"/>
      <c r="AN120" s="959"/>
      <c r="AO120" s="960"/>
      <c r="AP120" s="962" t="s">
        <v>121</v>
      </c>
      <c r="AQ120" s="963"/>
      <c r="AR120" s="963"/>
      <c r="AS120" s="963"/>
      <c r="AT120" s="964"/>
      <c r="AU120" s="991" t="s">
        <v>446</v>
      </c>
      <c r="AV120" s="992"/>
      <c r="AW120" s="992"/>
      <c r="AX120" s="992"/>
      <c r="AY120" s="993"/>
      <c r="AZ120" s="929" t="s">
        <v>447</v>
      </c>
      <c r="BA120" s="897"/>
      <c r="BB120" s="897"/>
      <c r="BC120" s="897"/>
      <c r="BD120" s="897"/>
      <c r="BE120" s="897"/>
      <c r="BF120" s="897"/>
      <c r="BG120" s="897"/>
      <c r="BH120" s="897"/>
      <c r="BI120" s="897"/>
      <c r="BJ120" s="897"/>
      <c r="BK120" s="897"/>
      <c r="BL120" s="897"/>
      <c r="BM120" s="897"/>
      <c r="BN120" s="897"/>
      <c r="BO120" s="897"/>
      <c r="BP120" s="898"/>
      <c r="BQ120" s="930">
        <v>7658249</v>
      </c>
      <c r="BR120" s="931"/>
      <c r="BS120" s="931"/>
      <c r="BT120" s="931"/>
      <c r="BU120" s="931"/>
      <c r="BV120" s="931">
        <v>7784961</v>
      </c>
      <c r="BW120" s="931"/>
      <c r="BX120" s="931"/>
      <c r="BY120" s="931"/>
      <c r="BZ120" s="931"/>
      <c r="CA120" s="931">
        <v>7736346</v>
      </c>
      <c r="CB120" s="931"/>
      <c r="CC120" s="931"/>
      <c r="CD120" s="931"/>
      <c r="CE120" s="931"/>
      <c r="CF120" s="944">
        <v>88.7</v>
      </c>
      <c r="CG120" s="945"/>
      <c r="CH120" s="945"/>
      <c r="CI120" s="945"/>
      <c r="CJ120" s="945"/>
      <c r="CK120" s="1006" t="s">
        <v>448</v>
      </c>
      <c r="CL120" s="1007"/>
      <c r="CM120" s="1007"/>
      <c r="CN120" s="1007"/>
      <c r="CO120" s="1008"/>
      <c r="CP120" s="1014" t="s">
        <v>397</v>
      </c>
      <c r="CQ120" s="1015"/>
      <c r="CR120" s="1015"/>
      <c r="CS120" s="1015"/>
      <c r="CT120" s="1015"/>
      <c r="CU120" s="1015"/>
      <c r="CV120" s="1015"/>
      <c r="CW120" s="1015"/>
      <c r="CX120" s="1015"/>
      <c r="CY120" s="1015"/>
      <c r="CZ120" s="1015"/>
      <c r="DA120" s="1015"/>
      <c r="DB120" s="1015"/>
      <c r="DC120" s="1015"/>
      <c r="DD120" s="1015"/>
      <c r="DE120" s="1015"/>
      <c r="DF120" s="1016"/>
      <c r="DG120" s="930">
        <v>7490274</v>
      </c>
      <c r="DH120" s="931"/>
      <c r="DI120" s="931"/>
      <c r="DJ120" s="931"/>
      <c r="DK120" s="931"/>
      <c r="DL120" s="931">
        <v>7050042</v>
      </c>
      <c r="DM120" s="931"/>
      <c r="DN120" s="931"/>
      <c r="DO120" s="931"/>
      <c r="DP120" s="931"/>
      <c r="DQ120" s="931">
        <v>6141333</v>
      </c>
      <c r="DR120" s="931"/>
      <c r="DS120" s="931"/>
      <c r="DT120" s="931"/>
      <c r="DU120" s="931"/>
      <c r="DV120" s="932">
        <v>70.400000000000006</v>
      </c>
      <c r="DW120" s="932"/>
      <c r="DX120" s="932"/>
      <c r="DY120" s="932"/>
      <c r="DZ120" s="933"/>
    </row>
    <row r="121" spans="1:130" s="230" customFormat="1" ht="26.25" customHeight="1" x14ac:dyDescent="0.2">
      <c r="A121" s="1057"/>
      <c r="B121" s="949"/>
      <c r="C121" s="974" t="s">
        <v>449</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121</v>
      </c>
      <c r="AB121" s="959"/>
      <c r="AC121" s="959"/>
      <c r="AD121" s="959"/>
      <c r="AE121" s="960"/>
      <c r="AF121" s="961" t="s">
        <v>121</v>
      </c>
      <c r="AG121" s="959"/>
      <c r="AH121" s="959"/>
      <c r="AI121" s="959"/>
      <c r="AJ121" s="960"/>
      <c r="AK121" s="961" t="s">
        <v>121</v>
      </c>
      <c r="AL121" s="959"/>
      <c r="AM121" s="959"/>
      <c r="AN121" s="959"/>
      <c r="AO121" s="960"/>
      <c r="AP121" s="962" t="s">
        <v>121</v>
      </c>
      <c r="AQ121" s="963"/>
      <c r="AR121" s="963"/>
      <c r="AS121" s="963"/>
      <c r="AT121" s="964"/>
      <c r="AU121" s="994"/>
      <c r="AV121" s="995"/>
      <c r="AW121" s="995"/>
      <c r="AX121" s="995"/>
      <c r="AY121" s="996"/>
      <c r="AZ121" s="922" t="s">
        <v>450</v>
      </c>
      <c r="BA121" s="923"/>
      <c r="BB121" s="923"/>
      <c r="BC121" s="923"/>
      <c r="BD121" s="923"/>
      <c r="BE121" s="923"/>
      <c r="BF121" s="923"/>
      <c r="BG121" s="923"/>
      <c r="BH121" s="923"/>
      <c r="BI121" s="923"/>
      <c r="BJ121" s="923"/>
      <c r="BK121" s="923"/>
      <c r="BL121" s="923"/>
      <c r="BM121" s="923"/>
      <c r="BN121" s="923"/>
      <c r="BO121" s="923"/>
      <c r="BP121" s="924"/>
      <c r="BQ121" s="925">
        <v>2648087</v>
      </c>
      <c r="BR121" s="926"/>
      <c r="BS121" s="926"/>
      <c r="BT121" s="926"/>
      <c r="BU121" s="926"/>
      <c r="BV121" s="926">
        <v>2653054</v>
      </c>
      <c r="BW121" s="926"/>
      <c r="BX121" s="926"/>
      <c r="BY121" s="926"/>
      <c r="BZ121" s="926"/>
      <c r="CA121" s="926">
        <v>2607344</v>
      </c>
      <c r="CB121" s="926"/>
      <c r="CC121" s="926"/>
      <c r="CD121" s="926"/>
      <c r="CE121" s="926"/>
      <c r="CF121" s="920">
        <v>29.9</v>
      </c>
      <c r="CG121" s="921"/>
      <c r="CH121" s="921"/>
      <c r="CI121" s="921"/>
      <c r="CJ121" s="921"/>
      <c r="CK121" s="1009"/>
      <c r="CL121" s="1010"/>
      <c r="CM121" s="1010"/>
      <c r="CN121" s="1010"/>
      <c r="CO121" s="1011"/>
      <c r="CP121" s="1019" t="s">
        <v>395</v>
      </c>
      <c r="CQ121" s="1020"/>
      <c r="CR121" s="1020"/>
      <c r="CS121" s="1020"/>
      <c r="CT121" s="1020"/>
      <c r="CU121" s="1020"/>
      <c r="CV121" s="1020"/>
      <c r="CW121" s="1020"/>
      <c r="CX121" s="1020"/>
      <c r="CY121" s="1020"/>
      <c r="CZ121" s="1020"/>
      <c r="DA121" s="1020"/>
      <c r="DB121" s="1020"/>
      <c r="DC121" s="1020"/>
      <c r="DD121" s="1020"/>
      <c r="DE121" s="1020"/>
      <c r="DF121" s="1021"/>
      <c r="DG121" s="925">
        <v>7756</v>
      </c>
      <c r="DH121" s="926"/>
      <c r="DI121" s="926"/>
      <c r="DJ121" s="926"/>
      <c r="DK121" s="926"/>
      <c r="DL121" s="926">
        <v>7744</v>
      </c>
      <c r="DM121" s="926"/>
      <c r="DN121" s="926"/>
      <c r="DO121" s="926"/>
      <c r="DP121" s="926"/>
      <c r="DQ121" s="926">
        <v>8253</v>
      </c>
      <c r="DR121" s="926"/>
      <c r="DS121" s="926"/>
      <c r="DT121" s="926"/>
      <c r="DU121" s="926"/>
      <c r="DV121" s="927">
        <v>0.1</v>
      </c>
      <c r="DW121" s="927"/>
      <c r="DX121" s="927"/>
      <c r="DY121" s="927"/>
      <c r="DZ121" s="928"/>
    </row>
    <row r="122" spans="1:130" s="230" customFormat="1" ht="26.25" customHeight="1" x14ac:dyDescent="0.2">
      <c r="A122" s="1057"/>
      <c r="B122" s="949"/>
      <c r="C122" s="922" t="s">
        <v>432</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121</v>
      </c>
      <c r="AB122" s="959"/>
      <c r="AC122" s="959"/>
      <c r="AD122" s="959"/>
      <c r="AE122" s="960"/>
      <c r="AF122" s="961" t="s">
        <v>121</v>
      </c>
      <c r="AG122" s="959"/>
      <c r="AH122" s="959"/>
      <c r="AI122" s="959"/>
      <c r="AJ122" s="960"/>
      <c r="AK122" s="961" t="s">
        <v>121</v>
      </c>
      <c r="AL122" s="959"/>
      <c r="AM122" s="959"/>
      <c r="AN122" s="959"/>
      <c r="AO122" s="960"/>
      <c r="AP122" s="962" t="s">
        <v>121</v>
      </c>
      <c r="AQ122" s="963"/>
      <c r="AR122" s="963"/>
      <c r="AS122" s="963"/>
      <c r="AT122" s="964"/>
      <c r="AU122" s="994"/>
      <c r="AV122" s="995"/>
      <c r="AW122" s="995"/>
      <c r="AX122" s="995"/>
      <c r="AY122" s="996"/>
      <c r="AZ122" s="973" t="s">
        <v>451</v>
      </c>
      <c r="BA122" s="965"/>
      <c r="BB122" s="965"/>
      <c r="BC122" s="965"/>
      <c r="BD122" s="965"/>
      <c r="BE122" s="965"/>
      <c r="BF122" s="965"/>
      <c r="BG122" s="965"/>
      <c r="BH122" s="965"/>
      <c r="BI122" s="965"/>
      <c r="BJ122" s="965"/>
      <c r="BK122" s="965"/>
      <c r="BL122" s="965"/>
      <c r="BM122" s="965"/>
      <c r="BN122" s="965"/>
      <c r="BO122" s="965"/>
      <c r="BP122" s="966"/>
      <c r="BQ122" s="999">
        <v>19219010</v>
      </c>
      <c r="BR122" s="1000"/>
      <c r="BS122" s="1000"/>
      <c r="BT122" s="1000"/>
      <c r="BU122" s="1000"/>
      <c r="BV122" s="1000">
        <v>17980010</v>
      </c>
      <c r="BW122" s="1000"/>
      <c r="BX122" s="1000"/>
      <c r="BY122" s="1000"/>
      <c r="BZ122" s="1000"/>
      <c r="CA122" s="1000">
        <v>17259276</v>
      </c>
      <c r="CB122" s="1000"/>
      <c r="CC122" s="1000"/>
      <c r="CD122" s="1000"/>
      <c r="CE122" s="1000"/>
      <c r="CF122" s="1017">
        <v>197.8</v>
      </c>
      <c r="CG122" s="1018"/>
      <c r="CH122" s="1018"/>
      <c r="CI122" s="1018"/>
      <c r="CJ122" s="1018"/>
      <c r="CK122" s="1009"/>
      <c r="CL122" s="1010"/>
      <c r="CM122" s="1010"/>
      <c r="CN122" s="1010"/>
      <c r="CO122" s="1011"/>
      <c r="CP122" s="1019" t="s">
        <v>394</v>
      </c>
      <c r="CQ122" s="1020"/>
      <c r="CR122" s="1020"/>
      <c r="CS122" s="1020"/>
      <c r="CT122" s="1020"/>
      <c r="CU122" s="1020"/>
      <c r="CV122" s="1020"/>
      <c r="CW122" s="1020"/>
      <c r="CX122" s="1020"/>
      <c r="CY122" s="1020"/>
      <c r="CZ122" s="1020"/>
      <c r="DA122" s="1020"/>
      <c r="DB122" s="1020"/>
      <c r="DC122" s="1020"/>
      <c r="DD122" s="1020"/>
      <c r="DE122" s="1020"/>
      <c r="DF122" s="1021"/>
      <c r="DG122" s="925" t="s">
        <v>121</v>
      </c>
      <c r="DH122" s="926"/>
      <c r="DI122" s="926"/>
      <c r="DJ122" s="926"/>
      <c r="DK122" s="926"/>
      <c r="DL122" s="926" t="s">
        <v>121</v>
      </c>
      <c r="DM122" s="926"/>
      <c r="DN122" s="926"/>
      <c r="DO122" s="926"/>
      <c r="DP122" s="926"/>
      <c r="DQ122" s="926" t="s">
        <v>121</v>
      </c>
      <c r="DR122" s="926"/>
      <c r="DS122" s="926"/>
      <c r="DT122" s="926"/>
      <c r="DU122" s="926"/>
      <c r="DV122" s="927" t="s">
        <v>121</v>
      </c>
      <c r="DW122" s="927"/>
      <c r="DX122" s="927"/>
      <c r="DY122" s="927"/>
      <c r="DZ122" s="928"/>
    </row>
    <row r="123" spans="1:130" s="230" customFormat="1" ht="26.25" customHeight="1" x14ac:dyDescent="0.2">
      <c r="A123" s="1057"/>
      <c r="B123" s="949"/>
      <c r="C123" s="922" t="s">
        <v>438</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121</v>
      </c>
      <c r="AB123" s="959"/>
      <c r="AC123" s="959"/>
      <c r="AD123" s="959"/>
      <c r="AE123" s="960"/>
      <c r="AF123" s="961" t="s">
        <v>121</v>
      </c>
      <c r="AG123" s="959"/>
      <c r="AH123" s="959"/>
      <c r="AI123" s="959"/>
      <c r="AJ123" s="960"/>
      <c r="AK123" s="961" t="s">
        <v>121</v>
      </c>
      <c r="AL123" s="959"/>
      <c r="AM123" s="959"/>
      <c r="AN123" s="959"/>
      <c r="AO123" s="960"/>
      <c r="AP123" s="962" t="s">
        <v>121</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452</v>
      </c>
      <c r="BP123" s="1005"/>
      <c r="BQ123" s="1063">
        <v>29525346</v>
      </c>
      <c r="BR123" s="1064"/>
      <c r="BS123" s="1064"/>
      <c r="BT123" s="1064"/>
      <c r="BU123" s="1064"/>
      <c r="BV123" s="1064">
        <v>28418025</v>
      </c>
      <c r="BW123" s="1064"/>
      <c r="BX123" s="1064"/>
      <c r="BY123" s="1064"/>
      <c r="BZ123" s="1064"/>
      <c r="CA123" s="1064">
        <v>27602966</v>
      </c>
      <c r="CB123" s="1064"/>
      <c r="CC123" s="1064"/>
      <c r="CD123" s="1064"/>
      <c r="CE123" s="1064"/>
      <c r="CF123" s="1001"/>
      <c r="CG123" s="1002"/>
      <c r="CH123" s="1002"/>
      <c r="CI123" s="1002"/>
      <c r="CJ123" s="1003"/>
      <c r="CK123" s="1009"/>
      <c r="CL123" s="1010"/>
      <c r="CM123" s="1010"/>
      <c r="CN123" s="1010"/>
      <c r="CO123" s="1011"/>
      <c r="CP123" s="1019" t="s">
        <v>393</v>
      </c>
      <c r="CQ123" s="1020"/>
      <c r="CR123" s="1020"/>
      <c r="CS123" s="1020"/>
      <c r="CT123" s="1020"/>
      <c r="CU123" s="1020"/>
      <c r="CV123" s="1020"/>
      <c r="CW123" s="1020"/>
      <c r="CX123" s="1020"/>
      <c r="CY123" s="1020"/>
      <c r="CZ123" s="1020"/>
      <c r="DA123" s="1020"/>
      <c r="DB123" s="1020"/>
      <c r="DC123" s="1020"/>
      <c r="DD123" s="1020"/>
      <c r="DE123" s="1020"/>
      <c r="DF123" s="1021"/>
      <c r="DG123" s="958" t="s">
        <v>121</v>
      </c>
      <c r="DH123" s="959"/>
      <c r="DI123" s="959"/>
      <c r="DJ123" s="959"/>
      <c r="DK123" s="960"/>
      <c r="DL123" s="961" t="s">
        <v>121</v>
      </c>
      <c r="DM123" s="959"/>
      <c r="DN123" s="959"/>
      <c r="DO123" s="959"/>
      <c r="DP123" s="960"/>
      <c r="DQ123" s="961" t="s">
        <v>121</v>
      </c>
      <c r="DR123" s="959"/>
      <c r="DS123" s="959"/>
      <c r="DT123" s="959"/>
      <c r="DU123" s="960"/>
      <c r="DV123" s="962" t="s">
        <v>121</v>
      </c>
      <c r="DW123" s="963"/>
      <c r="DX123" s="963"/>
      <c r="DY123" s="963"/>
      <c r="DZ123" s="964"/>
    </row>
    <row r="124" spans="1:130" s="230" customFormat="1" ht="26.25" customHeight="1" thickBot="1" x14ac:dyDescent="0.25">
      <c r="A124" s="1057"/>
      <c r="B124" s="949"/>
      <c r="C124" s="922" t="s">
        <v>441</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121</v>
      </c>
      <c r="AB124" s="959"/>
      <c r="AC124" s="959"/>
      <c r="AD124" s="959"/>
      <c r="AE124" s="960"/>
      <c r="AF124" s="961" t="s">
        <v>121</v>
      </c>
      <c r="AG124" s="959"/>
      <c r="AH124" s="959"/>
      <c r="AI124" s="959"/>
      <c r="AJ124" s="960"/>
      <c r="AK124" s="961" t="s">
        <v>121</v>
      </c>
      <c r="AL124" s="959"/>
      <c r="AM124" s="959"/>
      <c r="AN124" s="959"/>
      <c r="AO124" s="960"/>
      <c r="AP124" s="962" t="s">
        <v>121</v>
      </c>
      <c r="AQ124" s="963"/>
      <c r="AR124" s="963"/>
      <c r="AS124" s="963"/>
      <c r="AT124" s="964"/>
      <c r="AU124" s="1059" t="s">
        <v>453</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41.6</v>
      </c>
      <c r="BR124" s="1027"/>
      <c r="BS124" s="1027"/>
      <c r="BT124" s="1027"/>
      <c r="BU124" s="1027"/>
      <c r="BV124" s="1027">
        <v>41.8</v>
      </c>
      <c r="BW124" s="1027"/>
      <c r="BX124" s="1027"/>
      <c r="BY124" s="1027"/>
      <c r="BZ124" s="1027"/>
      <c r="CA124" s="1027">
        <v>87.7</v>
      </c>
      <c r="CB124" s="1027"/>
      <c r="CC124" s="1027"/>
      <c r="CD124" s="1027"/>
      <c r="CE124" s="1027"/>
      <c r="CF124" s="1028"/>
      <c r="CG124" s="1029"/>
      <c r="CH124" s="1029"/>
      <c r="CI124" s="1029"/>
      <c r="CJ124" s="1030"/>
      <c r="CK124" s="1012"/>
      <c r="CL124" s="1012"/>
      <c r="CM124" s="1012"/>
      <c r="CN124" s="1012"/>
      <c r="CO124" s="1013"/>
      <c r="CP124" s="1019" t="s">
        <v>454</v>
      </c>
      <c r="CQ124" s="1020"/>
      <c r="CR124" s="1020"/>
      <c r="CS124" s="1020"/>
      <c r="CT124" s="1020"/>
      <c r="CU124" s="1020"/>
      <c r="CV124" s="1020"/>
      <c r="CW124" s="1020"/>
      <c r="CX124" s="1020"/>
      <c r="CY124" s="1020"/>
      <c r="CZ124" s="1020"/>
      <c r="DA124" s="1020"/>
      <c r="DB124" s="1020"/>
      <c r="DC124" s="1020"/>
      <c r="DD124" s="1020"/>
      <c r="DE124" s="1020"/>
      <c r="DF124" s="1021"/>
      <c r="DG124" s="1004" t="s">
        <v>121</v>
      </c>
      <c r="DH124" s="986"/>
      <c r="DI124" s="986"/>
      <c r="DJ124" s="986"/>
      <c r="DK124" s="987"/>
      <c r="DL124" s="985" t="s">
        <v>121</v>
      </c>
      <c r="DM124" s="986"/>
      <c r="DN124" s="986"/>
      <c r="DO124" s="986"/>
      <c r="DP124" s="987"/>
      <c r="DQ124" s="985" t="s">
        <v>121</v>
      </c>
      <c r="DR124" s="986"/>
      <c r="DS124" s="986"/>
      <c r="DT124" s="986"/>
      <c r="DU124" s="987"/>
      <c r="DV124" s="988" t="s">
        <v>121</v>
      </c>
      <c r="DW124" s="989"/>
      <c r="DX124" s="989"/>
      <c r="DY124" s="989"/>
      <c r="DZ124" s="990"/>
    </row>
    <row r="125" spans="1:130" s="230" customFormat="1" ht="26.25" customHeight="1" x14ac:dyDescent="0.2">
      <c r="A125" s="1057"/>
      <c r="B125" s="949"/>
      <c r="C125" s="922" t="s">
        <v>443</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121</v>
      </c>
      <c r="AB125" s="959"/>
      <c r="AC125" s="959"/>
      <c r="AD125" s="959"/>
      <c r="AE125" s="960"/>
      <c r="AF125" s="961" t="s">
        <v>121</v>
      </c>
      <c r="AG125" s="959"/>
      <c r="AH125" s="959"/>
      <c r="AI125" s="959"/>
      <c r="AJ125" s="960"/>
      <c r="AK125" s="961" t="s">
        <v>121</v>
      </c>
      <c r="AL125" s="959"/>
      <c r="AM125" s="959"/>
      <c r="AN125" s="959"/>
      <c r="AO125" s="960"/>
      <c r="AP125" s="962" t="s">
        <v>121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455</v>
      </c>
      <c r="CL125" s="1007"/>
      <c r="CM125" s="1007"/>
      <c r="CN125" s="1007"/>
      <c r="CO125" s="1008"/>
      <c r="CP125" s="929" t="s">
        <v>456</v>
      </c>
      <c r="CQ125" s="897"/>
      <c r="CR125" s="897"/>
      <c r="CS125" s="897"/>
      <c r="CT125" s="897"/>
      <c r="CU125" s="897"/>
      <c r="CV125" s="897"/>
      <c r="CW125" s="897"/>
      <c r="CX125" s="897"/>
      <c r="CY125" s="897"/>
      <c r="CZ125" s="897"/>
      <c r="DA125" s="897"/>
      <c r="DB125" s="897"/>
      <c r="DC125" s="897"/>
      <c r="DD125" s="897"/>
      <c r="DE125" s="897"/>
      <c r="DF125" s="898"/>
      <c r="DG125" s="930" t="s">
        <v>121</v>
      </c>
      <c r="DH125" s="931"/>
      <c r="DI125" s="931"/>
      <c r="DJ125" s="931"/>
      <c r="DK125" s="931"/>
      <c r="DL125" s="931" t="s">
        <v>121</v>
      </c>
      <c r="DM125" s="931"/>
      <c r="DN125" s="931"/>
      <c r="DO125" s="931"/>
      <c r="DP125" s="931"/>
      <c r="DQ125" s="931" t="s">
        <v>121</v>
      </c>
      <c r="DR125" s="931"/>
      <c r="DS125" s="931"/>
      <c r="DT125" s="931"/>
      <c r="DU125" s="931"/>
      <c r="DV125" s="932" t="s">
        <v>121</v>
      </c>
      <c r="DW125" s="932"/>
      <c r="DX125" s="932"/>
      <c r="DY125" s="932"/>
      <c r="DZ125" s="933"/>
    </row>
    <row r="126" spans="1:130" s="230" customFormat="1" ht="26.25" customHeight="1" thickBot="1" x14ac:dyDescent="0.25">
      <c r="A126" s="1057"/>
      <c r="B126" s="949"/>
      <c r="C126" s="922" t="s">
        <v>445</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121</v>
      </c>
      <c r="AB126" s="959"/>
      <c r="AC126" s="959"/>
      <c r="AD126" s="959"/>
      <c r="AE126" s="960"/>
      <c r="AF126" s="961" t="s">
        <v>121</v>
      </c>
      <c r="AG126" s="959"/>
      <c r="AH126" s="959"/>
      <c r="AI126" s="959"/>
      <c r="AJ126" s="960"/>
      <c r="AK126" s="961" t="s">
        <v>121</v>
      </c>
      <c r="AL126" s="959"/>
      <c r="AM126" s="959"/>
      <c r="AN126" s="959"/>
      <c r="AO126" s="960"/>
      <c r="AP126" s="962" t="s">
        <v>121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457</v>
      </c>
      <c r="CQ126" s="923"/>
      <c r="CR126" s="923"/>
      <c r="CS126" s="923"/>
      <c r="CT126" s="923"/>
      <c r="CU126" s="923"/>
      <c r="CV126" s="923"/>
      <c r="CW126" s="923"/>
      <c r="CX126" s="923"/>
      <c r="CY126" s="923"/>
      <c r="CZ126" s="923"/>
      <c r="DA126" s="923"/>
      <c r="DB126" s="923"/>
      <c r="DC126" s="923"/>
      <c r="DD126" s="923"/>
      <c r="DE126" s="923"/>
      <c r="DF126" s="924"/>
      <c r="DG126" s="925" t="s">
        <v>121</v>
      </c>
      <c r="DH126" s="926"/>
      <c r="DI126" s="926"/>
      <c r="DJ126" s="926"/>
      <c r="DK126" s="926"/>
      <c r="DL126" s="926" t="s">
        <v>121</v>
      </c>
      <c r="DM126" s="926"/>
      <c r="DN126" s="926"/>
      <c r="DO126" s="926"/>
      <c r="DP126" s="926"/>
      <c r="DQ126" s="926" t="s">
        <v>121</v>
      </c>
      <c r="DR126" s="926"/>
      <c r="DS126" s="926"/>
      <c r="DT126" s="926"/>
      <c r="DU126" s="926"/>
      <c r="DV126" s="927" t="s">
        <v>121</v>
      </c>
      <c r="DW126" s="927"/>
      <c r="DX126" s="927"/>
      <c r="DY126" s="927"/>
      <c r="DZ126" s="928"/>
    </row>
    <row r="127" spans="1:130" s="230" customFormat="1" ht="26.25" customHeight="1" x14ac:dyDescent="0.2">
      <c r="A127" s="1058"/>
      <c r="B127" s="951"/>
      <c r="C127" s="973" t="s">
        <v>458</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121</v>
      </c>
      <c r="AB127" s="959"/>
      <c r="AC127" s="959"/>
      <c r="AD127" s="959"/>
      <c r="AE127" s="960"/>
      <c r="AF127" s="961" t="s">
        <v>121</v>
      </c>
      <c r="AG127" s="959"/>
      <c r="AH127" s="959"/>
      <c r="AI127" s="959"/>
      <c r="AJ127" s="960"/>
      <c r="AK127" s="961" t="s">
        <v>121</v>
      </c>
      <c r="AL127" s="959"/>
      <c r="AM127" s="959"/>
      <c r="AN127" s="959"/>
      <c r="AO127" s="960"/>
      <c r="AP127" s="962" t="s">
        <v>121</v>
      </c>
      <c r="AQ127" s="963"/>
      <c r="AR127" s="963"/>
      <c r="AS127" s="963"/>
      <c r="AT127" s="964"/>
      <c r="AU127" s="232"/>
      <c r="AV127" s="232"/>
      <c r="AW127" s="232"/>
      <c r="AX127" s="1031" t="s">
        <v>459</v>
      </c>
      <c r="AY127" s="1032"/>
      <c r="AZ127" s="1032"/>
      <c r="BA127" s="1032"/>
      <c r="BB127" s="1032"/>
      <c r="BC127" s="1032"/>
      <c r="BD127" s="1032"/>
      <c r="BE127" s="1033"/>
      <c r="BF127" s="1034" t="s">
        <v>460</v>
      </c>
      <c r="BG127" s="1032"/>
      <c r="BH127" s="1032"/>
      <c r="BI127" s="1032"/>
      <c r="BJ127" s="1032"/>
      <c r="BK127" s="1032"/>
      <c r="BL127" s="1033"/>
      <c r="BM127" s="1034" t="s">
        <v>461</v>
      </c>
      <c r="BN127" s="1032"/>
      <c r="BO127" s="1032"/>
      <c r="BP127" s="1032"/>
      <c r="BQ127" s="1032"/>
      <c r="BR127" s="1032"/>
      <c r="BS127" s="1033"/>
      <c r="BT127" s="1034" t="s">
        <v>462</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463</v>
      </c>
      <c r="CQ127" s="923"/>
      <c r="CR127" s="923"/>
      <c r="CS127" s="923"/>
      <c r="CT127" s="923"/>
      <c r="CU127" s="923"/>
      <c r="CV127" s="923"/>
      <c r="CW127" s="923"/>
      <c r="CX127" s="923"/>
      <c r="CY127" s="923"/>
      <c r="CZ127" s="923"/>
      <c r="DA127" s="923"/>
      <c r="DB127" s="923"/>
      <c r="DC127" s="923"/>
      <c r="DD127" s="923"/>
      <c r="DE127" s="923"/>
      <c r="DF127" s="924"/>
      <c r="DG127" s="925" t="s">
        <v>121</v>
      </c>
      <c r="DH127" s="926"/>
      <c r="DI127" s="926"/>
      <c r="DJ127" s="926"/>
      <c r="DK127" s="926"/>
      <c r="DL127" s="926" t="s">
        <v>121</v>
      </c>
      <c r="DM127" s="926"/>
      <c r="DN127" s="926"/>
      <c r="DO127" s="926"/>
      <c r="DP127" s="926"/>
      <c r="DQ127" s="926" t="s">
        <v>121</v>
      </c>
      <c r="DR127" s="926"/>
      <c r="DS127" s="926"/>
      <c r="DT127" s="926"/>
      <c r="DU127" s="926"/>
      <c r="DV127" s="927" t="s">
        <v>121</v>
      </c>
      <c r="DW127" s="927"/>
      <c r="DX127" s="927"/>
      <c r="DY127" s="927"/>
      <c r="DZ127" s="928"/>
    </row>
    <row r="128" spans="1:130" s="230" customFormat="1" ht="26.25" customHeight="1" thickBot="1" x14ac:dyDescent="0.25">
      <c r="A128" s="1041" t="s">
        <v>464</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465</v>
      </c>
      <c r="X128" s="1043"/>
      <c r="Y128" s="1043"/>
      <c r="Z128" s="1044"/>
      <c r="AA128" s="1045">
        <v>423399</v>
      </c>
      <c r="AB128" s="1046"/>
      <c r="AC128" s="1046"/>
      <c r="AD128" s="1046"/>
      <c r="AE128" s="1047"/>
      <c r="AF128" s="1048">
        <v>330448</v>
      </c>
      <c r="AG128" s="1046"/>
      <c r="AH128" s="1046"/>
      <c r="AI128" s="1046"/>
      <c r="AJ128" s="1047"/>
      <c r="AK128" s="1048">
        <v>324882</v>
      </c>
      <c r="AL128" s="1046"/>
      <c r="AM128" s="1046"/>
      <c r="AN128" s="1046"/>
      <c r="AO128" s="1047"/>
      <c r="AP128" s="1049"/>
      <c r="AQ128" s="1050"/>
      <c r="AR128" s="1050"/>
      <c r="AS128" s="1050"/>
      <c r="AT128" s="1051"/>
      <c r="AU128" s="232"/>
      <c r="AV128" s="232"/>
      <c r="AW128" s="232"/>
      <c r="AX128" s="896" t="s">
        <v>466</v>
      </c>
      <c r="AY128" s="897"/>
      <c r="AZ128" s="897"/>
      <c r="BA128" s="897"/>
      <c r="BB128" s="897"/>
      <c r="BC128" s="897"/>
      <c r="BD128" s="897"/>
      <c r="BE128" s="898"/>
      <c r="BF128" s="1052" t="s">
        <v>121</v>
      </c>
      <c r="BG128" s="1053"/>
      <c r="BH128" s="1053"/>
      <c r="BI128" s="1053"/>
      <c r="BJ128" s="1053"/>
      <c r="BK128" s="1053"/>
      <c r="BL128" s="1054"/>
      <c r="BM128" s="1052">
        <v>13.2</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467</v>
      </c>
      <c r="CQ128" s="726"/>
      <c r="CR128" s="726"/>
      <c r="CS128" s="726"/>
      <c r="CT128" s="726"/>
      <c r="CU128" s="726"/>
      <c r="CV128" s="726"/>
      <c r="CW128" s="726"/>
      <c r="CX128" s="726"/>
      <c r="CY128" s="726"/>
      <c r="CZ128" s="726"/>
      <c r="DA128" s="726"/>
      <c r="DB128" s="726"/>
      <c r="DC128" s="726"/>
      <c r="DD128" s="726"/>
      <c r="DE128" s="726"/>
      <c r="DF128" s="1036"/>
      <c r="DG128" s="1037">
        <v>2006</v>
      </c>
      <c r="DH128" s="1038"/>
      <c r="DI128" s="1038"/>
      <c r="DJ128" s="1038"/>
      <c r="DK128" s="1038"/>
      <c r="DL128" s="1038">
        <v>646</v>
      </c>
      <c r="DM128" s="1038"/>
      <c r="DN128" s="1038"/>
      <c r="DO128" s="1038"/>
      <c r="DP128" s="1038"/>
      <c r="DQ128" s="1038" t="s">
        <v>121</v>
      </c>
      <c r="DR128" s="1038"/>
      <c r="DS128" s="1038"/>
      <c r="DT128" s="1038"/>
      <c r="DU128" s="1038"/>
      <c r="DV128" s="1039" t="s">
        <v>121</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468</v>
      </c>
      <c r="X129" s="1071"/>
      <c r="Y129" s="1071"/>
      <c r="Z129" s="1072"/>
      <c r="AA129" s="958">
        <v>11053171</v>
      </c>
      <c r="AB129" s="959"/>
      <c r="AC129" s="959"/>
      <c r="AD129" s="959"/>
      <c r="AE129" s="960"/>
      <c r="AF129" s="961">
        <v>10777951</v>
      </c>
      <c r="AG129" s="959"/>
      <c r="AH129" s="959"/>
      <c r="AI129" s="959"/>
      <c r="AJ129" s="960"/>
      <c r="AK129" s="961">
        <v>10898517</v>
      </c>
      <c r="AL129" s="959"/>
      <c r="AM129" s="959"/>
      <c r="AN129" s="959"/>
      <c r="AO129" s="960"/>
      <c r="AP129" s="1073"/>
      <c r="AQ129" s="1074"/>
      <c r="AR129" s="1074"/>
      <c r="AS129" s="1074"/>
      <c r="AT129" s="1075"/>
      <c r="AU129" s="233"/>
      <c r="AV129" s="233"/>
      <c r="AW129" s="233"/>
      <c r="AX129" s="1065" t="s">
        <v>469</v>
      </c>
      <c r="AY129" s="923"/>
      <c r="AZ129" s="923"/>
      <c r="BA129" s="923"/>
      <c r="BB129" s="923"/>
      <c r="BC129" s="923"/>
      <c r="BD129" s="923"/>
      <c r="BE129" s="924"/>
      <c r="BF129" s="1066" t="s">
        <v>121</v>
      </c>
      <c r="BG129" s="1067"/>
      <c r="BH129" s="1067"/>
      <c r="BI129" s="1067"/>
      <c r="BJ129" s="1067"/>
      <c r="BK129" s="1067"/>
      <c r="BL129" s="1068"/>
      <c r="BM129" s="1066">
        <v>18.2</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470</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471</v>
      </c>
      <c r="X130" s="1071"/>
      <c r="Y130" s="1071"/>
      <c r="Z130" s="1072"/>
      <c r="AA130" s="958">
        <v>2378556</v>
      </c>
      <c r="AB130" s="959"/>
      <c r="AC130" s="959"/>
      <c r="AD130" s="959"/>
      <c r="AE130" s="960"/>
      <c r="AF130" s="961">
        <v>2293527</v>
      </c>
      <c r="AG130" s="959"/>
      <c r="AH130" s="959"/>
      <c r="AI130" s="959"/>
      <c r="AJ130" s="960"/>
      <c r="AK130" s="961">
        <v>2173693</v>
      </c>
      <c r="AL130" s="959"/>
      <c r="AM130" s="959"/>
      <c r="AN130" s="959"/>
      <c r="AO130" s="960"/>
      <c r="AP130" s="1073"/>
      <c r="AQ130" s="1074"/>
      <c r="AR130" s="1074"/>
      <c r="AS130" s="1074"/>
      <c r="AT130" s="1075"/>
      <c r="AU130" s="233"/>
      <c r="AV130" s="233"/>
      <c r="AW130" s="233"/>
      <c r="AX130" s="1065" t="s">
        <v>472</v>
      </c>
      <c r="AY130" s="923"/>
      <c r="AZ130" s="923"/>
      <c r="BA130" s="923"/>
      <c r="BB130" s="923"/>
      <c r="BC130" s="923"/>
      <c r="BD130" s="923"/>
      <c r="BE130" s="924"/>
      <c r="BF130" s="1101">
        <v>10.6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473</v>
      </c>
      <c r="X131" s="1108"/>
      <c r="Y131" s="1108"/>
      <c r="Z131" s="1109"/>
      <c r="AA131" s="1004">
        <v>8674615</v>
      </c>
      <c r="AB131" s="986"/>
      <c r="AC131" s="986"/>
      <c r="AD131" s="986"/>
      <c r="AE131" s="987"/>
      <c r="AF131" s="985">
        <v>8484424</v>
      </c>
      <c r="AG131" s="986"/>
      <c r="AH131" s="986"/>
      <c r="AI131" s="986"/>
      <c r="AJ131" s="987"/>
      <c r="AK131" s="985">
        <v>8724824</v>
      </c>
      <c r="AL131" s="986"/>
      <c r="AM131" s="986"/>
      <c r="AN131" s="986"/>
      <c r="AO131" s="987"/>
      <c r="AP131" s="1110"/>
      <c r="AQ131" s="1111"/>
      <c r="AR131" s="1111"/>
      <c r="AS131" s="1111"/>
      <c r="AT131" s="1112"/>
      <c r="AU131" s="233"/>
      <c r="AV131" s="233"/>
      <c r="AW131" s="233"/>
      <c r="AX131" s="1083" t="s">
        <v>474</v>
      </c>
      <c r="AY131" s="726"/>
      <c r="AZ131" s="726"/>
      <c r="BA131" s="726"/>
      <c r="BB131" s="726"/>
      <c r="BC131" s="726"/>
      <c r="BD131" s="726"/>
      <c r="BE131" s="1036"/>
      <c r="BF131" s="1084">
        <v>87.7</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475</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476</v>
      </c>
      <c r="W132" s="1094"/>
      <c r="X132" s="1094"/>
      <c r="Y132" s="1094"/>
      <c r="Z132" s="1095"/>
      <c r="AA132" s="1096">
        <v>10.08574705</v>
      </c>
      <c r="AB132" s="1097"/>
      <c r="AC132" s="1097"/>
      <c r="AD132" s="1097"/>
      <c r="AE132" s="1098"/>
      <c r="AF132" s="1099">
        <v>11.143007470000001</v>
      </c>
      <c r="AG132" s="1097"/>
      <c r="AH132" s="1097"/>
      <c r="AI132" s="1097"/>
      <c r="AJ132" s="1098"/>
      <c r="AK132" s="1099">
        <v>10.784160229999999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477</v>
      </c>
      <c r="W133" s="1077"/>
      <c r="X133" s="1077"/>
      <c r="Y133" s="1077"/>
      <c r="Z133" s="1078"/>
      <c r="AA133" s="1079">
        <v>10.8</v>
      </c>
      <c r="AB133" s="1080"/>
      <c r="AC133" s="1080"/>
      <c r="AD133" s="1080"/>
      <c r="AE133" s="1081"/>
      <c r="AF133" s="1079">
        <v>10.7</v>
      </c>
      <c r="AG133" s="1080"/>
      <c r="AH133" s="1080"/>
      <c r="AI133" s="1080"/>
      <c r="AJ133" s="1081"/>
      <c r="AK133" s="1079">
        <v>10.6</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HH5swUjtTwBuNKYfVKnojaPnXxCvvtYMi6hMqit04NBcxcIz7JdY8RkaFhl+iwGb7kadIhc1A4BxBd6iU3K7w==" saltValue="Kk65QKTDYpUiiR5Yj9spN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81640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478</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sGaHgcFfHX9efih199QLsIk4KH9Mq5SQ+Crh2VwC4DBSOlXNNanZMI34yO56Of60tVsSAuH6Wk9IE8UxKBrexg==" saltValue="PrzQK4t4DOpNqQgs/VLOUg==" spinCount="100000" sheet="1" objects="1" scenarios="1"/>
  <dataConsolidate/>
  <phoneticPr fontId="2"/>
  <pageMargins left="0.59055118110236227" right="0" top="0.59055118110236227" bottom="0.59055118110236227" header="0.39370078740157483" footer="0.39370078740157483"/>
  <pageSetup paperSize="9" scale="42"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M254O8A10VUBXzt4TtsVhtjwF+o47Q39J7NSfIIC3uMqFKibUacl1CkS399Kk0MTj4O8DdRtFVxBgDVBl1K4/w==" saltValue="HsXYYZ4+QZ2QHharyevzHA==" spinCount="100000" sheet="1" objects="1" scenarios="1"/>
  <dataConsolidate/>
  <phoneticPr fontId="2"/>
  <pageMargins left="0.59055118110236227" right="0" top="0.59055118110236227" bottom="0.59055118110236227" header="0.39370078740157483" footer="0.39370078740157483"/>
  <pageSetup paperSize="9" scale="45"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481</v>
      </c>
      <c r="AP7" s="272"/>
      <c r="AQ7" s="273" t="s">
        <v>482</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483</v>
      </c>
      <c r="AQ8" s="279" t="s">
        <v>484</v>
      </c>
      <c r="AR8" s="280" t="s">
        <v>485</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486</v>
      </c>
      <c r="AL9" s="1117"/>
      <c r="AM9" s="1117"/>
      <c r="AN9" s="1118"/>
      <c r="AO9" s="281">
        <v>3498329</v>
      </c>
      <c r="AP9" s="281">
        <v>97111</v>
      </c>
      <c r="AQ9" s="282">
        <v>90328</v>
      </c>
      <c r="AR9" s="283">
        <v>7.5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487</v>
      </c>
      <c r="AL10" s="1117"/>
      <c r="AM10" s="1117"/>
      <c r="AN10" s="1118"/>
      <c r="AO10" s="284">
        <v>104173</v>
      </c>
      <c r="AP10" s="284">
        <v>2892</v>
      </c>
      <c r="AQ10" s="285">
        <v>7878</v>
      </c>
      <c r="AR10" s="286">
        <v>-63.3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488</v>
      </c>
      <c r="AL11" s="1117"/>
      <c r="AM11" s="1117"/>
      <c r="AN11" s="1118"/>
      <c r="AO11" s="284" t="s">
        <v>489</v>
      </c>
      <c r="AP11" s="284" t="s">
        <v>489</v>
      </c>
      <c r="AQ11" s="285">
        <v>2111</v>
      </c>
      <c r="AR11" s="286" t="s">
        <v>489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490</v>
      </c>
      <c r="AL12" s="1117"/>
      <c r="AM12" s="1117"/>
      <c r="AN12" s="1118"/>
      <c r="AO12" s="284" t="s">
        <v>489</v>
      </c>
      <c r="AP12" s="284" t="s">
        <v>489</v>
      </c>
      <c r="AQ12" s="285">
        <v>26</v>
      </c>
      <c r="AR12" s="286" t="s">
        <v>489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491</v>
      </c>
      <c r="AL13" s="1117"/>
      <c r="AM13" s="1117"/>
      <c r="AN13" s="1118"/>
      <c r="AO13" s="284" t="s">
        <v>489</v>
      </c>
      <c r="AP13" s="284" t="s">
        <v>489</v>
      </c>
      <c r="AQ13" s="285">
        <v>2999</v>
      </c>
      <c r="AR13" s="286" t="s">
        <v>489</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492</v>
      </c>
      <c r="AL14" s="1117"/>
      <c r="AM14" s="1117"/>
      <c r="AN14" s="1118"/>
      <c r="AO14" s="284">
        <v>135791</v>
      </c>
      <c r="AP14" s="284">
        <v>3769</v>
      </c>
      <c r="AQ14" s="285">
        <v>1839</v>
      </c>
      <c r="AR14" s="286">
        <v>104.9</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493</v>
      </c>
      <c r="AL15" s="1120"/>
      <c r="AM15" s="1120"/>
      <c r="AN15" s="1121"/>
      <c r="AO15" s="284">
        <v>-227228</v>
      </c>
      <c r="AP15" s="284">
        <v>-6308</v>
      </c>
      <c r="AQ15" s="285">
        <v>-5426</v>
      </c>
      <c r="AR15" s="286">
        <v>16.3</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3511065</v>
      </c>
      <c r="AP16" s="284">
        <v>97465</v>
      </c>
      <c r="AQ16" s="285">
        <v>99756</v>
      </c>
      <c r="AR16" s="286">
        <v>-2.2999999999999998</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498</v>
      </c>
      <c r="AL21" s="1123"/>
      <c r="AM21" s="1123"/>
      <c r="AN21" s="1124"/>
      <c r="AO21" s="297">
        <v>9.2200000000000006</v>
      </c>
      <c r="AP21" s="298">
        <v>9.01</v>
      </c>
      <c r="AQ21" s="299">
        <v>0.21</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499</v>
      </c>
      <c r="AL22" s="1123"/>
      <c r="AM22" s="1123"/>
      <c r="AN22" s="1124"/>
      <c r="AO22" s="302">
        <v>94.8</v>
      </c>
      <c r="AP22" s="303">
        <v>97.5</v>
      </c>
      <c r="AQ22" s="304">
        <v>-2.7</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500</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481</v>
      </c>
      <c r="AP30" s="272"/>
      <c r="AQ30" s="273" t="s">
        <v>482</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483</v>
      </c>
      <c r="AQ31" s="279" t="s">
        <v>484</v>
      </c>
      <c r="AR31" s="280" t="s">
        <v>485</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503</v>
      </c>
      <c r="AL32" s="1131"/>
      <c r="AM32" s="1131"/>
      <c r="AN32" s="1132"/>
      <c r="AO32" s="312">
        <v>2669142</v>
      </c>
      <c r="AP32" s="312">
        <v>74093</v>
      </c>
      <c r="AQ32" s="313">
        <v>56025</v>
      </c>
      <c r="AR32" s="314">
        <v>32.200000000000003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504</v>
      </c>
      <c r="AL33" s="1131"/>
      <c r="AM33" s="1131"/>
      <c r="AN33" s="1132"/>
      <c r="AO33" s="312" t="s">
        <v>489</v>
      </c>
      <c r="AP33" s="312" t="s">
        <v>489</v>
      </c>
      <c r="AQ33" s="313" t="s">
        <v>489</v>
      </c>
      <c r="AR33" s="314" t="s">
        <v>489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505</v>
      </c>
      <c r="AL34" s="1131"/>
      <c r="AM34" s="1131"/>
      <c r="AN34" s="1132"/>
      <c r="AO34" s="312" t="s">
        <v>489</v>
      </c>
      <c r="AP34" s="312" t="s">
        <v>489</v>
      </c>
      <c r="AQ34" s="313" t="s">
        <v>489</v>
      </c>
      <c r="AR34" s="314" t="s">
        <v>489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506</v>
      </c>
      <c r="AL35" s="1131"/>
      <c r="AM35" s="1131"/>
      <c r="AN35" s="1132"/>
      <c r="AO35" s="312">
        <v>747287</v>
      </c>
      <c r="AP35" s="312">
        <v>20744</v>
      </c>
      <c r="AQ35" s="313">
        <v>18604</v>
      </c>
      <c r="AR35" s="314">
        <v>11.5</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507</v>
      </c>
      <c r="AL36" s="1131"/>
      <c r="AM36" s="1131"/>
      <c r="AN36" s="1132"/>
      <c r="AO36" s="312">
        <v>23045</v>
      </c>
      <c r="AP36" s="312">
        <v>640</v>
      </c>
      <c r="AQ36" s="313">
        <v>2667</v>
      </c>
      <c r="AR36" s="314">
        <v>-76</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508</v>
      </c>
      <c r="AL37" s="1131"/>
      <c r="AM37" s="1131"/>
      <c r="AN37" s="1132"/>
      <c r="AO37" s="312" t="s">
        <v>489</v>
      </c>
      <c r="AP37" s="312" t="s">
        <v>489</v>
      </c>
      <c r="AQ37" s="313">
        <v>441</v>
      </c>
      <c r="AR37" s="314" t="s">
        <v>489</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509</v>
      </c>
      <c r="AL38" s="1134"/>
      <c r="AM38" s="1134"/>
      <c r="AN38" s="1135"/>
      <c r="AO38" s="315" t="s">
        <v>489</v>
      </c>
      <c r="AP38" s="315" t="s">
        <v>489</v>
      </c>
      <c r="AQ38" s="316">
        <v>6</v>
      </c>
      <c r="AR38" s="304" t="s">
        <v>489</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510</v>
      </c>
      <c r="AL39" s="1134"/>
      <c r="AM39" s="1134"/>
      <c r="AN39" s="1135"/>
      <c r="AO39" s="312">
        <v>-324882</v>
      </c>
      <c r="AP39" s="312">
        <v>-9018</v>
      </c>
      <c r="AQ39" s="313">
        <v>-4261</v>
      </c>
      <c r="AR39" s="314">
        <v>111.6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511</v>
      </c>
      <c r="AL40" s="1131"/>
      <c r="AM40" s="1131"/>
      <c r="AN40" s="1132"/>
      <c r="AO40" s="312">
        <v>-2173693</v>
      </c>
      <c r="AP40" s="312">
        <v>-60340</v>
      </c>
      <c r="AQ40" s="313">
        <v>-49695</v>
      </c>
      <c r="AR40" s="314">
        <v>21.4</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940899</v>
      </c>
      <c r="AP41" s="312">
        <v>26119</v>
      </c>
      <c r="AQ41" s="313">
        <v>23786</v>
      </c>
      <c r="AR41" s="314">
        <v>9.8000000000000007</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481</v>
      </c>
      <c r="AN49" s="1127" t="s">
        <v>514</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515</v>
      </c>
      <c r="AO50" s="329" t="s">
        <v>516</v>
      </c>
      <c r="AP50" s="330" t="s">
        <v>517</v>
      </c>
      <c r="AQ50" s="331" t="s">
        <v>518</v>
      </c>
      <c r="AR50" s="332" t="s">
        <v>519</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2952979</v>
      </c>
      <c r="AN51" s="334">
        <v>82907</v>
      </c>
      <c r="AO51" s="335">
        <v>55.7</v>
      </c>
      <c r="AP51" s="336">
        <v>74581</v>
      </c>
      <c r="AQ51" s="337">
        <v>7</v>
      </c>
      <c r="AR51" s="338">
        <v>48.7</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1698814</v>
      </c>
      <c r="AN52" s="342">
        <v>47695</v>
      </c>
      <c r="AO52" s="343">
        <v>85</v>
      </c>
      <c r="AP52" s="344">
        <v>41563</v>
      </c>
      <c r="AQ52" s="345">
        <v>6.8</v>
      </c>
      <c r="AR52" s="346">
        <v>78.2</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3597944</v>
      </c>
      <c r="AN53" s="334">
        <v>100873</v>
      </c>
      <c r="AO53" s="335">
        <v>21.7</v>
      </c>
      <c r="AP53" s="336">
        <v>76347</v>
      </c>
      <c r="AQ53" s="337">
        <v>2.4</v>
      </c>
      <c r="AR53" s="338">
        <v>19.3</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2198067</v>
      </c>
      <c r="AN54" s="342">
        <v>61626</v>
      </c>
      <c r="AO54" s="343">
        <v>29.2</v>
      </c>
      <c r="AP54" s="344">
        <v>41762</v>
      </c>
      <c r="AQ54" s="345">
        <v>0.5</v>
      </c>
      <c r="AR54" s="346">
        <v>28.7</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1933320</v>
      </c>
      <c r="AN55" s="334">
        <v>53922</v>
      </c>
      <c r="AO55" s="335">
        <v>-46.5</v>
      </c>
      <c r="AP55" s="336">
        <v>69604</v>
      </c>
      <c r="AQ55" s="337">
        <v>-8.8000000000000007</v>
      </c>
      <c r="AR55" s="338">
        <v>-37.700000000000003</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934816</v>
      </c>
      <c r="AN56" s="342">
        <v>26073</v>
      </c>
      <c r="AO56" s="343">
        <v>-57.7</v>
      </c>
      <c r="AP56" s="344">
        <v>36247</v>
      </c>
      <c r="AQ56" s="345">
        <v>-13.2</v>
      </c>
      <c r="AR56" s="346">
        <v>-44.5</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1608516</v>
      </c>
      <c r="AN57" s="334">
        <v>44767</v>
      </c>
      <c r="AO57" s="335">
        <v>-17</v>
      </c>
      <c r="AP57" s="336">
        <v>68410</v>
      </c>
      <c r="AQ57" s="337">
        <v>-1.7</v>
      </c>
      <c r="AR57" s="338">
        <v>-15.3</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851335</v>
      </c>
      <c r="AN58" s="342">
        <v>23694</v>
      </c>
      <c r="AO58" s="343">
        <v>-9.1</v>
      </c>
      <c r="AP58" s="344">
        <v>35086</v>
      </c>
      <c r="AQ58" s="345">
        <v>-3.2</v>
      </c>
      <c r="AR58" s="346">
        <v>-5.9</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2634322</v>
      </c>
      <c r="AN59" s="334">
        <v>73127</v>
      </c>
      <c r="AO59" s="335">
        <v>63.4</v>
      </c>
      <c r="AP59" s="336">
        <v>73019</v>
      </c>
      <c r="AQ59" s="337">
        <v>6.7</v>
      </c>
      <c r="AR59" s="338">
        <v>56.7</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1588720</v>
      </c>
      <c r="AN60" s="342">
        <v>44102</v>
      </c>
      <c r="AO60" s="343">
        <v>86.1</v>
      </c>
      <c r="AP60" s="344">
        <v>39427</v>
      </c>
      <c r="AQ60" s="345">
        <v>12.4</v>
      </c>
      <c r="AR60" s="346">
        <v>73.7</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2545416</v>
      </c>
      <c r="AN61" s="349">
        <v>71119</v>
      </c>
      <c r="AO61" s="350">
        <v>15.5</v>
      </c>
      <c r="AP61" s="351">
        <v>72392</v>
      </c>
      <c r="AQ61" s="352">
        <v>1.1000000000000001</v>
      </c>
      <c r="AR61" s="338">
        <v>14.4</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1454350</v>
      </c>
      <c r="AN62" s="342">
        <v>40638</v>
      </c>
      <c r="AO62" s="343">
        <v>26.7</v>
      </c>
      <c r="AP62" s="344">
        <v>38817</v>
      </c>
      <c r="AQ62" s="345">
        <v>0.7</v>
      </c>
      <c r="AR62" s="346">
        <v>26</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ncTT+S2ZGzjHJ3VV9fgONx/mxr/R3EUD0sEbDcr8zggQm+0OfVGZprWV658pleMvUKKfMUJtSTOyVgJ8UFWJOQ==" saltValue="YHDqWU2rqTgnWMaeyJjSa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ageMargins left="0.59055118110236227" right="0" top="0.59055118110236227" bottom="0.59055118110236227" header="0.39370078740157483" footer="0.39370078740157483"/>
  <pageSetup paperSize="9" scale="56"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478</v>
      </c>
    </row>
    <row r="121" spans="125:125" ht="13.5" hidden="1" customHeight="1" x14ac:dyDescent="0.2">
      <c r="DU121" s="259"/>
    </row>
  </sheetData>
  <sheetProtection algorithmName="SHA-512" hashValue="GnutieWTQvZ8hGCU+Jaeuzjpt99XVmj01yxInbI7ekYP2epIii2/5mURnMmcRw0u3cP4mh/pYW20RU4ILwINSA==" saltValue="tT9LPqx6pJtgpIQ5UzDNuQ==" spinCount="100000" sheet="1" objects="1" scenarios="1"/>
  <dataConsolidate/>
  <phoneticPr fontId="2"/>
  <pageMargins left="0.59055118110236227" right="0" top="0.59055118110236227" bottom="0.59055118110236227" header="0.39370078740157483" footer="0.39370078740157483"/>
  <pageSetup paperSize="9" scale="35"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478</v>
      </c>
    </row>
  </sheetData>
  <sheetProtection algorithmName="SHA-512" hashValue="KiHq1Bcr5Eg0+iAFzLZPNtdIqggYBIFwfndzb8RX3yxkEykbqRwyDxkj8muDEBMj5AkAXf2JzAJwSmMjFEwf5Q==" saltValue="ktBM0ERhumuXU/T5uQOdeg==" spinCount="100000" sheet="1" objects="1" scenarios="1"/>
  <dataConsolidate/>
  <phoneticPr fontId="2"/>
  <pageMargins left="0.59055118110236227" right="0" top="0.59055118110236227" bottom="0.59055118110236227" header="0.39370078740157483" footer="0.39370078740157483"/>
  <pageSetup paperSize="9" scale="35"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528</v>
      </c>
      <c r="G46" s="8" t="s">
        <v>529</v>
      </c>
      <c r="H46" s="8" t="s">
        <v>530</v>
      </c>
      <c r="I46" s="8" t="s">
        <v>531</v>
      </c>
      <c r="J46" s="9" t="s">
        <v>532</v>
      </c>
    </row>
    <row r="47" spans="2:10" ht="57.75" customHeight="1" x14ac:dyDescent="0.2">
      <c r="B47" s="10"/>
      <c r="C47" s="1139" t="s">
        <v>3</v>
      </c>
      <c r="D47" s="1139"/>
      <c r="E47" s="1140"/>
      <c r="F47" s="11">
        <v>61.8</v>
      </c>
      <c r="G47" s="12">
        <v>57.15</v>
      </c>
      <c r="H47" s="12">
        <v>56.59</v>
      </c>
      <c r="I47" s="12">
        <v>58.2</v>
      </c>
      <c r="J47" s="13">
        <v>57.58</v>
      </c>
    </row>
    <row r="48" spans="2:10" ht="57.75" customHeight="1" x14ac:dyDescent="0.2">
      <c r="B48" s="14"/>
      <c r="C48" s="1141" t="s">
        <v>4</v>
      </c>
      <c r="D48" s="1141"/>
      <c r="E48" s="1142"/>
      <c r="F48" s="15">
        <v>3.84</v>
      </c>
      <c r="G48" s="16">
        <v>5.57</v>
      </c>
      <c r="H48" s="16">
        <v>6.06</v>
      </c>
      <c r="I48" s="16">
        <v>5.57</v>
      </c>
      <c r="J48" s="17">
        <v>6.48</v>
      </c>
    </row>
    <row r="49" spans="2:10" ht="57.75" customHeight="1" thickBot="1" x14ac:dyDescent="0.25">
      <c r="B49" s="18"/>
      <c r="C49" s="1143" t="s">
        <v>5</v>
      </c>
      <c r="D49" s="1143"/>
      <c r="E49" s="1144"/>
      <c r="F49" s="19" t="s">
        <v>533</v>
      </c>
      <c r="G49" s="20" t="s">
        <v>534</v>
      </c>
      <c r="H49" s="20" t="s">
        <v>535</v>
      </c>
      <c r="I49" s="20" t="s">
        <v>536</v>
      </c>
      <c r="J49" s="21" t="s">
        <v>537</v>
      </c>
    </row>
    <row r="50" spans="2:10" ht="13" x14ac:dyDescent="0.2"/>
  </sheetData>
  <sheetProtection algorithmName="SHA-512" hashValue="rVKRGHJ+dF5M8pQ409j8VnhACXZ2EL8R9Gc4tKgoOEr1wlpdXUNypp6EfQk4s5Y+VbnyDxWOn85/6GO4V5Zgjw==" saltValue="byx1nhw1iikH+b8SOMaSWA==" spinCount="100000" sheet="1" objects="1" scenarios="1"/>
  <mergeCells count="3">
    <mergeCell ref="C47:E47"/>
    <mergeCell ref="C48:E48"/>
    <mergeCell ref="C49:E49"/>
  </mergeCells>
  <phoneticPr fontId="2"/>
  <pageMargins left="0.59055118110236227" right="0" top="0.59055118110236227" bottom="0.59055118110236227" header="0.39370078740157483" footer="0.39370078740157483"/>
  <pageSetup paperSize="9" scale="56"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2">
      <c r="A34" s="22"/>
      <c r="B34" s="31"/>
      <c r="C34" s="1151" t="s">
        <v>538</v>
      </c>
      <c r="D34" s="1151"/>
      <c r="E34" s="1152"/>
      <c r="F34" s="32">
        <v>9.27</v>
      </c>
      <c r="G34" s="33">
        <v>9.7100000000000009</v>
      </c>
      <c r="H34" s="33">
        <v>10.029999999999999</v>
      </c>
      <c r="I34" s="33">
        <v>10.79</v>
      </c>
      <c r="J34" s="34">
        <v>10.46</v>
      </c>
      <c r="K34" s="22"/>
      <c r="L34" s="22"/>
      <c r="M34" s="22"/>
      <c r="N34" s="22"/>
      <c r="O34" s="22"/>
      <c r="P34" s="22"/>
    </row>
    <row r="35" spans="1:16" ht="39" customHeight="1" x14ac:dyDescent="0.2">
      <c r="A35" s="22"/>
      <c r="B35" s="35"/>
      <c r="C35" s="1145" t="s">
        <v>539</v>
      </c>
      <c r="D35" s="1146"/>
      <c r="E35" s="1147"/>
      <c r="F35" s="36">
        <v>3.75</v>
      </c>
      <c r="G35" s="37">
        <v>5.51</v>
      </c>
      <c r="H35" s="37">
        <v>5.96</v>
      </c>
      <c r="I35" s="37">
        <v>5.43</v>
      </c>
      <c r="J35" s="38">
        <v>6.26</v>
      </c>
      <c r="K35" s="22"/>
      <c r="L35" s="22"/>
      <c r="M35" s="22"/>
      <c r="N35" s="22"/>
      <c r="O35" s="22"/>
      <c r="P35" s="22"/>
    </row>
    <row r="36" spans="1:16" ht="39" customHeight="1" x14ac:dyDescent="0.2">
      <c r="A36" s="22"/>
      <c r="B36" s="35"/>
      <c r="C36" s="1145" t="s">
        <v>540</v>
      </c>
      <c r="D36" s="1146"/>
      <c r="E36" s="1147"/>
      <c r="F36" s="36">
        <v>3.77</v>
      </c>
      <c r="G36" s="37">
        <v>4.33</v>
      </c>
      <c r="H36" s="37">
        <v>4.1399999999999997</v>
      </c>
      <c r="I36" s="37">
        <v>4.0599999999999996</v>
      </c>
      <c r="J36" s="38">
        <v>1.9</v>
      </c>
      <c r="K36" s="22"/>
      <c r="L36" s="22"/>
      <c r="M36" s="22"/>
      <c r="N36" s="22"/>
      <c r="O36" s="22"/>
      <c r="P36" s="22"/>
    </row>
    <row r="37" spans="1:16" ht="39" customHeight="1" x14ac:dyDescent="0.2">
      <c r="A37" s="22"/>
      <c r="B37" s="35"/>
      <c r="C37" s="1145" t="s">
        <v>541</v>
      </c>
      <c r="D37" s="1146"/>
      <c r="E37" s="1147"/>
      <c r="F37" s="36">
        <v>0.53</v>
      </c>
      <c r="G37" s="37">
        <v>1.22</v>
      </c>
      <c r="H37" s="37">
        <v>0.76</v>
      </c>
      <c r="I37" s="37">
        <v>0.81</v>
      </c>
      <c r="J37" s="38">
        <v>0.66</v>
      </c>
      <c r="K37" s="22"/>
      <c r="L37" s="22"/>
      <c r="M37" s="22"/>
      <c r="N37" s="22"/>
      <c r="O37" s="22"/>
      <c r="P37" s="22"/>
    </row>
    <row r="38" spans="1:16" ht="39" customHeight="1" x14ac:dyDescent="0.2">
      <c r="A38" s="22"/>
      <c r="B38" s="35"/>
      <c r="C38" s="1145" t="s">
        <v>542</v>
      </c>
      <c r="D38" s="1146"/>
      <c r="E38" s="1147"/>
      <c r="F38" s="36">
        <v>0.05</v>
      </c>
      <c r="G38" s="37">
        <v>0.04</v>
      </c>
      <c r="H38" s="37">
        <v>7.0000000000000007E-2</v>
      </c>
      <c r="I38" s="37">
        <v>0.1</v>
      </c>
      <c r="J38" s="38">
        <v>0.17</v>
      </c>
      <c r="K38" s="22"/>
      <c r="L38" s="22"/>
      <c r="M38" s="22"/>
      <c r="N38" s="22"/>
      <c r="O38" s="22"/>
      <c r="P38" s="22"/>
    </row>
    <row r="39" spans="1:16" ht="39" customHeight="1" x14ac:dyDescent="0.2">
      <c r="A39" s="22"/>
      <c r="B39" s="35"/>
      <c r="C39" s="1145" t="s">
        <v>543</v>
      </c>
      <c r="D39" s="1146"/>
      <c r="E39" s="1147"/>
      <c r="F39" s="36">
        <v>0.65</v>
      </c>
      <c r="G39" s="37">
        <v>0.47</v>
      </c>
      <c r="H39" s="37">
        <v>0.41</v>
      </c>
      <c r="I39" s="37">
        <v>0.24</v>
      </c>
      <c r="J39" s="38">
        <v>0.05</v>
      </c>
      <c r="K39" s="22"/>
      <c r="L39" s="22"/>
      <c r="M39" s="22"/>
      <c r="N39" s="22"/>
      <c r="O39" s="22"/>
      <c r="P39" s="22"/>
    </row>
    <row r="40" spans="1:16" ht="39" customHeight="1" x14ac:dyDescent="0.2">
      <c r="A40" s="22"/>
      <c r="B40" s="35"/>
      <c r="C40" s="1145" t="s">
        <v>544</v>
      </c>
      <c r="D40" s="1146"/>
      <c r="E40" s="1147"/>
      <c r="F40" s="36">
        <v>0.02</v>
      </c>
      <c r="G40" s="37">
        <v>0.01</v>
      </c>
      <c r="H40" s="37">
        <v>0.01</v>
      </c>
      <c r="I40" s="37">
        <v>0.02</v>
      </c>
      <c r="J40" s="38">
        <v>0.02</v>
      </c>
      <c r="K40" s="22"/>
      <c r="L40" s="22"/>
      <c r="M40" s="22"/>
      <c r="N40" s="22"/>
      <c r="O40" s="22"/>
      <c r="P40" s="22"/>
    </row>
    <row r="41" spans="1:16" ht="39" customHeight="1" x14ac:dyDescent="0.2">
      <c r="A41" s="22"/>
      <c r="B41" s="35"/>
      <c r="C41" s="1145" t="s">
        <v>545</v>
      </c>
      <c r="D41" s="1146"/>
      <c r="E41" s="1147"/>
      <c r="F41" s="36">
        <v>0</v>
      </c>
      <c r="G41" s="37">
        <v>0</v>
      </c>
      <c r="H41" s="37">
        <v>0</v>
      </c>
      <c r="I41" s="37">
        <v>0</v>
      </c>
      <c r="J41" s="38">
        <v>0.01</v>
      </c>
      <c r="K41" s="22"/>
      <c r="L41" s="22"/>
      <c r="M41" s="22"/>
      <c r="N41" s="22"/>
      <c r="O41" s="22"/>
      <c r="P41" s="22"/>
    </row>
    <row r="42" spans="1:16" ht="39" customHeight="1" x14ac:dyDescent="0.2">
      <c r="A42" s="22"/>
      <c r="B42" s="39"/>
      <c r="C42" s="1145" t="s">
        <v>546</v>
      </c>
      <c r="D42" s="1146"/>
      <c r="E42" s="1147"/>
      <c r="F42" s="36" t="s">
        <v>489</v>
      </c>
      <c r="G42" s="37" t="s">
        <v>489</v>
      </c>
      <c r="H42" s="37" t="s">
        <v>489</v>
      </c>
      <c r="I42" s="37" t="s">
        <v>489</v>
      </c>
      <c r="J42" s="38" t="s">
        <v>489</v>
      </c>
      <c r="K42" s="22"/>
      <c r="L42" s="22"/>
      <c r="M42" s="22"/>
      <c r="N42" s="22"/>
      <c r="O42" s="22"/>
      <c r="P42" s="22"/>
    </row>
    <row r="43" spans="1:16" ht="39" customHeight="1" thickBot="1" x14ac:dyDescent="0.25">
      <c r="A43" s="22"/>
      <c r="B43" s="40"/>
      <c r="C43" s="1148" t="s">
        <v>547</v>
      </c>
      <c r="D43" s="1149"/>
      <c r="E43" s="1150"/>
      <c r="F43" s="41">
        <v>0</v>
      </c>
      <c r="G43" s="42">
        <v>0</v>
      </c>
      <c r="H43" s="42">
        <v>0</v>
      </c>
      <c r="I43" s="42">
        <v>0</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drhqJL5Qb2s0UBftdBLZUQkW0oQaEyYcpbgiL+PHTmLj/D88el9bV4WvhiLJ5V18UV/1M5pJCmKsIt8knc7K0A==" saltValue="OOFIXFrav7ZwZaxpEGBF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ageMargins left="0.59055118110236227" right="0" top="0.59055118110236227" bottom="0.59055118110236227" header="0.39370078740157483" footer="0.39370078740157483"/>
  <pageSetup paperSize="9" scale="54"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2806</v>
      </c>
      <c r="L45" s="60">
        <v>2719</v>
      </c>
      <c r="M45" s="60">
        <v>2802</v>
      </c>
      <c r="N45" s="60">
        <v>2717</v>
      </c>
      <c r="O45" s="61">
        <v>2669</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489</v>
      </c>
      <c r="L46" s="64" t="s">
        <v>489</v>
      </c>
      <c r="M46" s="64" t="s">
        <v>489</v>
      </c>
      <c r="N46" s="64" t="s">
        <v>489</v>
      </c>
      <c r="O46" s="65" t="s">
        <v>489</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489</v>
      </c>
      <c r="L47" s="64" t="s">
        <v>489</v>
      </c>
      <c r="M47" s="64" t="s">
        <v>489</v>
      </c>
      <c r="N47" s="64" t="s">
        <v>489</v>
      </c>
      <c r="O47" s="65" t="s">
        <v>489</v>
      </c>
      <c r="P47" s="48"/>
      <c r="Q47" s="48"/>
      <c r="R47" s="48"/>
      <c r="S47" s="48"/>
      <c r="T47" s="48"/>
      <c r="U47" s="48"/>
    </row>
    <row r="48" spans="1:21" ht="30.75" customHeight="1" x14ac:dyDescent="0.2">
      <c r="A48" s="48"/>
      <c r="B48" s="1155"/>
      <c r="C48" s="1156"/>
      <c r="D48" s="62"/>
      <c r="E48" s="1161" t="s">
        <v>13</v>
      </c>
      <c r="F48" s="1161"/>
      <c r="G48" s="1161"/>
      <c r="H48" s="1161"/>
      <c r="I48" s="1161"/>
      <c r="J48" s="1162"/>
      <c r="K48" s="63">
        <v>937</v>
      </c>
      <c r="L48" s="64">
        <v>899</v>
      </c>
      <c r="M48" s="64">
        <v>839</v>
      </c>
      <c r="N48" s="64">
        <v>816</v>
      </c>
      <c r="O48" s="65">
        <v>747</v>
      </c>
      <c r="P48" s="48"/>
      <c r="Q48" s="48"/>
      <c r="R48" s="48"/>
      <c r="S48" s="48"/>
      <c r="T48" s="48"/>
      <c r="U48" s="48"/>
    </row>
    <row r="49" spans="1:21" ht="30.75" customHeight="1" x14ac:dyDescent="0.2">
      <c r="A49" s="48"/>
      <c r="B49" s="1155"/>
      <c r="C49" s="1156"/>
      <c r="D49" s="62"/>
      <c r="E49" s="1161" t="s">
        <v>14</v>
      </c>
      <c r="F49" s="1161"/>
      <c r="G49" s="1161"/>
      <c r="H49" s="1161"/>
      <c r="I49" s="1161"/>
      <c r="J49" s="1162"/>
      <c r="K49" s="63">
        <v>74</v>
      </c>
      <c r="L49" s="64">
        <v>62</v>
      </c>
      <c r="M49" s="64">
        <v>35</v>
      </c>
      <c r="N49" s="64">
        <v>36</v>
      </c>
      <c r="O49" s="65">
        <v>23</v>
      </c>
      <c r="P49" s="48"/>
      <c r="Q49" s="48"/>
      <c r="R49" s="48"/>
      <c r="S49" s="48"/>
      <c r="T49" s="48"/>
      <c r="U49" s="48"/>
    </row>
    <row r="50" spans="1:21" ht="30.75" customHeight="1" x14ac:dyDescent="0.2">
      <c r="A50" s="48"/>
      <c r="B50" s="1155"/>
      <c r="C50" s="1156"/>
      <c r="D50" s="62"/>
      <c r="E50" s="1161" t="s">
        <v>15</v>
      </c>
      <c r="F50" s="1161"/>
      <c r="G50" s="1161"/>
      <c r="H50" s="1161"/>
      <c r="I50" s="1161"/>
      <c r="J50" s="1162"/>
      <c r="K50" s="63" t="s">
        <v>489</v>
      </c>
      <c r="L50" s="64" t="s">
        <v>489</v>
      </c>
      <c r="M50" s="64" t="s">
        <v>489</v>
      </c>
      <c r="N50" s="64" t="s">
        <v>489</v>
      </c>
      <c r="O50" s="65" t="s">
        <v>489</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489</v>
      </c>
      <c r="L51" s="64" t="s">
        <v>489</v>
      </c>
      <c r="M51" s="64" t="s">
        <v>489</v>
      </c>
      <c r="N51" s="64" t="s">
        <v>489</v>
      </c>
      <c r="O51" s="65" t="s">
        <v>489</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2938</v>
      </c>
      <c r="L52" s="64">
        <v>2799</v>
      </c>
      <c r="M52" s="64">
        <v>2802</v>
      </c>
      <c r="N52" s="64">
        <v>2624</v>
      </c>
      <c r="O52" s="65">
        <v>2499</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879</v>
      </c>
      <c r="L53" s="69">
        <v>881</v>
      </c>
      <c r="M53" s="69">
        <v>874</v>
      </c>
      <c r="N53" s="69">
        <v>945</v>
      </c>
      <c r="O53" s="70">
        <v>940</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548</v>
      </c>
      <c r="L57" s="81" t="s">
        <v>549</v>
      </c>
      <c r="M57" s="81" t="s">
        <v>550</v>
      </c>
      <c r="N57" s="81" t="s">
        <v>551</v>
      </c>
      <c r="O57" s="82" t="s">
        <v>552</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EQHYZd7knDI78VwfM7kNW6AIszE0pPtidr4zx2FGnoAqldaHzXMVliGbIuaZkDQjrwEDTQrQWCAFDdnB9tR2HA==" saltValue="rceWtUxfgJWeey1H0OA2l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ageMargins left="0.59055118110236227" right="0" top="0.59055118110236227" bottom="0.59055118110236227" header="0.39370078740157483" footer="0.39370078740157483"/>
  <pageSetup paperSize="9" scale="47"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528</v>
      </c>
      <c r="J40" s="103" t="s">
        <v>529</v>
      </c>
      <c r="K40" s="103" t="s">
        <v>530</v>
      </c>
      <c r="L40" s="103" t="s">
        <v>531</v>
      </c>
      <c r="M40" s="104" t="s">
        <v>532</v>
      </c>
    </row>
    <row r="41" spans="2:13" ht="27.75" customHeight="1" x14ac:dyDescent="0.2">
      <c r="B41" s="1184" t="s">
        <v>30</v>
      </c>
      <c r="C41" s="1185"/>
      <c r="D41" s="105"/>
      <c r="E41" s="1190" t="s">
        <v>31</v>
      </c>
      <c r="F41" s="1190"/>
      <c r="G41" s="1190"/>
      <c r="H41" s="1191"/>
      <c r="I41" s="355">
        <v>23652</v>
      </c>
      <c r="J41" s="356">
        <v>23818</v>
      </c>
      <c r="K41" s="356">
        <v>22739</v>
      </c>
      <c r="L41" s="356">
        <v>21088</v>
      </c>
      <c r="M41" s="357">
        <v>20575</v>
      </c>
    </row>
    <row r="42" spans="2:13" ht="27.75" customHeight="1" x14ac:dyDescent="0.2">
      <c r="B42" s="1186"/>
      <c r="C42" s="1187"/>
      <c r="D42" s="106"/>
      <c r="E42" s="1192" t="s">
        <v>32</v>
      </c>
      <c r="F42" s="1192"/>
      <c r="G42" s="1192"/>
      <c r="H42" s="1193"/>
      <c r="I42" s="358" t="s">
        <v>489</v>
      </c>
      <c r="J42" s="359" t="s">
        <v>489</v>
      </c>
      <c r="K42" s="359" t="s">
        <v>489</v>
      </c>
      <c r="L42" s="359" t="s">
        <v>489</v>
      </c>
      <c r="M42" s="360">
        <v>4763</v>
      </c>
    </row>
    <row r="43" spans="2:13" ht="27.75" customHeight="1" x14ac:dyDescent="0.2">
      <c r="B43" s="1186"/>
      <c r="C43" s="1187"/>
      <c r="D43" s="106"/>
      <c r="E43" s="1192" t="s">
        <v>33</v>
      </c>
      <c r="F43" s="1192"/>
      <c r="G43" s="1192"/>
      <c r="H43" s="1193"/>
      <c r="I43" s="358">
        <v>8282</v>
      </c>
      <c r="J43" s="359">
        <v>7963</v>
      </c>
      <c r="K43" s="359">
        <v>7498</v>
      </c>
      <c r="L43" s="359">
        <v>7058</v>
      </c>
      <c r="M43" s="360">
        <v>6150</v>
      </c>
    </row>
    <row r="44" spans="2:13" ht="27.75" customHeight="1" x14ac:dyDescent="0.2">
      <c r="B44" s="1186"/>
      <c r="C44" s="1187"/>
      <c r="D44" s="106"/>
      <c r="E44" s="1192" t="s">
        <v>34</v>
      </c>
      <c r="F44" s="1192"/>
      <c r="G44" s="1192"/>
      <c r="H44" s="1193"/>
      <c r="I44" s="358">
        <v>231</v>
      </c>
      <c r="J44" s="359">
        <v>225</v>
      </c>
      <c r="K44" s="359">
        <v>737</v>
      </c>
      <c r="L44" s="359">
        <v>1716</v>
      </c>
      <c r="M44" s="360">
        <v>1715</v>
      </c>
    </row>
    <row r="45" spans="2:13" ht="27.75" customHeight="1" x14ac:dyDescent="0.2">
      <c r="B45" s="1186"/>
      <c r="C45" s="1187"/>
      <c r="D45" s="106"/>
      <c r="E45" s="1192" t="s">
        <v>35</v>
      </c>
      <c r="F45" s="1192"/>
      <c r="G45" s="1192"/>
      <c r="H45" s="1193"/>
      <c r="I45" s="358">
        <v>2251</v>
      </c>
      <c r="J45" s="359">
        <v>2191</v>
      </c>
      <c r="K45" s="359">
        <v>2166</v>
      </c>
      <c r="L45" s="359">
        <v>2105</v>
      </c>
      <c r="M45" s="360">
        <v>2054</v>
      </c>
    </row>
    <row r="46" spans="2:13" ht="27.75" customHeight="1" x14ac:dyDescent="0.2">
      <c r="B46" s="1186"/>
      <c r="C46" s="1187"/>
      <c r="D46" s="107"/>
      <c r="E46" s="1192" t="s">
        <v>36</v>
      </c>
      <c r="F46" s="1192"/>
      <c r="G46" s="1192"/>
      <c r="H46" s="1193"/>
      <c r="I46" s="358">
        <v>5</v>
      </c>
      <c r="J46" s="359">
        <v>3</v>
      </c>
      <c r="K46" s="359">
        <v>2</v>
      </c>
      <c r="L46" s="359">
        <v>1</v>
      </c>
      <c r="M46" s="360" t="s">
        <v>489</v>
      </c>
    </row>
    <row r="47" spans="2:13" ht="27.75" customHeight="1" x14ac:dyDescent="0.2">
      <c r="B47" s="1186"/>
      <c r="C47" s="1187"/>
      <c r="D47" s="108"/>
      <c r="E47" s="1194" t="s">
        <v>37</v>
      </c>
      <c r="F47" s="1195"/>
      <c r="G47" s="1195"/>
      <c r="H47" s="1196"/>
      <c r="I47" s="358" t="s">
        <v>489</v>
      </c>
      <c r="J47" s="359" t="s">
        <v>489</v>
      </c>
      <c r="K47" s="359" t="s">
        <v>489</v>
      </c>
      <c r="L47" s="359" t="s">
        <v>489</v>
      </c>
      <c r="M47" s="360" t="s">
        <v>489</v>
      </c>
    </row>
    <row r="48" spans="2:13" ht="27.75" customHeight="1" x14ac:dyDescent="0.2">
      <c r="B48" s="1186"/>
      <c r="C48" s="1187"/>
      <c r="D48" s="106"/>
      <c r="E48" s="1192" t="s">
        <v>38</v>
      </c>
      <c r="F48" s="1192"/>
      <c r="G48" s="1192"/>
      <c r="H48" s="1193"/>
      <c r="I48" s="358" t="s">
        <v>489</v>
      </c>
      <c r="J48" s="359" t="s">
        <v>489</v>
      </c>
      <c r="K48" s="359" t="s">
        <v>489</v>
      </c>
      <c r="L48" s="359" t="s">
        <v>489</v>
      </c>
      <c r="M48" s="360" t="s">
        <v>489</v>
      </c>
    </row>
    <row r="49" spans="2:13" ht="27.75" customHeight="1" x14ac:dyDescent="0.2">
      <c r="B49" s="1188"/>
      <c r="C49" s="1189"/>
      <c r="D49" s="106"/>
      <c r="E49" s="1192" t="s">
        <v>39</v>
      </c>
      <c r="F49" s="1192"/>
      <c r="G49" s="1192"/>
      <c r="H49" s="1193"/>
      <c r="I49" s="358" t="s">
        <v>489</v>
      </c>
      <c r="J49" s="359" t="s">
        <v>489</v>
      </c>
      <c r="K49" s="359" t="s">
        <v>489</v>
      </c>
      <c r="L49" s="359" t="s">
        <v>489</v>
      </c>
      <c r="M49" s="360" t="s">
        <v>489</v>
      </c>
    </row>
    <row r="50" spans="2:13" ht="27.75" customHeight="1" x14ac:dyDescent="0.2">
      <c r="B50" s="1197" t="s">
        <v>40</v>
      </c>
      <c r="C50" s="1198"/>
      <c r="D50" s="109"/>
      <c r="E50" s="1192" t="s">
        <v>41</v>
      </c>
      <c r="F50" s="1192"/>
      <c r="G50" s="1192"/>
      <c r="H50" s="1193"/>
      <c r="I50" s="358">
        <v>7201</v>
      </c>
      <c r="J50" s="359">
        <v>7071</v>
      </c>
      <c r="K50" s="359">
        <v>7658</v>
      </c>
      <c r="L50" s="359">
        <v>7785</v>
      </c>
      <c r="M50" s="360">
        <v>7736</v>
      </c>
    </row>
    <row r="51" spans="2:13" ht="27.75" customHeight="1" x14ac:dyDescent="0.2">
      <c r="B51" s="1186"/>
      <c r="C51" s="1187"/>
      <c r="D51" s="106"/>
      <c r="E51" s="1192" t="s">
        <v>42</v>
      </c>
      <c r="F51" s="1192"/>
      <c r="G51" s="1192"/>
      <c r="H51" s="1193"/>
      <c r="I51" s="358">
        <v>2708</v>
      </c>
      <c r="J51" s="359">
        <v>2720</v>
      </c>
      <c r="K51" s="359">
        <v>2648</v>
      </c>
      <c r="L51" s="359">
        <v>2653</v>
      </c>
      <c r="M51" s="360">
        <v>2607</v>
      </c>
    </row>
    <row r="52" spans="2:13" ht="27.75" customHeight="1" x14ac:dyDescent="0.2">
      <c r="B52" s="1188"/>
      <c r="C52" s="1189"/>
      <c r="D52" s="106"/>
      <c r="E52" s="1192" t="s">
        <v>43</v>
      </c>
      <c r="F52" s="1192"/>
      <c r="G52" s="1192"/>
      <c r="H52" s="1193"/>
      <c r="I52" s="358">
        <v>21616</v>
      </c>
      <c r="J52" s="359">
        <v>20200</v>
      </c>
      <c r="K52" s="359">
        <v>19219</v>
      </c>
      <c r="L52" s="359">
        <v>17980</v>
      </c>
      <c r="M52" s="360">
        <v>17259</v>
      </c>
    </row>
    <row r="53" spans="2:13" ht="27.75" customHeight="1" thickBot="1" x14ac:dyDescent="0.25">
      <c r="B53" s="1199" t="s">
        <v>19</v>
      </c>
      <c r="C53" s="1200"/>
      <c r="D53" s="110"/>
      <c r="E53" s="1201" t="s">
        <v>44</v>
      </c>
      <c r="F53" s="1201"/>
      <c r="G53" s="1201"/>
      <c r="H53" s="1202"/>
      <c r="I53" s="361">
        <v>2896</v>
      </c>
      <c r="J53" s="362">
        <v>4209</v>
      </c>
      <c r="K53" s="362">
        <v>3617</v>
      </c>
      <c r="L53" s="362">
        <v>3549</v>
      </c>
      <c r="M53" s="363">
        <v>7653</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9pNNb6Ta2jZ7fdTD05HqFxpVThD10NuXnDwr5XRV7rMO8Mw+WBJ3b49ls7zF4hwDwisU8FQ9s1StijnvsG6X8w==" saltValue="cL0/x6ArKQY9P9htiHxMk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ageMargins left="0.59055118110236227" right="0" top="0.59055118110236227" bottom="0.59055118110236227" header="0.39370078740157483" footer="0.39370078740157483"/>
  <pageSetup paperSize="9" scale="53"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530</v>
      </c>
      <c r="G54" s="119" t="s">
        <v>531</v>
      </c>
      <c r="H54" s="120" t="s">
        <v>532</v>
      </c>
    </row>
    <row r="55" spans="2:8" ht="52.5" customHeight="1" x14ac:dyDescent="0.2">
      <c r="B55" s="121"/>
      <c r="C55" s="1211" t="s">
        <v>46</v>
      </c>
      <c r="D55" s="1211"/>
      <c r="E55" s="1212"/>
      <c r="F55" s="122">
        <v>6255</v>
      </c>
      <c r="G55" s="122">
        <v>6272</v>
      </c>
      <c r="H55" s="123">
        <v>6276</v>
      </c>
    </row>
    <row r="56" spans="2:8" ht="52.5" customHeight="1" x14ac:dyDescent="0.2">
      <c r="B56" s="124"/>
      <c r="C56" s="1213" t="s">
        <v>47</v>
      </c>
      <c r="D56" s="1213"/>
      <c r="E56" s="1214"/>
      <c r="F56" s="125">
        <v>245</v>
      </c>
      <c r="G56" s="125">
        <v>246</v>
      </c>
      <c r="H56" s="126">
        <v>293</v>
      </c>
    </row>
    <row r="57" spans="2:8" ht="53.25" customHeight="1" x14ac:dyDescent="0.2">
      <c r="B57" s="124"/>
      <c r="C57" s="1215" t="s">
        <v>48</v>
      </c>
      <c r="D57" s="1215"/>
      <c r="E57" s="1216"/>
      <c r="F57" s="127">
        <v>2037</v>
      </c>
      <c r="G57" s="127">
        <v>1751</v>
      </c>
      <c r="H57" s="128">
        <v>1215</v>
      </c>
    </row>
    <row r="58" spans="2:8" ht="45.75" customHeight="1" x14ac:dyDescent="0.2">
      <c r="B58" s="129"/>
      <c r="C58" s="1203" t="s">
        <v>564</v>
      </c>
      <c r="D58" s="1204"/>
      <c r="E58" s="1205"/>
      <c r="F58" s="130">
        <v>1403</v>
      </c>
      <c r="G58" s="130">
        <v>1098</v>
      </c>
      <c r="H58" s="131">
        <v>695</v>
      </c>
    </row>
    <row r="59" spans="2:8" ht="45.75" customHeight="1" x14ac:dyDescent="0.2">
      <c r="B59" s="129"/>
      <c r="C59" s="1203" t="s">
        <v>565</v>
      </c>
      <c r="D59" s="1204"/>
      <c r="E59" s="1205"/>
      <c r="F59" s="130">
        <v>320</v>
      </c>
      <c r="G59" s="130">
        <v>374</v>
      </c>
      <c r="H59" s="131">
        <v>257</v>
      </c>
    </row>
    <row r="60" spans="2:8" ht="45.75" customHeight="1" x14ac:dyDescent="0.2">
      <c r="B60" s="129"/>
      <c r="C60" s="1203" t="s">
        <v>566</v>
      </c>
      <c r="D60" s="1204"/>
      <c r="E60" s="1205"/>
      <c r="F60" s="130">
        <v>81</v>
      </c>
      <c r="G60" s="130">
        <v>82</v>
      </c>
      <c r="H60" s="131">
        <v>66</v>
      </c>
    </row>
    <row r="61" spans="2:8" ht="45.75" customHeight="1" x14ac:dyDescent="0.2">
      <c r="B61" s="129"/>
      <c r="C61" s="1203" t="s">
        <v>567</v>
      </c>
      <c r="D61" s="1204"/>
      <c r="E61" s="1205"/>
      <c r="F61" s="130">
        <v>66</v>
      </c>
      <c r="G61" s="130">
        <v>66</v>
      </c>
      <c r="H61" s="131">
        <v>66</v>
      </c>
    </row>
    <row r="62" spans="2:8" ht="45.75" customHeight="1" thickBot="1" x14ac:dyDescent="0.25">
      <c r="B62" s="132"/>
      <c r="C62" s="1206" t="s">
        <v>568</v>
      </c>
      <c r="D62" s="1207"/>
      <c r="E62" s="1208"/>
      <c r="F62" s="133">
        <v>33</v>
      </c>
      <c r="G62" s="133">
        <v>34</v>
      </c>
      <c r="H62" s="134">
        <v>34</v>
      </c>
    </row>
    <row r="63" spans="2:8" ht="52.5" customHeight="1" thickBot="1" x14ac:dyDescent="0.25">
      <c r="B63" s="135"/>
      <c r="C63" s="1209" t="s">
        <v>49</v>
      </c>
      <c r="D63" s="1209"/>
      <c r="E63" s="1210"/>
      <c r="F63" s="136">
        <v>8537</v>
      </c>
      <c r="G63" s="136">
        <v>8270</v>
      </c>
      <c r="H63" s="137">
        <v>7784</v>
      </c>
    </row>
    <row r="64" spans="2:8" ht="13" x14ac:dyDescent="0.2"/>
  </sheetData>
  <sheetProtection algorithmName="SHA-512" hashValue="5McpOhQxJ7ibnjaHZXRqYc96jgunverxV1sQs7hzKH23aPF/Mnt5lXAJtWPmdUvBE+PhCyJGTolNQ5+D94LgpA==" saltValue="Xj6YqL2v+wimAJJoU/nwkw==" spinCount="100000" sheet="1" objects="1" scenarios="1"/>
  <mergeCells count="9">
    <mergeCell ref="C61:E61"/>
    <mergeCell ref="C62:E62"/>
    <mergeCell ref="C63:E63"/>
    <mergeCell ref="C55:E55"/>
    <mergeCell ref="C56:E56"/>
    <mergeCell ref="C57:E57"/>
    <mergeCell ref="C58:E58"/>
    <mergeCell ref="C59:E59"/>
    <mergeCell ref="C60:E60"/>
  </mergeCells>
  <phoneticPr fontId="2"/>
  <pageMargins left="0.59055118110236227" right="0" top="0.59055118110236227" bottom="0.59055118110236227" header="0.39370078740157483" footer="0.39370078740157483"/>
  <pageSetup paperSize="9" scale="38"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527</v>
      </c>
      <c r="G2" s="151"/>
      <c r="H2" s="152"/>
    </row>
    <row r="3" spans="1:8" x14ac:dyDescent="0.2">
      <c r="A3" s="148" t="s">
        <v>520</v>
      </c>
      <c r="B3" s="153"/>
      <c r="C3" s="154"/>
      <c r="D3" s="155">
        <v>82907</v>
      </c>
      <c r="E3" s="156"/>
      <c r="F3" s="157">
        <v>74581</v>
      </c>
      <c r="G3" s="158"/>
      <c r="H3" s="159"/>
    </row>
    <row r="4" spans="1:8" x14ac:dyDescent="0.2">
      <c r="A4" s="160"/>
      <c r="B4" s="161"/>
      <c r="C4" s="162"/>
      <c r="D4" s="163">
        <v>47695</v>
      </c>
      <c r="E4" s="164"/>
      <c r="F4" s="165">
        <v>41563</v>
      </c>
      <c r="G4" s="166"/>
      <c r="H4" s="167"/>
    </row>
    <row r="5" spans="1:8" x14ac:dyDescent="0.2">
      <c r="A5" s="148" t="s">
        <v>522</v>
      </c>
      <c r="B5" s="153"/>
      <c r="C5" s="154"/>
      <c r="D5" s="155">
        <v>100873</v>
      </c>
      <c r="E5" s="156"/>
      <c r="F5" s="157">
        <v>76347</v>
      </c>
      <c r="G5" s="158"/>
      <c r="H5" s="159"/>
    </row>
    <row r="6" spans="1:8" x14ac:dyDescent="0.2">
      <c r="A6" s="160"/>
      <c r="B6" s="161"/>
      <c r="C6" s="162"/>
      <c r="D6" s="163">
        <v>61626</v>
      </c>
      <c r="E6" s="164"/>
      <c r="F6" s="165">
        <v>41762</v>
      </c>
      <c r="G6" s="166"/>
      <c r="H6" s="167"/>
    </row>
    <row r="7" spans="1:8" x14ac:dyDescent="0.2">
      <c r="A7" s="148" t="s">
        <v>523</v>
      </c>
      <c r="B7" s="153"/>
      <c r="C7" s="154"/>
      <c r="D7" s="155">
        <v>53922</v>
      </c>
      <c r="E7" s="156"/>
      <c r="F7" s="157">
        <v>69604</v>
      </c>
      <c r="G7" s="158"/>
      <c r="H7" s="159"/>
    </row>
    <row r="8" spans="1:8" x14ac:dyDescent="0.2">
      <c r="A8" s="160"/>
      <c r="B8" s="161"/>
      <c r="C8" s="162"/>
      <c r="D8" s="163">
        <v>26073</v>
      </c>
      <c r="E8" s="164"/>
      <c r="F8" s="165">
        <v>36247</v>
      </c>
      <c r="G8" s="166"/>
      <c r="H8" s="167"/>
    </row>
    <row r="9" spans="1:8" x14ac:dyDescent="0.2">
      <c r="A9" s="148" t="s">
        <v>524</v>
      </c>
      <c r="B9" s="153"/>
      <c r="C9" s="154"/>
      <c r="D9" s="155">
        <v>44767</v>
      </c>
      <c r="E9" s="156"/>
      <c r="F9" s="157">
        <v>68410</v>
      </c>
      <c r="G9" s="158"/>
      <c r="H9" s="159"/>
    </row>
    <row r="10" spans="1:8" x14ac:dyDescent="0.2">
      <c r="A10" s="160"/>
      <c r="B10" s="161"/>
      <c r="C10" s="162"/>
      <c r="D10" s="163">
        <v>23694</v>
      </c>
      <c r="E10" s="164"/>
      <c r="F10" s="165">
        <v>35086</v>
      </c>
      <c r="G10" s="166"/>
      <c r="H10" s="167"/>
    </row>
    <row r="11" spans="1:8" x14ac:dyDescent="0.2">
      <c r="A11" s="148" t="s">
        <v>525</v>
      </c>
      <c r="B11" s="153"/>
      <c r="C11" s="154"/>
      <c r="D11" s="155">
        <v>73127</v>
      </c>
      <c r="E11" s="156"/>
      <c r="F11" s="157">
        <v>73019</v>
      </c>
      <c r="G11" s="158"/>
      <c r="H11" s="159"/>
    </row>
    <row r="12" spans="1:8" x14ac:dyDescent="0.2">
      <c r="A12" s="160"/>
      <c r="B12" s="161"/>
      <c r="C12" s="168"/>
      <c r="D12" s="163">
        <v>44102</v>
      </c>
      <c r="E12" s="164"/>
      <c r="F12" s="165">
        <v>39427</v>
      </c>
      <c r="G12" s="166"/>
      <c r="H12" s="167"/>
    </row>
    <row r="13" spans="1:8" x14ac:dyDescent="0.2">
      <c r="A13" s="148"/>
      <c r="B13" s="153"/>
      <c r="C13" s="169"/>
      <c r="D13" s="170">
        <v>71119</v>
      </c>
      <c r="E13" s="171"/>
      <c r="F13" s="172">
        <v>72392</v>
      </c>
      <c r="G13" s="173"/>
      <c r="H13" s="159"/>
    </row>
    <row r="14" spans="1:8" x14ac:dyDescent="0.2">
      <c r="A14" s="160"/>
      <c r="B14" s="161"/>
      <c r="C14" s="162"/>
      <c r="D14" s="163">
        <v>40638</v>
      </c>
      <c r="E14" s="164"/>
      <c r="F14" s="165">
        <v>38817</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3.84</v>
      </c>
      <c r="C19" s="174">
        <f>ROUND(VALUE(SUBSTITUTE(実質収支比率等に係る経年分析!G$48,"▲","-")),2)</f>
        <v>5.57</v>
      </c>
      <c r="D19" s="174">
        <f>ROUND(VALUE(SUBSTITUTE(実質収支比率等に係る経年分析!H$48,"▲","-")),2)</f>
        <v>6.06</v>
      </c>
      <c r="E19" s="174">
        <f>ROUND(VALUE(SUBSTITUTE(実質収支比率等に係る経年分析!I$48,"▲","-")),2)</f>
        <v>5.57</v>
      </c>
      <c r="F19" s="174">
        <f>ROUND(VALUE(SUBSTITUTE(実質収支比率等に係る経年分析!J$48,"▲","-")),2)</f>
        <v>6.48</v>
      </c>
    </row>
    <row r="20" spans="1:11" x14ac:dyDescent="0.2">
      <c r="A20" s="174" t="s">
        <v>53</v>
      </c>
      <c r="B20" s="174">
        <f>ROUND(VALUE(SUBSTITUTE(実質収支比率等に係る経年分析!F$47,"▲","-")),2)</f>
        <v>61.8</v>
      </c>
      <c r="C20" s="174">
        <f>ROUND(VALUE(SUBSTITUTE(実質収支比率等に係る経年分析!G$47,"▲","-")),2)</f>
        <v>57.15</v>
      </c>
      <c r="D20" s="174">
        <f>ROUND(VALUE(SUBSTITUTE(実質収支比率等に係る経年分析!H$47,"▲","-")),2)</f>
        <v>56.59</v>
      </c>
      <c r="E20" s="174">
        <f>ROUND(VALUE(SUBSTITUTE(実質収支比率等に係る経年分析!I$47,"▲","-")),2)</f>
        <v>58.2</v>
      </c>
      <c r="F20" s="174">
        <f>ROUND(VALUE(SUBSTITUTE(実質収支比率等に係る経年分析!J$47,"▲","-")),2)</f>
        <v>57.58</v>
      </c>
    </row>
    <row r="21" spans="1:11" x14ac:dyDescent="0.2">
      <c r="A21" s="174" t="s">
        <v>54</v>
      </c>
      <c r="B21" s="174">
        <f>IF(ISNUMBER(VALUE(SUBSTITUTE(実質収支比率等に係る経年分析!F$49,"▲","-"))),ROUND(VALUE(SUBSTITUTE(実質収支比率等に係る経年分析!F$49,"▲","-")),2),NA())</f>
        <v>-6.74</v>
      </c>
      <c r="C21" s="174">
        <f>IF(ISNUMBER(VALUE(SUBSTITUTE(実質収支比率等に係る経年分析!G$49,"▲","-"))),ROUND(VALUE(SUBSTITUTE(実質収支比率等に係る経年分析!G$49,"▲","-")),2),NA())</f>
        <v>-2.4700000000000002</v>
      </c>
      <c r="D21" s="174">
        <f>IF(ISNUMBER(VALUE(SUBSTITUTE(実質収支比率等に係る経年分析!H$49,"▲","-"))),ROUND(VALUE(SUBSTITUTE(実質収支比率等に係る経年分析!H$49,"▲","-")),2),NA())</f>
        <v>0</v>
      </c>
      <c r="E21" s="174">
        <f>IF(ISNUMBER(VALUE(SUBSTITUTE(実質収支比率等に係る経年分析!I$49,"▲","-"))),ROUND(VALUE(SUBSTITUTE(実質収支比率等に係る経年分析!I$49,"▲","-")),2),NA())</f>
        <v>-3.74</v>
      </c>
      <c r="F21" s="174">
        <f>IF(ISNUMBER(VALUE(SUBSTITUTE(実質収支比率等に係る経年分析!J$49,"▲","-"))),ROUND(VALUE(SUBSTITUTE(実質収支比率等に係る経年分析!J$49,"▲","-")),2),NA())</f>
        <v>-1.75</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かほく市墓地特別会計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2">
      <c r="A30" s="175" t="str">
        <f>IF(連結実質赤字比率に係る赤字・黒字の構成分析!C$40="",NA(),連結実質赤字比率に係る赤字・黒字の構成分析!C$40)</f>
        <v>かほく市営バス事業特別会計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2">
      <c r="A31" s="175" t="str">
        <f>IF(連結実質赤字比率に係る赤字・黒字の構成分析!C$39="",NA(),連結実質赤字比率に係る赤字・黒字の構成分析!C$39)</f>
        <v>かほく市国民健康保険特別会計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0.65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0.05</v>
      </c>
    </row>
    <row r="32" spans="1:11" x14ac:dyDescent="0.2">
      <c r="A32" s="175" t="str">
        <f>IF(連結実質赤字比率に係る赤字・黒字の構成分析!C$38="",NA(),連結実質赤字比率に係る赤字・黒字の構成分析!C$38)</f>
        <v>かほく市ケーブルテレビ事業特別会計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7.0000000000000007E-2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0.17</v>
      </c>
    </row>
    <row r="33" spans="1:16" x14ac:dyDescent="0.2">
      <c r="A33" s="175" t="str">
        <f>IF(連結実質赤字比率に係る赤字・黒字の構成分析!C$37="",NA(),連結実質赤字比率に係る赤字・黒字の構成分析!C$37)</f>
        <v>かほく市介護保険特別会計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1.22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0.66</v>
      </c>
    </row>
    <row r="34" spans="1:16" x14ac:dyDescent="0.2">
      <c r="A34" s="175" t="str">
        <f>IF(連結実質赤字比率に係る赤字・黒字の構成分析!C$36="",NA(),連結実質赤字比率に係る赤字・黒字の構成分析!C$36)</f>
        <v>かほく市下水道事業会計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3.77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4.33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4.1399999999999997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4.0599999999999996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1.9</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3.75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5.51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5.96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5.43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6.26</v>
      </c>
    </row>
    <row r="36" spans="1:16" x14ac:dyDescent="0.2">
      <c r="A36" s="175" t="str">
        <f>IF(連結実質赤字比率に係る赤字・黒字の構成分析!C$34="",NA(),連結実質赤字比率に係る赤字・黒字の構成分析!C$34)</f>
        <v>かほく市水道事業会計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9.27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9.7100000000000009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10.029999999999999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10.79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10.46</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2938</v>
      </c>
      <c r="E42" s="176"/>
      <c r="F42" s="176"/>
      <c r="G42" s="176">
        <f>'実質公債費比率（分子）の構造'!L$52</f>
        <v>2799</v>
      </c>
      <c r="H42" s="176"/>
      <c r="I42" s="176"/>
      <c r="J42" s="176">
        <f>'実質公債費比率（分子）の構造'!M$52</f>
        <v>2802</v>
      </c>
      <c r="K42" s="176"/>
      <c r="L42" s="176"/>
      <c r="M42" s="176">
        <f>'実質公債費比率（分子）の構造'!N$52</f>
        <v>2624</v>
      </c>
      <c r="N42" s="176"/>
      <c r="O42" s="176"/>
      <c r="P42" s="176">
        <f>'実質公債費比率（分子）の構造'!O$52</f>
        <v>2499</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74</v>
      </c>
      <c r="C45" s="176"/>
      <c r="D45" s="176"/>
      <c r="E45" s="176">
        <f>'実質公債費比率（分子）の構造'!L$49</f>
        <v>62</v>
      </c>
      <c r="F45" s="176"/>
      <c r="G45" s="176"/>
      <c r="H45" s="176">
        <f>'実質公債費比率（分子）の構造'!M$49</f>
        <v>35</v>
      </c>
      <c r="I45" s="176"/>
      <c r="J45" s="176"/>
      <c r="K45" s="176">
        <f>'実質公債費比率（分子）の構造'!N$49</f>
        <v>36</v>
      </c>
      <c r="L45" s="176"/>
      <c r="M45" s="176"/>
      <c r="N45" s="176">
        <f>'実質公債費比率（分子）の構造'!O$49</f>
        <v>23</v>
      </c>
      <c r="O45" s="176"/>
      <c r="P45" s="176"/>
    </row>
    <row r="46" spans="1:16" x14ac:dyDescent="0.2">
      <c r="A46" s="176" t="s">
        <v>64</v>
      </c>
      <c r="B46" s="176">
        <f>'実質公債費比率（分子）の構造'!K$48</f>
        <v>937</v>
      </c>
      <c r="C46" s="176"/>
      <c r="D46" s="176"/>
      <c r="E46" s="176">
        <f>'実質公債費比率（分子）の構造'!L$48</f>
        <v>899</v>
      </c>
      <c r="F46" s="176"/>
      <c r="G46" s="176"/>
      <c r="H46" s="176">
        <f>'実質公債費比率（分子）の構造'!M$48</f>
        <v>839</v>
      </c>
      <c r="I46" s="176"/>
      <c r="J46" s="176"/>
      <c r="K46" s="176">
        <f>'実質公債費比率（分子）の構造'!N$48</f>
        <v>816</v>
      </c>
      <c r="L46" s="176"/>
      <c r="M46" s="176"/>
      <c r="N46" s="176">
        <f>'実質公債費比率（分子）の構造'!O$48</f>
        <v>747</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2806</v>
      </c>
      <c r="C49" s="176"/>
      <c r="D49" s="176"/>
      <c r="E49" s="176">
        <f>'実質公債費比率（分子）の構造'!L$45</f>
        <v>2719</v>
      </c>
      <c r="F49" s="176"/>
      <c r="G49" s="176"/>
      <c r="H49" s="176">
        <f>'実質公債費比率（分子）の構造'!M$45</f>
        <v>2802</v>
      </c>
      <c r="I49" s="176"/>
      <c r="J49" s="176"/>
      <c r="K49" s="176">
        <f>'実質公債費比率（分子）の構造'!N$45</f>
        <v>2717</v>
      </c>
      <c r="L49" s="176"/>
      <c r="M49" s="176"/>
      <c r="N49" s="176">
        <f>'実質公債費比率（分子）の構造'!O$45</f>
        <v>2669</v>
      </c>
      <c r="O49" s="176"/>
      <c r="P49" s="176"/>
    </row>
    <row r="50" spans="1:16" x14ac:dyDescent="0.2">
      <c r="A50" s="176" t="s">
        <v>67</v>
      </c>
      <c r="B50" s="176" t="e">
        <f>NA()</f>
        <v>#N/A</v>
      </c>
      <c r="C50" s="176">
        <f>IF(ISNUMBER('実質公債費比率（分子）の構造'!K$53),'実質公債費比率（分子）の構造'!K$53,NA())</f>
        <v>879</v>
      </c>
      <c r="D50" s="176" t="e">
        <f>NA()</f>
        <v>#N/A</v>
      </c>
      <c r="E50" s="176" t="e">
        <f>NA()</f>
        <v>#N/A</v>
      </c>
      <c r="F50" s="176">
        <f>IF(ISNUMBER('実質公債費比率（分子）の構造'!L$53),'実質公債費比率（分子）の構造'!L$53,NA())</f>
        <v>881</v>
      </c>
      <c r="G50" s="176" t="e">
        <f>NA()</f>
        <v>#N/A</v>
      </c>
      <c r="H50" s="176" t="e">
        <f>NA()</f>
        <v>#N/A</v>
      </c>
      <c r="I50" s="176">
        <f>IF(ISNUMBER('実質公債費比率（分子）の構造'!M$53),'実質公債費比率（分子）の構造'!M$53,NA())</f>
        <v>874</v>
      </c>
      <c r="J50" s="176" t="e">
        <f>NA()</f>
        <v>#N/A</v>
      </c>
      <c r="K50" s="176" t="e">
        <f>NA()</f>
        <v>#N/A</v>
      </c>
      <c r="L50" s="176">
        <f>IF(ISNUMBER('実質公債費比率（分子）の構造'!N$53),'実質公債費比率（分子）の構造'!N$53,NA())</f>
        <v>945</v>
      </c>
      <c r="M50" s="176" t="e">
        <f>NA()</f>
        <v>#N/A</v>
      </c>
      <c r="N50" s="176" t="e">
        <f>NA()</f>
        <v>#N/A</v>
      </c>
      <c r="O50" s="176">
        <f>IF(ISNUMBER('実質公債費比率（分子）の構造'!O$53),'実質公債費比率（分子）の構造'!O$53,NA())</f>
        <v>940</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21616</v>
      </c>
      <c r="E56" s="175"/>
      <c r="F56" s="175"/>
      <c r="G56" s="175">
        <f>'将来負担比率（分子）の構造'!J$52</f>
        <v>20200</v>
      </c>
      <c r="H56" s="175"/>
      <c r="I56" s="175"/>
      <c r="J56" s="175">
        <f>'将来負担比率（分子）の構造'!K$52</f>
        <v>19219</v>
      </c>
      <c r="K56" s="175"/>
      <c r="L56" s="175"/>
      <c r="M56" s="175">
        <f>'将来負担比率（分子）の構造'!L$52</f>
        <v>17980</v>
      </c>
      <c r="N56" s="175"/>
      <c r="O56" s="175"/>
      <c r="P56" s="175">
        <f>'将来負担比率（分子）の構造'!M$52</f>
        <v>17259</v>
      </c>
    </row>
    <row r="57" spans="1:16" x14ac:dyDescent="0.2">
      <c r="A57" s="175" t="s">
        <v>42</v>
      </c>
      <c r="B57" s="175"/>
      <c r="C57" s="175"/>
      <c r="D57" s="175">
        <f>'将来負担比率（分子）の構造'!I$51</f>
        <v>2708</v>
      </c>
      <c r="E57" s="175"/>
      <c r="F57" s="175"/>
      <c r="G57" s="175">
        <f>'将来負担比率（分子）の構造'!J$51</f>
        <v>2720</v>
      </c>
      <c r="H57" s="175"/>
      <c r="I57" s="175"/>
      <c r="J57" s="175">
        <f>'将来負担比率（分子）の構造'!K$51</f>
        <v>2648</v>
      </c>
      <c r="K57" s="175"/>
      <c r="L57" s="175"/>
      <c r="M57" s="175">
        <f>'将来負担比率（分子）の構造'!L$51</f>
        <v>2653</v>
      </c>
      <c r="N57" s="175"/>
      <c r="O57" s="175"/>
      <c r="P57" s="175">
        <f>'将来負担比率（分子）の構造'!M$51</f>
        <v>2607</v>
      </c>
    </row>
    <row r="58" spans="1:16" x14ac:dyDescent="0.2">
      <c r="A58" s="175" t="s">
        <v>41</v>
      </c>
      <c r="B58" s="175"/>
      <c r="C58" s="175"/>
      <c r="D58" s="175">
        <f>'将来負担比率（分子）の構造'!I$50</f>
        <v>7201</v>
      </c>
      <c r="E58" s="175"/>
      <c r="F58" s="175"/>
      <c r="G58" s="175">
        <f>'将来負担比率（分子）の構造'!J$50</f>
        <v>7071</v>
      </c>
      <c r="H58" s="175"/>
      <c r="I58" s="175"/>
      <c r="J58" s="175">
        <f>'将来負担比率（分子）の構造'!K$50</f>
        <v>7658</v>
      </c>
      <c r="K58" s="175"/>
      <c r="L58" s="175"/>
      <c r="M58" s="175">
        <f>'将来負担比率（分子）の構造'!L$50</f>
        <v>7785</v>
      </c>
      <c r="N58" s="175"/>
      <c r="O58" s="175"/>
      <c r="P58" s="175">
        <f>'将来負担比率（分子）の構造'!M$50</f>
        <v>7736</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5</v>
      </c>
      <c r="C61" s="175"/>
      <c r="D61" s="175"/>
      <c r="E61" s="175">
        <f>'将来負担比率（分子）の構造'!J$46</f>
        <v>3</v>
      </c>
      <c r="F61" s="175"/>
      <c r="G61" s="175"/>
      <c r="H61" s="175">
        <f>'将来負担比率（分子）の構造'!K$46</f>
        <v>2</v>
      </c>
      <c r="I61" s="175"/>
      <c r="J61" s="175"/>
      <c r="K61" s="175">
        <f>'将来負担比率（分子）の構造'!L$46</f>
        <v>1</v>
      </c>
      <c r="L61" s="175"/>
      <c r="M61" s="175"/>
      <c r="N61" s="175" t="str">
        <f>'将来負担比率（分子）の構造'!M$46</f>
        <v>-</v>
      </c>
      <c r="O61" s="175"/>
      <c r="P61" s="175"/>
    </row>
    <row r="62" spans="1:16" x14ac:dyDescent="0.2">
      <c r="A62" s="175" t="s">
        <v>35</v>
      </c>
      <c r="B62" s="175">
        <f>'将来負担比率（分子）の構造'!I$45</f>
        <v>2251</v>
      </c>
      <c r="C62" s="175"/>
      <c r="D62" s="175"/>
      <c r="E62" s="175">
        <f>'将来負担比率（分子）の構造'!J$45</f>
        <v>2191</v>
      </c>
      <c r="F62" s="175"/>
      <c r="G62" s="175"/>
      <c r="H62" s="175">
        <f>'将来負担比率（分子）の構造'!K$45</f>
        <v>2166</v>
      </c>
      <c r="I62" s="175"/>
      <c r="J62" s="175"/>
      <c r="K62" s="175">
        <f>'将来負担比率（分子）の構造'!L$45</f>
        <v>2105</v>
      </c>
      <c r="L62" s="175"/>
      <c r="M62" s="175"/>
      <c r="N62" s="175">
        <f>'将来負担比率（分子）の構造'!M$45</f>
        <v>2054</v>
      </c>
      <c r="O62" s="175"/>
      <c r="P62" s="175"/>
    </row>
    <row r="63" spans="1:16" x14ac:dyDescent="0.2">
      <c r="A63" s="175" t="s">
        <v>34</v>
      </c>
      <c r="B63" s="175">
        <f>'将来負担比率（分子）の構造'!I$44</f>
        <v>231</v>
      </c>
      <c r="C63" s="175"/>
      <c r="D63" s="175"/>
      <c r="E63" s="175">
        <f>'将来負担比率（分子）の構造'!J$44</f>
        <v>225</v>
      </c>
      <c r="F63" s="175"/>
      <c r="G63" s="175"/>
      <c r="H63" s="175">
        <f>'将来負担比率（分子）の構造'!K$44</f>
        <v>737</v>
      </c>
      <c r="I63" s="175"/>
      <c r="J63" s="175"/>
      <c r="K63" s="175">
        <f>'将来負担比率（分子）の構造'!L$44</f>
        <v>1716</v>
      </c>
      <c r="L63" s="175"/>
      <c r="M63" s="175"/>
      <c r="N63" s="175">
        <f>'将来負担比率（分子）の構造'!M$44</f>
        <v>1715</v>
      </c>
      <c r="O63" s="175"/>
      <c r="P63" s="175"/>
    </row>
    <row r="64" spans="1:16" x14ac:dyDescent="0.2">
      <c r="A64" s="175" t="s">
        <v>33</v>
      </c>
      <c r="B64" s="175">
        <f>'将来負担比率（分子）の構造'!I$43</f>
        <v>8282</v>
      </c>
      <c r="C64" s="175"/>
      <c r="D64" s="175"/>
      <c r="E64" s="175">
        <f>'将来負担比率（分子）の構造'!J$43</f>
        <v>7963</v>
      </c>
      <c r="F64" s="175"/>
      <c r="G64" s="175"/>
      <c r="H64" s="175">
        <f>'将来負担比率（分子）の構造'!K$43</f>
        <v>7498</v>
      </c>
      <c r="I64" s="175"/>
      <c r="J64" s="175"/>
      <c r="K64" s="175">
        <f>'将来負担比率（分子）の構造'!L$43</f>
        <v>7058</v>
      </c>
      <c r="L64" s="175"/>
      <c r="M64" s="175"/>
      <c r="N64" s="175">
        <f>'将来負担比率（分子）の構造'!M$43</f>
        <v>6150</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f>'将来負担比率（分子）の構造'!M$42</f>
        <v>4763</v>
      </c>
      <c r="O65" s="175"/>
      <c r="P65" s="175"/>
    </row>
    <row r="66" spans="1:16" x14ac:dyDescent="0.2">
      <c r="A66" s="175" t="s">
        <v>31</v>
      </c>
      <c r="B66" s="175">
        <f>'将来負担比率（分子）の構造'!I$41</f>
        <v>23652</v>
      </c>
      <c r="C66" s="175"/>
      <c r="D66" s="175"/>
      <c r="E66" s="175">
        <f>'将来負担比率（分子）の構造'!J$41</f>
        <v>23818</v>
      </c>
      <c r="F66" s="175"/>
      <c r="G66" s="175"/>
      <c r="H66" s="175">
        <f>'将来負担比率（分子）の構造'!K$41</f>
        <v>22739</v>
      </c>
      <c r="I66" s="175"/>
      <c r="J66" s="175"/>
      <c r="K66" s="175">
        <f>'将来負担比率（分子）の構造'!L$41</f>
        <v>21088</v>
      </c>
      <c r="L66" s="175"/>
      <c r="M66" s="175"/>
      <c r="N66" s="175">
        <f>'将来負担比率（分子）の構造'!M$41</f>
        <v>20575</v>
      </c>
      <c r="O66" s="175"/>
      <c r="P66" s="175"/>
    </row>
    <row r="67" spans="1:16" x14ac:dyDescent="0.2">
      <c r="A67" s="175" t="s">
        <v>71</v>
      </c>
      <c r="B67" s="175" t="e">
        <f>NA()</f>
        <v>#N/A</v>
      </c>
      <c r="C67" s="175">
        <f>IF(ISNUMBER('将来負担比率（分子）の構造'!I$53), IF('将来負担比率（分子）の構造'!I$53 &lt; 0, 0, '将来負担比率（分子）の構造'!I$53), NA())</f>
        <v>2896</v>
      </c>
      <c r="D67" s="175" t="e">
        <f>NA()</f>
        <v>#N/A</v>
      </c>
      <c r="E67" s="175" t="e">
        <f>NA()</f>
        <v>#N/A</v>
      </c>
      <c r="F67" s="175">
        <f>IF(ISNUMBER('将来負担比率（分子）の構造'!J$53), IF('将来負担比率（分子）の構造'!J$53 &lt; 0, 0, '将来負担比率（分子）の構造'!J$53), NA())</f>
        <v>4209</v>
      </c>
      <c r="G67" s="175" t="e">
        <f>NA()</f>
        <v>#N/A</v>
      </c>
      <c r="H67" s="175" t="e">
        <f>NA()</f>
        <v>#N/A</v>
      </c>
      <c r="I67" s="175">
        <f>IF(ISNUMBER('将来負担比率（分子）の構造'!K$53), IF('将来負担比率（分子）の構造'!K$53 &lt; 0, 0, '将来負担比率（分子）の構造'!K$53), NA())</f>
        <v>3617</v>
      </c>
      <c r="J67" s="175" t="e">
        <f>NA()</f>
        <v>#N/A</v>
      </c>
      <c r="K67" s="175" t="e">
        <f>NA()</f>
        <v>#N/A</v>
      </c>
      <c r="L67" s="175">
        <f>IF(ISNUMBER('将来負担比率（分子）の構造'!L$53), IF('将来負担比率（分子）の構造'!L$53 &lt; 0, 0, '将来負担比率（分子）の構造'!L$53), NA())</f>
        <v>3549</v>
      </c>
      <c r="M67" s="175" t="e">
        <f>NA()</f>
        <v>#N/A</v>
      </c>
      <c r="N67" s="175" t="e">
        <f>NA()</f>
        <v>#N/A</v>
      </c>
      <c r="O67" s="175">
        <f>IF(ISNUMBER('将来負担比率（分子）の構造'!M$53), IF('将来負担比率（分子）の構造'!M$53 &lt; 0, 0, '将来負担比率（分子）の構造'!M$53), NA())</f>
        <v>7653</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6255</v>
      </c>
      <c r="C72" s="179">
        <f>基金残高に係る経年分析!G55</f>
        <v>6272</v>
      </c>
      <c r="D72" s="179">
        <f>基金残高に係る経年分析!H55</f>
        <v>6276</v>
      </c>
    </row>
    <row r="73" spans="1:16" x14ac:dyDescent="0.2">
      <c r="A73" s="178" t="s">
        <v>74</v>
      </c>
      <c r="B73" s="179">
        <f>基金残高に係る経年分析!F56</f>
        <v>245</v>
      </c>
      <c r="C73" s="179">
        <f>基金残高に係る経年分析!G56</f>
        <v>246</v>
      </c>
      <c r="D73" s="179">
        <f>基金残高に係る経年分析!H56</f>
        <v>293</v>
      </c>
    </row>
    <row r="74" spans="1:16" x14ac:dyDescent="0.2">
      <c r="A74" s="178" t="s">
        <v>75</v>
      </c>
      <c r="B74" s="179">
        <f>基金残高に係る経年分析!F57</f>
        <v>2037</v>
      </c>
      <c r="C74" s="179">
        <f>基金残高に係る経年分析!G57</f>
        <v>1751</v>
      </c>
      <c r="D74" s="179">
        <f>基金残高に係る経年分析!H57</f>
        <v>1215</v>
      </c>
    </row>
  </sheetData>
  <sheetProtection algorithmName="SHA-512" hashValue="1kQjdiWRvnzryd3Htz+hfp7uv7y6o0TftFayYVRKflaI+pD5TiEGvH9XH1FEE3MEjuTVRtMIIIUeIujxJcMjlw==" saltValue="jjU1OYWh83bHywGyDfJov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二井　香菜子</cp:lastModifiedBy>
  <cp:lastPrinted>2025-03-12T02:20:17Z</cp:lastPrinted>
  <dcterms:created xsi:type="dcterms:W3CDTF">2025-02-19T02:14:38Z</dcterms:created>
  <dcterms:modified xsi:type="dcterms:W3CDTF">2025-03-19T02:53:48Z</dcterms:modified>
  <cp:category/>
</cp:coreProperties>
</file>