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財政課\01 財政係\33 財政状況資料集\平成２６年度財政状況資料集の作成及び提出について（依頼）\回答\"/>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BE35" i="9"/>
  <c r="C35" i="9"/>
  <c r="CO34" i="9"/>
  <c r="CO35" i="9" s="1"/>
  <c r="BW34"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<sst xmlns="http://schemas.openxmlformats.org/spreadsheetml/2006/main" count="922" uniqueCount="527">
  <si>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</si>
  <si>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</si>
  <si>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</si>
  <si>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</si>
  <si>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</si>
  <si>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</si>
  <si>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</si>
  <si>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</si>
  <si>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</si>
  <si>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</si>
  <si>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</si>
  <si>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</si>
  <si>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</si>
  <si>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</si>
  <si>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</si>
  <si>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</si>
  <si>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</si>
  <si>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</si>
  <si>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</si>
  <si>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</si>
  <si>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</si>
  <si>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</si>
  <si>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</si>
  <si>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</si>
  <si>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</si>
  <si>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</si>
  <si>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</si>
  <si>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</si>
  <si>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</si>
  <si>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</si>
  <si>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</si>
  <si>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</si>
  <si>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</si>
  <si>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</si>
  <si>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</si>
  <si>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</si>
  <si>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</si>
  <si>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</si>
  <si>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</si>
  <si>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</si>
  <si>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</si>
  <si>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</si>
  <si>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</si>
  <si>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</si>
  <si>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</si>
  <si>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</si>
  <si>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</si>
  <si>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</si>
  <si>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</si>
  <si>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</si>
  <si>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</si>
  <si>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</si>
  <si>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</si>
  <si>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</si>
  <si>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</si>
  <si>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</si>
  <si>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</si>
  <si>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</si>
  <si>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</si>
  <si>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</si>
  <si>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</si>
  <si>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</si>
  <si>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</si>
  <si>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</si>
  <si>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</si>
  <si>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</si>
  <si>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</si>
  <si>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</si>
  <si>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</si>
  <si>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</si>
  <si>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</si>
  <si>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</si>
  <si>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</si>
  <si>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</si>
  <si>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</si>
  <si>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</si>
  <si>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</si>
  <si>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</si>
  <si>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</si>
  <si>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</si>
  <si>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</si>
  <si>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</si>
  <si>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</si>
  <si>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</si>
  <si>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</si>
  <si>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</si>
  <si>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</si>
  <si>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</si>
  <si>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</si>
  <si>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</si>
  <si>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</si>
  <si>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</si>
  <si>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</si>
  <si>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</si>
  <si>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</si>
  <si>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</si>
  <si>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</si>
  <si>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</si>
  <si>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</si>
  <si>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</si>
  <si>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</si>
  <si>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</si>
  <si>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</si>
  <si>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</si>
  <si>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</si>
  <si>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</si>
  <si>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</si>
  <si>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</si>
  <si>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</si>
  <si>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</si>
  <si>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</si>
  <si>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</si>
  <si>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</si>
  <si>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</si>
  <si>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</si>
  <si>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</si>
  <si>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</si>
  <si>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</si>
  <si>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</si>
  <si>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</si>
  <si>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</si>
  <si>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</si>
  <si>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</si>
  <si>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</si>
  <si>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</si>
  <si>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</si>
  <si>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</si>
  <si>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</si>
  <si>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</si>
  <si>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</si>
  <si>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</si>
  <si>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</si>
  <si>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</si>
  <si>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</si>
  <si>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</si>
  <si>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</si>
  <si>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</si>
  <si>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</si>
  <si>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</si>
  <si>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</si>
  <si>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</si>
  <si>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</si>
  <si>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</si>
  <si>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</si>
  <si>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</si>
  <si>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</si>
  <si>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</si>
  <si>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</si>
  <si>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</si>
  <si>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</si>
  <si>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</si>
  <si>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</si>
  <si>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</si>
  <si>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</si>
  <si>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</si>
  <si>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</si>
  <si>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</si>
  <si>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</si>
  <si>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</si>
  <si>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</si>
  <si>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</si>
  <si>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</si>
  <si>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</si>
  <si>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</si>
  <si>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</si>
  <si>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</si>
  <si>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</si>
  <si>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</si>
  <si>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</si>
  <si>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</si>
  <si>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</si>
  <si>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</si>
  <si>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</si>
  <si>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</si>
  <si>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</si>
  <si>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</si>
  <si>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</si>
  <si>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</si>
  <si>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</si>
  <si>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</si>
  <si>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</si>
  <si>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</si>
  <si>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</si>
  <si>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</si>
  <si>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</si>
  <si>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</si>
  <si>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</si>
  <si>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</si>
  <si>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</si>
  <si>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</si>
  <si>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</si>
  <si>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</si>
  <si>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</si>
  <si>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</si>
  <si>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石川県羽咋市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</si>
  <si>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</si>
  <si>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</si>
  <si>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</si>
  <si>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</si>
  <si>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</si>
  <si>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</si>
  <si>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</si>
  <si>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</si>
  <si>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</si>
  <si>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</si>
  <si>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</si>
  <si>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</si>
  <si>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</si>
  <si>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</si>
  <si>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</si>
  <si>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</si>
  <si>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</si>
  <si>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</si>
  <si>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</si>
  <si>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</si>
  <si>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</si>
  <si>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</si>
  <si>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</si>
  <si>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</si>
  <si>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</si>
  <si>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</si>
  <si>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</si>
  <si>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</si>
  <si>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</si>
  <si>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</si>
  <si>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</si>
  <si>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</si>
  <si>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</si>
  <si>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</si>
  <si>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</si>
  <si>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</si>
  <si>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</si>
  <si>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</si>
  <si>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</si>
  <si>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</si>
  <si>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</si>
  <si>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</si>
  <si>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</si>
  <si>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</si>
  <si>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</si>
  <si>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</si>
  <si>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</si>
  <si>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</si>
  <si>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</si>
  <si>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</si>
  <si>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</si>
  <si>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</si>
  <si>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</si>
  <si>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</si>
  <si>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</si>
  <si>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</si>
  <si>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</si>
  <si>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</si>
  <si>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</si>
  <si>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</si>
  <si>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</si>
  <si>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</si>
  <si>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</si>
  <si>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</si>
  <si>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</si>
  <si>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</si>
  <si>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</si>
  <si>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</si>
  <si>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</si>
  <si>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</si>
  <si>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</si>
  <si>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</si>
  <si>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</si>
  <si>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</si>
  <si>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</si>
  <si>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</si>
  <si>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</si>
  <si>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</si>
  <si>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</si>
  <si>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</si>
  <si>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</si>
  <si>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</si>
  <si>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</si>
  <si>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</si>
  <si>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</si>
  <si>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</si>
  <si>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</si>
  <si>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</si>
  <si>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</si>
  <si>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</si>
  <si>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</si>
  <si>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</si>
  <si>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</si>
  <si>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</si>
  <si>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</si>
  <si>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</si>
  <si>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</si>
  <si>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</si>
  <si>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</si>
  <si>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</si>
  <si>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</si>
  <si>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</si>
  <si>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</si>
  <si>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</si>
  <si>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</si>
  <si>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</si>
  <si>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</si>
  <si>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</si>
  <si>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</si>
  <si>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</si>
  <si>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</si>
  <si>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</si>
  <si>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</si>
  <si>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</si>
  <si>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</si>
  <si>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</si>
  <si>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</si>
  <si>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</si>
  <si>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</si>
  <si>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</si>
  <si>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</si>
  <si>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</si>
  <si>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</si>
  <si>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</si>
  <si>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</si>
  <si>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</si>
  <si>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</si>
  <si>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</si>
  <si>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</si>
  <si>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</si>
  <si>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</si>
  <si>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</si>
  <si>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</si>
  <si>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</si>
  <si>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</si>
  <si>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</si>
  <si>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</si>
  <si>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</si>
  <si>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</si>
  <si>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</si>
  <si>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</si>
  <si>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</si>
  <si>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</si>
  <si>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</si>
  <si>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</si>
  <si>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</si>
  <si>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</si>
  <si>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</si>
  <si>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</si>
  <si>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石川県羽咋市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</si>
  <si>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</si>
  <si>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</si>
  <si>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</si>
  <si>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</si>
  <si>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</si>
  <si>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</si>
  <si>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</si>
  <si>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</si>
  <si>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</si>
  <si>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</si>
  <si>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</si>
  <si>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</si>
  <si>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</si>
  <si>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</si>
  <si>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</si>
  <si>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</si>
  <si>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</si>
  <si>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</si>
  <si>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</si>
  <si>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</si>
  <si>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</si>
  <si>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</si>
  <si>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</si>
  <si>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</si>
  <si>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</si>
  <si>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</si>
  <si>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</si>
  <si>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</si>
  <si>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</si>
  <si>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</si>
  <si>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</si>
  <si>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</si>
  <si>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</si>
  <si>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</si>
  <si>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</si>
  <si>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</si>
  <si>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</si>
  <si>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</si>
  <si>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</si>
  <si>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</si>
  <si>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</si>
  <si>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</si>
  <si>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</si>
  <si>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</si>
  <si>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</si>
  <si>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</si>
  <si>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</si>
  <si>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</si>
  <si>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</si>
  <si>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</si>
  <si>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</si>
  <si>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</si>
  <si>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</si>
  <si>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</si>
  <si>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</si>
  <si>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</si>
  <si>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</si>
  <si>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</si>
  <si>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</si>
  <si>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</si>
  <si>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</si>
  <si>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</si>
  <si>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</si>
  <si>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</si>
  <si>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</si>
  <si>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</si>
  <si>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</si>
  <si>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</si>
  <si>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</si>
  <si>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</si>
  <si>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</si>
  <si>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</si>
  <si>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</si>
  <si>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</si>
  <si>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</si>
  <si>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</si>
  <si>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</si>
  <si>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</si>
  <si>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</si>
  <si>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</si>
  <si>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</si>
  <si>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</si>
  <si>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</si>
  <si>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</si>
  <si>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</si>
  <si>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</si>
  <si>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</si>
  <si>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</si>
  <si>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</si>
  <si>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</si>
  <si>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</si>
  <si>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</si>
  <si>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</si>
  <si>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</si>
  <si>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</si>
  <si>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</si>
  <si>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</si>
  <si>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</si>
  <si>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</si>
  <si>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</si>
  <si>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</si>
  <si>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</si>
  <si>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</si>
  <si>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</si>
  <si>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</si>
  <si>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</si>
  <si>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</si>
  <si>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</si>
  <si>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</si>
  <si>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</si>
  <si>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</si>
  <si>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</si>
  <si>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</si>
  <si>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</si>
  <si>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</si>
  <si>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</si>
  <si>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</si>
  <si>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</si>
  <si>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</si>
  <si>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</si>
  <si>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</si>
  <si>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</si>
  <si>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</si>
  <si>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</si>
  <si>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</si>
  <si>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</si>
  <si>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</si>
  <si>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</si>
  <si>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</si>
  <si>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</si>
  <si>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</si>
  <si>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</si>
  <si>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</si>
  <si>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</si>
  <si>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</si>
  <si>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</si>
  <si>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</si>
  <si>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</si>
  <si>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</si>
  <si>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</si>
  <si>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</si>
  <si>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</si>
  <si>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</si>
  <si>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</si>
  <si>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</si>
  <si>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</si>
  <si>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</si>
  <si>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</si>
  <si>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</si>
  <si>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</si>
  <si>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</si>
  <si>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</si>
  <si>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</si>
  <si>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</si>
  <si>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</si>
  <si>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</si>
  <si>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</si>
  <si>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</si>
  <si>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</si>
  <si>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</si>
  <si>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</si>
  <si>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</si>
  <si>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</si>
  <si>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</si>
  <si>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</si>
  <si>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</si>
  <si>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</si>
  <si>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</si>
  <si>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</si>
  <si>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</si>
  <si>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</si>
  <si>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</si>
  <si>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羽咋市水道事業会計</t>
  </si>
  <si>
    <t>羽咋市下水道事業会計</t>
  </si>
  <si>
    <t>一般会計</t>
  </si>
  <si>
    <t>羽咋市介護保険特別会計</t>
  </si>
  <si>
    <t>羽咋市国民健康保険特別会計</t>
  </si>
  <si>
    <t>羽咋市後期高齢者医療特別会計</t>
  </si>
  <si>
    <t>その他会計（赤字）</t>
  </si>
  <si>
    <t>その他会計（黒字）</t>
  </si>
  <si>
    <t>-</t>
    <phoneticPr fontId="5"/>
  </si>
  <si>
    <t>羽咋市土地開発公社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</si>
</sst>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26930</c:v>
                </c:pt>
                <c:pt idx="1">
                  <c:v>22159</c:v>
                </c:pt>
                <c:pt idx="2">
                  <c:v>38981</c:v>
                </c:pt>
                <c:pt idx="3">
                  <c:v>124560</c:v>
                </c:pt>
                <c:pt idx="4">
                  <c:v>115487</c:v>
                </c:pt>
              </c:numCache>
            </c:numRef>
          </c:val>
          <c:smooth val="0"/>
        </c:ser>
        <c:dLbls>
          <c:showLegendKey val="0"/>
          <c:showVal val="0"/>
          <c:showCatName val="0"/>
          <c:showSerName val="0"/>
          <c:showPercent val="0"/>
          <c:showBubbleSize val="0"/>
        </c:dLbls>
        <c:marker val="1"/>
        <c:smooth val="0"/>
        <c:axId val="357666488"/>
        <c:axId val="357666880"/>
      </c:lineChart>
      <c:catAx>
        <c:axId val="357666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666880"/>
        <c:crosses val="autoZero"/>
        <c:auto val="1"/>
        <c:lblAlgn val="ctr"/>
        <c:lblOffset val="100"/>
        <c:tickLblSkip val="1"/>
        <c:tickMarkSkip val="1"/>
        <c:noMultiLvlLbl val="0"/>
      </c:catAx>
      <c:valAx>
        <c:axId val="3576668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666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0.98</c:v>
                </c:pt>
                <c:pt idx="1">
                  <c:v>0.9</c:v>
                </c:pt>
                <c:pt idx="2">
                  <c:v>1.29</c:v>
                </c:pt>
                <c:pt idx="3">
                  <c:v>1.03</c:v>
                </c:pt>
                <c:pt idx="4">
                  <c:v>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3.87</c:v>
                </c:pt>
                <c:pt idx="1">
                  <c:v>4.18</c:v>
                </c:pt>
                <c:pt idx="2">
                  <c:v>4.51</c:v>
                </c:pt>
                <c:pt idx="3">
                  <c:v>4.6100000000000003</c:v>
                </c:pt>
                <c:pt idx="4">
                  <c:v>4.72</c:v>
                </c:pt>
              </c:numCache>
            </c:numRef>
          </c:val>
        </c:ser>
        <c:dLbls>
          <c:showLegendKey val="0"/>
          <c:showVal val="0"/>
          <c:showCatName val="0"/>
          <c:showSerName val="0"/>
          <c:showPercent val="0"/>
          <c:showBubbleSize val="0"/>
        </c:dLbls>
        <c:gapWidth val="250"/>
        <c:overlap val="100"/>
        <c:axId val="357667664"/>
        <c:axId val="357668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3.24</c:v>
                </c:pt>
                <c:pt idx="1">
                  <c:v>2.7</c:v>
                </c:pt>
                <c:pt idx="2">
                  <c:v>2.15</c:v>
                </c:pt>
                <c:pt idx="3">
                  <c:v>1.18</c:v>
                </c:pt>
                <c:pt idx="4">
                  <c:v>1.46</c:v>
                </c:pt>
              </c:numCache>
            </c:numRef>
          </c:val>
          <c:smooth val="0"/>
        </c:ser>
        <c:dLbls>
          <c:showLegendKey val="0"/>
          <c:showVal val="0"/>
          <c:showCatName val="0"/>
          <c:showSerName val="0"/>
          <c:showPercent val="0"/>
          <c:showBubbleSize val="0"/>
        </c:dLbls>
        <c:marker val="1"/>
        <c:smooth val="0"/>
        <c:axId val="357667664"/>
        <c:axId val="357668056"/>
      </c:lineChart>
      <c:catAx>
        <c:axId val="35766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7668056"/>
        <c:crosses val="autoZero"/>
        <c:auto val="1"/>
        <c:lblAlgn val="ctr"/>
        <c:lblOffset val="100"/>
        <c:tickLblSkip val="1"/>
        <c:tickMarkSkip val="1"/>
        <c:noMultiLvlLbl val="0"/>
      </c:catAx>
      <c:valAx>
        <c:axId val="35766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66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7.0000000000000007E-2</c:v>
                </c:pt>
                <c:pt idx="4">
                  <c:v>#N/A</c:v>
                </c:pt>
                <c:pt idx="5">
                  <c:v>0.09</c:v>
                </c:pt>
                <c:pt idx="6">
                  <c:v>#N/A</c:v>
                </c:pt>
                <c:pt idx="7">
                  <c:v>0.09</c:v>
                </c:pt>
                <c:pt idx="8">
                  <c:v>#N/A</c:v>
                </c:pt>
                <c:pt idx="9">
                  <c:v>0.2</c:v>
                </c:pt>
              </c:numCache>
            </c:numRef>
          </c:val>
        </c:ser>
        <c:ser>
          <c:idx val="6"/>
          <c:order val="6"/>
          <c:tx>
            <c:strRef>
              <c:f>データシート!$A$33</c:f>
              <c:strCache>
                <c:ptCount val="1"/>
                <c:pt idx="0">
                  <c:v>羽咋市介護保険特別会計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0.5</c:v>
                </c:pt>
                <c:pt idx="4">
                  <c:v>#N/A</c:v>
                </c:pt>
                <c:pt idx="5">
                  <c:v>0.46</c:v>
                </c:pt>
                <c:pt idx="6">
                  <c:v>#N/A</c:v>
                </c:pt>
                <c:pt idx="7">
                  <c:v>0.05</c:v>
                </c:pt>
                <c:pt idx="8">
                  <c:v>#N/A</c:v>
                </c:pt>
                <c:pt idx="9">
                  <c:v>0.33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0.97</c:v>
                </c:pt>
                <c:pt idx="2">
                  <c:v>#N/A</c:v>
                </c:pt>
                <c:pt idx="3">
                  <c:v>0.9</c:v>
                </c:pt>
                <c:pt idx="4">
                  <c:v>#N/A</c:v>
                </c:pt>
                <c:pt idx="5">
                  <c:v>1.29</c:v>
                </c:pt>
                <c:pt idx="6">
                  <c:v>#N/A</c:v>
                </c:pt>
                <c:pt idx="7">
                  <c:v>1.02</c:v>
                </c:pt>
                <c:pt idx="8">
                  <c:v>#N/A</c:v>
                </c:pt>
                <c:pt idx="9">
                  <c:v>0.8</c:v>
                </c:pt>
              </c:numCache>
            </c:numRef>
          </c:val>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1.39</c:v>
                </c:pt>
                <c:pt idx="2">
                  <c:v>#N/A</c:v>
                </c:pt>
                <c:pt idx="3">
                  <c:v>1.65</c:v>
                </c:pt>
                <c:pt idx="4">
                  <c:v>#N/A</c:v>
                </c:pt>
                <c:pt idx="5">
                  <c:v>1.61</c:v>
                </c:pt>
                <c:pt idx="6">
                  <c:v>#N/A</c:v>
                </c:pt>
                <c:pt idx="7">
                  <c:v>1.6</c:v>
                </c:pt>
                <c:pt idx="8">
                  <c:v>#N/A</c:v>
                </c:pt>
                <c:pt idx="9">
                  <c:v>1.7</c:v>
                </c:pt>
              </c:numCache>
            </c:numRef>
          </c:val>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10.78</c:v>
                </c:pt>
                <c:pt idx="2">
                  <c:v>#N/A</c:v>
                </c:pt>
                <c:pt idx="3">
                  <c:v>9.4</c:v>
                </c:pt>
                <c:pt idx="4">
                  <c:v>#N/A</c:v>
                </c:pt>
                <c:pt idx="5">
                  <c:v>8.73</c:v>
                </c:pt>
                <c:pt idx="6">
                  <c:v>#N/A</c:v>
                </c:pt>
                <c:pt idx="7">
                  <c:v>7.76</c:v>
                </c:pt>
                <c:pt idx="8">
                  <c:v>#N/A</c:v>
                </c:pt>
                <c:pt idx="9">
                  <c:v>7.23</c:v>
                </c:pt>
              </c:numCache>
            </c:numRef>
          </c:val>
        </c:ser>
        <c:dLbls>
          <c:showLegendKey val="0"/>
          <c:showVal val="0"/>
          <c:showCatName val="0"/>
          <c:showSerName val="0"/>
          <c:showPercent val="0"/>
          <c:showBubbleSize val="0"/>
        </c:dLbls>
        <c:gapWidth val="150"/>
        <c:overlap val="100"/>
        <c:axId val="357668840"/>
        <c:axId val="357669232"/>
      </c:barChart>
      <c:catAx>
        <c:axId val="35766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669232"/>
        <c:crosses val="autoZero"/>
        <c:auto val="1"/>
        <c:lblAlgn val="ctr"/>
        <c:lblOffset val="100"/>
        <c:tickLblSkip val="1"/>
        <c:tickMarkSkip val="1"/>
        <c:noMultiLvlLbl val="0"/>
      </c:catAx>
      <c:valAx>
        <c:axId val="35766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668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1453</c:v>
                </c:pt>
                <c:pt idx="5">
                  <c:v>1483</c:v>
                </c:pt>
                <c:pt idx="8">
                  <c:v>1461</c:v>
                </c:pt>
                <c:pt idx="11">
                  <c:v>1449</c:v>
                </c:pt>
                <c:pt idx="14">
                  <c:v>1520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c:v>
                </c:pt>
                <c:pt idx="3">
                  <c:v>47</c:v>
                </c:pt>
                <c:pt idx="6">
                  <c:v>46</c:v>
                </c:pt>
                <c:pt idx="9">
                  <c:v>46</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305</c:v>
                </c:pt>
                <c:pt idx="3">
                  <c:v>316</c:v>
                </c:pt>
                <c:pt idx="6">
                  <c:v>304</c:v>
                </c:pt>
                <c:pt idx="9">
                  <c:v>252</c:v>
                </c:pt>
                <c:pt idx="12">
                  <c:v>273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546</c:v>
                </c:pt>
                <c:pt idx="3">
                  <c:v>571</c:v>
                </c:pt>
                <c:pt idx="6">
                  <c:v>589</c:v>
                </c:pt>
                <c:pt idx="9">
                  <c:v>587</c:v>
                </c:pt>
                <c:pt idx="12">
                  <c:v>592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1460</c:v>
                </c:pt>
                <c:pt idx="3">
                  <c:v>1471</c:v>
                </c:pt>
                <c:pt idx="6">
                  <c:v>1458</c:v>
                </c:pt>
                <c:pt idx="9">
                  <c:v>1448</c:v>
                </c:pt>
                <c:pt idx="12">
                  <c:v>1364</c:v>
                </c:pt>
              </c:numCache>
            </c:numRef>
          </c:val>
        </c:ser>
        <c:dLbls>
          <c:showLegendKey val="0"/>
          <c:showVal val="0"/>
          <c:showCatName val="0"/>
          <c:showSerName val="0"/>
          <c:showPercent val="0"/>
          <c:showBubbleSize val="0"/>
        </c:dLbls>
        <c:gapWidth val="100"/>
        <c:overlap val="100"/>
        <c:axId val="359803448"/>
        <c:axId val="35980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946</c:v>
                </c:pt>
                <c:pt idx="2">
                  <c:v>#N/A</c:v>
                </c:pt>
                <c:pt idx="3">
                  <c:v>#N/A</c:v>
                </c:pt>
                <c:pt idx="4">
                  <c:v>922</c:v>
                </c:pt>
                <c:pt idx="5">
                  <c:v>#N/A</c:v>
                </c:pt>
                <c:pt idx="6">
                  <c:v>#N/A</c:v>
                </c:pt>
                <c:pt idx="7">
                  <c:v>936</c:v>
                </c:pt>
                <c:pt idx="8">
                  <c:v>#N/A</c:v>
                </c:pt>
                <c:pt idx="9">
                  <c:v>#N/A</c:v>
                </c:pt>
                <c:pt idx="10">
                  <c:v>884</c:v>
                </c:pt>
                <c:pt idx="11">
                  <c:v>#N/A</c:v>
                </c:pt>
                <c:pt idx="12">
                  <c:v>#N/A</c:v>
                </c:pt>
                <c:pt idx="13">
                  <c:v>755</c:v>
                </c:pt>
                <c:pt idx="14">
                  <c:v>#N/A</c:v>
                </c:pt>
              </c:numCache>
            </c:numRef>
          </c:val>
          <c:smooth val="0"/>
        </c:ser>
        <c:dLbls>
          <c:showLegendKey val="0"/>
          <c:showVal val="0"/>
          <c:showCatName val="0"/>
          <c:showSerName val="0"/>
          <c:showPercent val="0"/>
          <c:showBubbleSize val="0"/>
        </c:dLbls>
        <c:marker val="1"/>
        <c:smooth val="0"/>
        <c:axId val="359803448"/>
        <c:axId val="359803840"/>
      </c:lineChart>
      <c:catAx>
        <c:axId val="35980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803840"/>
        <c:crosses val="autoZero"/>
        <c:auto val="1"/>
        <c:lblAlgn val="ctr"/>
        <c:lblOffset val="100"/>
        <c:tickLblSkip val="1"/>
        <c:tickMarkSkip val="1"/>
        <c:noMultiLvlLbl val="0"/>
      </c:catAx>
      <c:valAx>
        <c:axId val="35980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80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15158</c:v>
                </c:pt>
                <c:pt idx="5">
                  <c:v>14985</c:v>
                </c:pt>
                <c:pt idx="8">
                  <c:v>15622</c:v>
                </c:pt>
                <c:pt idx="11">
                  <c:v>15710</c:v>
                </c:pt>
                <c:pt idx="14">
                  <c:v>15218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3154</c:v>
                </c:pt>
                <c:pt idx="5">
                  <c:v>3050</c:v>
                </c:pt>
                <c:pt idx="8">
                  <c:v>2888</c:v>
                </c:pt>
                <c:pt idx="11">
                  <c:v>3000</c:v>
                </c:pt>
                <c:pt idx="14">
                  <c:v>3493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2434</c:v>
                </c:pt>
                <c:pt idx="5">
                  <c:v>2462</c:v>
                </c:pt>
                <c:pt idx="8">
                  <c:v>2389</c:v>
                </c:pt>
                <c:pt idx="11">
                  <c:v>2455</c:v>
                </c:pt>
                <c:pt idx="14">
                  <c:v>2359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995</c:v>
                </c:pt>
                <c:pt idx="3">
                  <c:v>812</c:v>
                </c:pt>
                <c:pt idx="6">
                  <c:v>631</c:v>
                </c:pt>
                <c:pt idx="9">
                  <c:v>458</c:v>
                </c:pt>
                <c:pt idx="12">
                  <c:v>261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1794</c:v>
                </c:pt>
                <c:pt idx="3">
                  <c:v>1796</c:v>
                </c:pt>
                <c:pt idx="6">
                  <c:v>1572</c:v>
                </c:pt>
                <c:pt idx="9">
                  <c:v>1504</c:v>
                </c:pt>
                <c:pt idx="12">
                  <c:v>1307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1944</c:v>
                </c:pt>
                <c:pt idx="3">
                  <c:v>1655</c:v>
                </c:pt>
                <c:pt idx="6">
                  <c:v>1636</c:v>
                </c:pt>
                <c:pt idx="9">
                  <c:v>1463</c:v>
                </c:pt>
                <c:pt idx="12">
                  <c:v>1306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10171</c:v>
                </c:pt>
                <c:pt idx="3">
                  <c:v>10091</c:v>
                </c:pt>
                <c:pt idx="6">
                  <c:v>10040</c:v>
                </c:pt>
                <c:pt idx="9">
                  <c:v>9668</c:v>
                </c:pt>
                <c:pt idx="12">
                  <c:v>9532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695</c:v>
                </c:pt>
                <c:pt idx="3">
                  <c:v>291</c:v>
                </c:pt>
                <c:pt idx="6">
                  <c:v>251</c:v>
                </c:pt>
                <c:pt idx="9">
                  <c:v>209</c:v>
                </c:pt>
                <c:pt idx="12">
                  <c:v>167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12176</c:v>
                </c:pt>
                <c:pt idx="3">
                  <c:v>11791</c:v>
                </c:pt>
                <c:pt idx="6">
                  <c:v>11575</c:v>
                </c:pt>
                <c:pt idx="9">
                  <c:v>12798</c:v>
                </c:pt>
                <c:pt idx="12">
                  <c:v>13869</c:v>
                </c:pt>
              </c:numCache>
            </c:numRef>
          </c:val>
        </c:ser>
        <c:dLbls>
          <c:showLegendKey val="0"/>
          <c:showVal val="0"/>
          <c:showCatName val="0"/>
          <c:showSerName val="0"/>
          <c:showPercent val="0"/>
          <c:showBubbleSize val="0"/>
        </c:dLbls>
        <c:gapWidth val="100"/>
        <c:overlap val="100"/>
        <c:axId val="359804624"/>
        <c:axId val="359805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7030</c:v>
                </c:pt>
                <c:pt idx="2">
                  <c:v>#N/A</c:v>
                </c:pt>
                <c:pt idx="3">
                  <c:v>#N/A</c:v>
                </c:pt>
                <c:pt idx="4">
                  <c:v>5939</c:v>
                </c:pt>
                <c:pt idx="5">
                  <c:v>#N/A</c:v>
                </c:pt>
                <c:pt idx="6">
                  <c:v>#N/A</c:v>
                </c:pt>
                <c:pt idx="7">
                  <c:v>4806</c:v>
                </c:pt>
                <c:pt idx="8">
                  <c:v>#N/A</c:v>
                </c:pt>
                <c:pt idx="9">
                  <c:v>#N/A</c:v>
                </c:pt>
                <c:pt idx="10">
                  <c:v>4936</c:v>
                </c:pt>
                <c:pt idx="11">
                  <c:v>#N/A</c:v>
                </c:pt>
                <c:pt idx="12">
                  <c:v>#N/A</c:v>
                </c:pt>
                <c:pt idx="13">
                  <c:v>5373</c:v>
                </c:pt>
                <c:pt idx="14">
                  <c:v>#N/A</c:v>
                </c:pt>
              </c:numCache>
            </c:numRef>
          </c:val>
          <c:smooth val="0"/>
        </c:ser>
        <c:dLbls>
          <c:showLegendKey val="0"/>
          <c:showVal val="0"/>
          <c:showCatName val="0"/>
          <c:showSerName val="0"/>
          <c:showPercent val="0"/>
          <c:showBubbleSize val="0"/>
        </c:dLbls>
        <c:marker val="1"/>
        <c:smooth val="0"/>
        <c:axId val="359804624"/>
        <c:axId val="359805016"/>
      </c:lineChart>
      <c:catAx>
        <c:axId val="35980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805016"/>
        <c:crosses val="autoZero"/>
        <c:auto val="1"/>
        <c:lblAlgn val="ctr"/>
        <c:lblOffset val="100"/>
        <c:tickLblSkip val="1"/>
        <c:tickMarkSkip val="1"/>
        <c:noMultiLvlLbl val="0"/>
      </c:catAx>
      <c:valAx>
        <c:axId val="35980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80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22,831
22,752
81.85
12,631,270
12,557,052
52,697
6,556,533
13,814,547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102.3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市税の減収により、前年度より指数は下がったものの、</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と類似団体平均を上回っている。　　</a:t>
          </a:r>
          <a:endParaRPr lang="ja-JP" altLang="ja-JP" sz="1400">
            <a:effectLst/>
          </a:endParaRPr>
        </a:p>
        <a:p>
          <a:r>
            <a:rPr kumimoji="1" lang="ja-JP" altLang="ja-JP" sz="1100">
              <a:solidFill>
                <a:schemeClr val="dk1"/>
              </a:solidFill>
              <a:effectLst/>
              <a:latin typeface="+mn-lt"/>
              <a:ea typeface="+mn-ea"/>
              <a:cs typeface="+mn-cs"/>
            </a:rPr>
            <a:t>　今後も休日訪問や預貯金など債権差押え強化、差押え物件のインターネット公売の実施などの市税収納率向上の対策や経常経費の削減など財政の健全化に努める。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7" name="直線コネクタ 66"/>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3" name="直線コネクタ 72"/>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85725</xdr:rowOff>
    </xdr:to>
    <xdr:cxnSp macro="">
      <xdr:nvCxnSpPr>
        <xdr:cNvPr id="76" name="直線コネクタ 75"/>
        <xdr:cNvCxnSpPr/>
      </xdr:nvCxnSpPr>
      <xdr:spPr>
        <a:xfrm>
          <a:off x="1447800" y="722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6" name="円/楕円 85"/>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7"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89" name="テキスト ボックス 88"/>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3" name="テキスト ボックス 92"/>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公債費の</a:t>
          </a:r>
          <a:r>
            <a:rPr kumimoji="1" lang="ja-JP" altLang="ja-JP" sz="1100">
              <a:solidFill>
                <a:schemeClr val="dk1"/>
              </a:solidFill>
              <a:effectLst/>
              <a:latin typeface="+mn-lt"/>
              <a:ea typeface="+mn-ea"/>
              <a:cs typeface="+mn-cs"/>
            </a:rPr>
            <a:t>減額などにより、Ｈ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補助費等、下水道事業費への負担金など経常経費の負担金が大きく類似団体平均を上回っている。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今後も人件費の縮減や事業見直しによる経費縮減、建設事業の抑制による公債費等の削減により、適正な水準となるよう努める。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149497</xdr:rowOff>
    </xdr:from>
    <xdr:to>
      <xdr:col>7</xdr:col>
      <xdr:colOff>152400</xdr:colOff>
      <xdr:row>60</xdr:row>
      <xdr:rowOff>159838</xdr:rowOff>
    </xdr:to>
    <xdr:cxnSp macro="">
      <xdr:nvCxnSpPr>
        <xdr:cNvPr id="132" name="直線コネクタ 131"/>
        <xdr:cNvCxnSpPr/>
      </xdr:nvCxnSpPr>
      <xdr:spPr>
        <a:xfrm flipV="1">
          <a:off x="4114800" y="1043649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159838</xdr:rowOff>
    </xdr:from>
    <xdr:to>
      <xdr:col>6</xdr:col>
      <xdr:colOff>0</xdr:colOff>
      <xdr:row>61</xdr:row>
      <xdr:rowOff>105591</xdr:rowOff>
    </xdr:to>
    <xdr:cxnSp macro="">
      <xdr:nvCxnSpPr>
        <xdr:cNvPr id="135" name="直線コネクタ 134"/>
        <xdr:cNvCxnSpPr/>
      </xdr:nvCxnSpPr>
      <xdr:spPr>
        <a:xfrm flipV="1">
          <a:off x="3225800" y="1044683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2177</xdr:rowOff>
    </xdr:from>
    <xdr:to>
      <xdr:col>4</xdr:col>
      <xdr:colOff>482600</xdr:colOff>
      <xdr:row>61</xdr:row>
      <xdr:rowOff>105591</xdr:rowOff>
    </xdr:to>
    <xdr:cxnSp macro="">
      <xdr:nvCxnSpPr>
        <xdr:cNvPr id="138" name="直線コネクタ 137"/>
        <xdr:cNvCxnSpPr/>
      </xdr:nvCxnSpPr>
      <xdr:spPr>
        <a:xfrm>
          <a:off x="2336800" y="1046062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2177</xdr:rowOff>
    </xdr:to>
    <xdr:cxnSp macro="">
      <xdr:nvCxnSpPr>
        <xdr:cNvPr id="141" name="直線コネクタ 140"/>
        <xdr:cNvCxnSpPr/>
      </xdr:nvCxnSpPr>
      <xdr:spPr>
        <a:xfrm>
          <a:off x="1447800" y="1040892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98697</xdr:rowOff>
    </xdr:from>
    <xdr:to>
      <xdr:col>7</xdr:col>
      <xdr:colOff>203200</xdr:colOff>
      <xdr:row>61</xdr:row>
      <xdr:rowOff>28847</xdr:rowOff>
    </xdr:to>
    <xdr:sp macro="" textlink="">
      <xdr:nvSpPr>
        <xdr:cNvPr id="151" name="円/楕円 150"/>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70774</xdr:rowOff>
    </xdr:from>
    <xdr:ext cx="762000" cy="259045"/>
    <xdr:sp macro="" textlink="">
      <xdr:nvSpPr>
        <xdr:cNvPr id="152"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109038</xdr:rowOff>
    </xdr:from>
    <xdr:to>
      <xdr:col>6</xdr:col>
      <xdr:colOff>50800</xdr:colOff>
      <xdr:row>61</xdr:row>
      <xdr:rowOff>39188</xdr:rowOff>
    </xdr:to>
    <xdr:sp macro="" textlink="">
      <xdr:nvSpPr>
        <xdr:cNvPr id="153" name="円/楕円 152"/>
        <xdr:cNvSpPr/>
      </xdr:nvSpPr>
      <xdr:spPr>
        <a:xfrm>
          <a:off x="4064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23965</xdr:rowOff>
    </xdr:from>
    <xdr:ext cx="736600" cy="259045"/>
    <xdr:sp macro="" textlink="">
      <xdr:nvSpPr>
        <xdr:cNvPr id="154" name="テキスト ボックス 153"/>
        <xdr:cNvSpPr txBox="1"/>
      </xdr:nvSpPr>
      <xdr:spPr>
        <a:xfrm>
          <a:off x="3733800" y="104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54791</xdr:rowOff>
    </xdr:from>
    <xdr:to>
      <xdr:col>4</xdr:col>
      <xdr:colOff>533400</xdr:colOff>
      <xdr:row>61</xdr:row>
      <xdr:rowOff>156391</xdr:rowOff>
    </xdr:to>
    <xdr:sp macro="" textlink="">
      <xdr:nvSpPr>
        <xdr:cNvPr id="155" name="円/楕円 154"/>
        <xdr:cNvSpPr/>
      </xdr:nvSpPr>
      <xdr:spPr>
        <a:xfrm>
          <a:off x="3175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141168</xdr:rowOff>
    </xdr:from>
    <xdr:ext cx="762000" cy="259045"/>
    <xdr:sp macro="" textlink="">
      <xdr:nvSpPr>
        <xdr:cNvPr id="156" name="テキスト ボックス 155"/>
        <xdr:cNvSpPr txBox="1"/>
      </xdr:nvSpPr>
      <xdr:spPr>
        <a:xfrm>
          <a:off x="2844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122827</xdr:rowOff>
    </xdr:from>
    <xdr:to>
      <xdr:col>3</xdr:col>
      <xdr:colOff>330200</xdr:colOff>
      <xdr:row>61</xdr:row>
      <xdr:rowOff>52977</xdr:rowOff>
    </xdr:to>
    <xdr:sp macro="" textlink="">
      <xdr:nvSpPr>
        <xdr:cNvPr id="157" name="円/楕円 156"/>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37754</xdr:rowOff>
    </xdr:from>
    <xdr:ext cx="762000" cy="259045"/>
    <xdr:sp macro="" textlink="">
      <xdr:nvSpPr>
        <xdr:cNvPr id="158" name="テキスト ボックス 157"/>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9" name="円/楕円 158"/>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60" name="テキスト ボックス 159"/>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ごみ処理業務や消防業務を一部事務組合で行っていることから、類似団体と比較して低くなっている。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今後も職員の退職により人件費は減少するものの、指定管理制度の拡大や業務の民間委託推進により物件費の増加が見込まれるため、施設の統廃合など維持管理費の抑制に努める。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79814</xdr:rowOff>
    </xdr:from>
    <xdr:to>
      <xdr:col>7</xdr:col>
      <xdr:colOff>152400</xdr:colOff>
      <xdr:row>82</xdr:row>
      <xdr:rowOff>86299</xdr:rowOff>
    </xdr:to>
    <xdr:cxnSp macro="">
      <xdr:nvCxnSpPr>
        <xdr:cNvPr id="192" name="直線コネクタ 191"/>
        <xdr:cNvCxnSpPr/>
      </xdr:nvCxnSpPr>
      <xdr:spPr>
        <a:xfrm>
          <a:off x="4114800" y="14138714"/>
          <a:ext cx="8382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79814</xdr:rowOff>
    </xdr:from>
    <xdr:to>
      <xdr:col>6</xdr:col>
      <xdr:colOff>0</xdr:colOff>
      <xdr:row>82</xdr:row>
      <xdr:rowOff>85754</xdr:rowOff>
    </xdr:to>
    <xdr:cxnSp macro="">
      <xdr:nvCxnSpPr>
        <xdr:cNvPr id="195" name="直線コネクタ 194"/>
        <xdr:cNvCxnSpPr/>
      </xdr:nvCxnSpPr>
      <xdr:spPr>
        <a:xfrm flipV="1">
          <a:off x="3225800" y="14138714"/>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85754</xdr:rowOff>
    </xdr:from>
    <xdr:to>
      <xdr:col>4</xdr:col>
      <xdr:colOff>482600</xdr:colOff>
      <xdr:row>82</xdr:row>
      <xdr:rowOff>120314</xdr:rowOff>
    </xdr:to>
    <xdr:cxnSp macro="">
      <xdr:nvCxnSpPr>
        <xdr:cNvPr id="198" name="直線コネクタ 197"/>
        <xdr:cNvCxnSpPr/>
      </xdr:nvCxnSpPr>
      <xdr:spPr>
        <a:xfrm flipV="1">
          <a:off x="2336800" y="14144654"/>
          <a:ext cx="889000" cy="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93072</xdr:rowOff>
    </xdr:from>
    <xdr:to>
      <xdr:col>3</xdr:col>
      <xdr:colOff>279400</xdr:colOff>
      <xdr:row>82</xdr:row>
      <xdr:rowOff>120314</xdr:rowOff>
    </xdr:to>
    <xdr:cxnSp macro="">
      <xdr:nvCxnSpPr>
        <xdr:cNvPr id="201" name="直線コネクタ 200"/>
        <xdr:cNvCxnSpPr/>
      </xdr:nvCxnSpPr>
      <xdr:spPr>
        <a:xfrm>
          <a:off x="1447800" y="14151972"/>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35499</xdr:rowOff>
    </xdr:from>
    <xdr:to>
      <xdr:col>7</xdr:col>
      <xdr:colOff>203200</xdr:colOff>
      <xdr:row>82</xdr:row>
      <xdr:rowOff>137099</xdr:rowOff>
    </xdr:to>
    <xdr:sp macro="" textlink="">
      <xdr:nvSpPr>
        <xdr:cNvPr id="211" name="円/楕円 210"/>
        <xdr:cNvSpPr/>
      </xdr:nvSpPr>
      <xdr:spPr>
        <a:xfrm>
          <a:off x="4902200" y="140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128226</xdr:rowOff>
    </xdr:from>
    <xdr:ext cx="762000" cy="259045"/>
    <xdr:sp macro="" textlink="">
      <xdr:nvSpPr>
        <xdr:cNvPr id="212" name="人件費・物件費等の状況該当値テキスト"/>
        <xdr:cNvSpPr txBox="1"/>
      </xdr:nvSpPr>
      <xdr:spPr>
        <a:xfrm>
          <a:off x="5041900" y="1401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29014</xdr:rowOff>
    </xdr:from>
    <xdr:to>
      <xdr:col>6</xdr:col>
      <xdr:colOff>50800</xdr:colOff>
      <xdr:row>82</xdr:row>
      <xdr:rowOff>130614</xdr:rowOff>
    </xdr:to>
    <xdr:sp macro="" textlink="">
      <xdr:nvSpPr>
        <xdr:cNvPr id="213" name="円/楕円 212"/>
        <xdr:cNvSpPr/>
      </xdr:nvSpPr>
      <xdr:spPr>
        <a:xfrm>
          <a:off x="4064000" y="140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140791</xdr:rowOff>
    </xdr:from>
    <xdr:ext cx="736600" cy="259045"/>
    <xdr:sp macro="" textlink="">
      <xdr:nvSpPr>
        <xdr:cNvPr id="214" name="テキスト ボックス 213"/>
        <xdr:cNvSpPr txBox="1"/>
      </xdr:nvSpPr>
      <xdr:spPr>
        <a:xfrm>
          <a:off x="3733800" y="13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106,761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34954</xdr:rowOff>
    </xdr:from>
    <xdr:to>
      <xdr:col>4</xdr:col>
      <xdr:colOff>533400</xdr:colOff>
      <xdr:row>82</xdr:row>
      <xdr:rowOff>136554</xdr:rowOff>
    </xdr:to>
    <xdr:sp macro="" textlink="">
      <xdr:nvSpPr>
        <xdr:cNvPr id="215" name="円/楕円 214"/>
        <xdr:cNvSpPr/>
      </xdr:nvSpPr>
      <xdr:spPr>
        <a:xfrm>
          <a:off x="3175000" y="140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146731</xdr:rowOff>
    </xdr:from>
    <xdr:ext cx="762000" cy="259045"/>
    <xdr:sp macro="" textlink="">
      <xdr:nvSpPr>
        <xdr:cNvPr id="216" name="テキスト ボックス 215"/>
        <xdr:cNvSpPr txBox="1"/>
      </xdr:nvSpPr>
      <xdr:spPr>
        <a:xfrm>
          <a:off x="2844800" y="138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69514</xdr:rowOff>
    </xdr:from>
    <xdr:to>
      <xdr:col>3</xdr:col>
      <xdr:colOff>330200</xdr:colOff>
      <xdr:row>82</xdr:row>
      <xdr:rowOff>171114</xdr:rowOff>
    </xdr:to>
    <xdr:sp macro="" textlink="">
      <xdr:nvSpPr>
        <xdr:cNvPr id="217" name="円/楕円 216"/>
        <xdr:cNvSpPr/>
      </xdr:nvSpPr>
      <xdr:spPr>
        <a:xfrm>
          <a:off x="2286000" y="141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9841</xdr:rowOff>
    </xdr:from>
    <xdr:ext cx="762000" cy="259045"/>
    <xdr:sp macro="" textlink="">
      <xdr:nvSpPr>
        <xdr:cNvPr id="218" name="テキスト ボックス 217"/>
        <xdr:cNvSpPr txBox="1"/>
      </xdr:nvSpPr>
      <xdr:spPr>
        <a:xfrm>
          <a:off x="1955800" y="138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42272</xdr:rowOff>
    </xdr:from>
    <xdr:to>
      <xdr:col>2</xdr:col>
      <xdr:colOff>127000</xdr:colOff>
      <xdr:row>82</xdr:row>
      <xdr:rowOff>143872</xdr:rowOff>
    </xdr:to>
    <xdr:sp macro="" textlink="">
      <xdr:nvSpPr>
        <xdr:cNvPr id="219" name="円/楕円 218"/>
        <xdr:cNvSpPr/>
      </xdr:nvSpPr>
      <xdr:spPr>
        <a:xfrm>
          <a:off x="1397000" y="141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154049</xdr:rowOff>
    </xdr:from>
    <xdr:ext cx="762000" cy="259045"/>
    <xdr:sp macro="" textlink="">
      <xdr:nvSpPr>
        <xdr:cNvPr id="220" name="テキスト ボックス 219"/>
        <xdr:cNvSpPr txBox="1"/>
      </xdr:nvSpPr>
      <xdr:spPr>
        <a:xfrm>
          <a:off x="1066800" y="138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93.6</a:t>
          </a:r>
          <a:r>
            <a:rPr kumimoji="1" lang="ja-JP" altLang="en-US"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ポイン上昇したものの</a:t>
          </a:r>
          <a:r>
            <a:rPr kumimoji="1" lang="ja-JP" altLang="ja-JP" sz="1100">
              <a:solidFill>
                <a:schemeClr val="dk1"/>
              </a:solidFill>
              <a:effectLst/>
              <a:latin typeface="+mn-lt"/>
              <a:ea typeface="+mn-ea"/>
              <a:cs typeface="+mn-cs"/>
            </a:rPr>
            <a:t>全国平均と比較しても低い水準となっている。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　今後も勤務評定にもとづいた給与の適正化に努める。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97028</xdr:rowOff>
    </xdr:from>
    <xdr:to>
      <xdr:col>24</xdr:col>
      <xdr:colOff>558800</xdr:colOff>
      <xdr:row>84</xdr:row>
      <xdr:rowOff>135637</xdr:rowOff>
    </xdr:to>
    <xdr:cxnSp macro="">
      <xdr:nvCxnSpPr>
        <xdr:cNvPr id="252" name="直線コネクタ 251"/>
        <xdr:cNvCxnSpPr/>
      </xdr:nvCxnSpPr>
      <xdr:spPr>
        <a:xfrm>
          <a:off x="16179800" y="14498828"/>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87</xdr:row>
      <xdr:rowOff>17018</xdr:rowOff>
    </xdr:to>
    <xdr:cxnSp macro="">
      <xdr:nvCxnSpPr>
        <xdr:cNvPr id="255" name="直線コネクタ 254"/>
        <xdr:cNvCxnSpPr/>
      </xdr:nvCxnSpPr>
      <xdr:spPr>
        <a:xfrm flipV="1">
          <a:off x="15290800" y="1449882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87</xdr:row>
      <xdr:rowOff>17018</xdr:rowOff>
    </xdr:to>
    <xdr:cxnSp macro="">
      <xdr:nvCxnSpPr>
        <xdr:cNvPr id="258" name="直線コネクタ 257"/>
        <xdr:cNvCxnSpPr/>
      </xdr:nvCxnSpPr>
      <xdr:spPr>
        <a:xfrm>
          <a:off x="14401800" y="14913863"/>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86</xdr:row>
      <xdr:rowOff>169163</xdr:rowOff>
    </xdr:to>
    <xdr:cxnSp macro="">
      <xdr:nvCxnSpPr>
        <xdr:cNvPr id="261" name="直線コネクタ 260"/>
        <xdr:cNvCxnSpPr/>
      </xdr:nvCxnSpPr>
      <xdr:spPr>
        <a:xfrm>
          <a:off x="13512800" y="14440915"/>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1" name="円/楕円 270"/>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101364</xdr:rowOff>
    </xdr:from>
    <xdr:ext cx="762000" cy="259045"/>
    <xdr:sp macro="" textlink="">
      <xdr:nvSpPr>
        <xdr:cNvPr id="272" name="給与水準   （国との比較）該当値テキスト"/>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46228</xdr:rowOff>
    </xdr:from>
    <xdr:to>
      <xdr:col>23</xdr:col>
      <xdr:colOff>457200</xdr:colOff>
      <xdr:row>84</xdr:row>
      <xdr:rowOff>147828</xdr:rowOff>
    </xdr:to>
    <xdr:sp macro="" textlink="">
      <xdr:nvSpPr>
        <xdr:cNvPr id="273" name="円/楕円 272"/>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158005</xdr:rowOff>
    </xdr:from>
    <xdr:ext cx="736600" cy="259045"/>
    <xdr:sp macro="" textlink="">
      <xdr:nvSpPr>
        <xdr:cNvPr id="274" name="テキスト ボックス 273"/>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137668</xdr:rowOff>
    </xdr:from>
    <xdr:to>
      <xdr:col>22</xdr:col>
      <xdr:colOff>254000</xdr:colOff>
      <xdr:row>87</xdr:row>
      <xdr:rowOff>67818</xdr:rowOff>
    </xdr:to>
    <xdr:sp macro="" textlink="">
      <xdr:nvSpPr>
        <xdr:cNvPr id="275" name="円/楕円 274"/>
        <xdr:cNvSpPr/>
      </xdr:nvSpPr>
      <xdr:spPr>
        <a:xfrm>
          <a:off x="15240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77995</xdr:rowOff>
    </xdr:from>
    <xdr:ext cx="762000" cy="259045"/>
    <xdr:sp macro="" textlink="">
      <xdr:nvSpPr>
        <xdr:cNvPr id="276" name="テキスト ボックス 275"/>
        <xdr:cNvSpPr txBox="1"/>
      </xdr:nvSpPr>
      <xdr:spPr>
        <a:xfrm>
          <a:off x="14909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118363</xdr:rowOff>
    </xdr:from>
    <xdr:to>
      <xdr:col>21</xdr:col>
      <xdr:colOff>50800</xdr:colOff>
      <xdr:row>87</xdr:row>
      <xdr:rowOff>48513</xdr:rowOff>
    </xdr:to>
    <xdr:sp macro="" textlink="">
      <xdr:nvSpPr>
        <xdr:cNvPr id="277" name="円/楕円 276"/>
        <xdr:cNvSpPr/>
      </xdr:nvSpPr>
      <xdr:spPr>
        <a:xfrm>
          <a:off x="14351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78" name="テキスト ボックス 277"/>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159765</xdr:rowOff>
    </xdr:from>
    <xdr:to>
      <xdr:col>19</xdr:col>
      <xdr:colOff>533400</xdr:colOff>
      <xdr:row>84</xdr:row>
      <xdr:rowOff>89915</xdr:rowOff>
    </xdr:to>
    <xdr:sp macro="" textlink="">
      <xdr:nvSpPr>
        <xdr:cNvPr id="279" name="円/楕円 278"/>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100092</xdr:rowOff>
    </xdr:from>
    <xdr:ext cx="762000" cy="259045"/>
    <xdr:sp macro="" textlink="">
      <xdr:nvSpPr>
        <xdr:cNvPr id="280" name="テキスト ボックス 279"/>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「職員定員管理適正化計画」に基づき職員数の削減を行っている。職員採用は退職予定者の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％以内とし、平成９年度</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tx1"/>
              </a:solidFill>
              <a:effectLst/>
              <a:latin typeface="+mn-lt"/>
              <a:ea typeface="+mn-ea"/>
              <a:cs typeface="+mn-cs"/>
            </a:rPr>
            <a:t>173</a:t>
          </a:r>
          <a:r>
            <a:rPr kumimoji="1" lang="ja-JP" altLang="ja-JP" sz="1100">
              <a:solidFill>
                <a:schemeClr val="dk1"/>
              </a:solidFill>
              <a:effectLst/>
              <a:latin typeface="+mn-lt"/>
              <a:ea typeface="+mn-ea"/>
              <a:cs typeface="+mn-cs"/>
            </a:rPr>
            <a:t>人（実績）となり、人口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人当たりの職員数は類似団体と比較して著しく低くなっている。</a:t>
          </a:r>
          <a:endParaRPr lang="ja-JP" altLang="ja-JP" sz="1400">
            <a:effectLst/>
          </a:endParaRPr>
        </a:p>
        <a:p>
          <a:r>
            <a:rPr kumimoji="1" lang="ja-JP" altLang="ja-JP" sz="1100">
              <a:solidFill>
                <a:schemeClr val="dk1"/>
              </a:solidFill>
              <a:effectLst/>
              <a:latin typeface="+mn-lt"/>
              <a:ea typeface="+mn-ea"/>
              <a:cs typeface="+mn-cs"/>
            </a:rPr>
            <a:t>　事業の見直しや民間委託、市役所の機構改革などを進めることにより引き続き総職員数の削減に努め、平成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年度の職員数は</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人となった。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41487</xdr:rowOff>
    </xdr:from>
    <xdr:to>
      <xdr:col>24</xdr:col>
      <xdr:colOff>558800</xdr:colOff>
      <xdr:row>60</xdr:row>
      <xdr:rowOff>51828</xdr:rowOff>
    </xdr:to>
    <xdr:cxnSp macro="">
      <xdr:nvCxnSpPr>
        <xdr:cNvPr id="317" name="直線コネクタ 316"/>
        <xdr:cNvCxnSpPr/>
      </xdr:nvCxnSpPr>
      <xdr:spPr>
        <a:xfrm flipV="1">
          <a:off x="16179800" y="103284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51828</xdr:rowOff>
    </xdr:to>
    <xdr:cxnSp macro="">
      <xdr:nvCxnSpPr>
        <xdr:cNvPr id="320" name="直線コネクタ 319"/>
        <xdr:cNvCxnSpPr/>
      </xdr:nvCxnSpPr>
      <xdr:spPr>
        <a:xfrm>
          <a:off x="15290800" y="103330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46083</xdr:rowOff>
    </xdr:from>
    <xdr:to>
      <xdr:col>22</xdr:col>
      <xdr:colOff>203200</xdr:colOff>
      <xdr:row>60</xdr:row>
      <xdr:rowOff>105833</xdr:rowOff>
    </xdr:to>
    <xdr:cxnSp macro="">
      <xdr:nvCxnSpPr>
        <xdr:cNvPr id="323" name="直線コネクタ 322"/>
        <xdr:cNvCxnSpPr/>
      </xdr:nvCxnSpPr>
      <xdr:spPr>
        <a:xfrm flipV="1">
          <a:off x="14401800" y="10333083"/>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101237</xdr:rowOff>
    </xdr:from>
    <xdr:to>
      <xdr:col>21</xdr:col>
      <xdr:colOff>0</xdr:colOff>
      <xdr:row>60</xdr:row>
      <xdr:rowOff>105833</xdr:rowOff>
    </xdr:to>
    <xdr:cxnSp macro="">
      <xdr:nvCxnSpPr>
        <xdr:cNvPr id="326" name="直線コネクタ 325"/>
        <xdr:cNvCxnSpPr/>
      </xdr:nvCxnSpPr>
      <xdr:spPr>
        <a:xfrm>
          <a:off x="13512800" y="103882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162137</xdr:rowOff>
    </xdr:from>
    <xdr:to>
      <xdr:col>24</xdr:col>
      <xdr:colOff>609600</xdr:colOff>
      <xdr:row>60</xdr:row>
      <xdr:rowOff>92287</xdr:rowOff>
    </xdr:to>
    <xdr:sp macro="" textlink="">
      <xdr:nvSpPr>
        <xdr:cNvPr id="336" name="円/楕円 335"/>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7214</xdr:rowOff>
    </xdr:from>
    <xdr:ext cx="762000" cy="259045"/>
    <xdr:sp macro="" textlink="">
      <xdr:nvSpPr>
        <xdr:cNvPr id="337"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1028</xdr:rowOff>
    </xdr:from>
    <xdr:to>
      <xdr:col>23</xdr:col>
      <xdr:colOff>457200</xdr:colOff>
      <xdr:row>60</xdr:row>
      <xdr:rowOff>102628</xdr:rowOff>
    </xdr:to>
    <xdr:sp macro="" textlink="">
      <xdr:nvSpPr>
        <xdr:cNvPr id="338" name="円/楕円 337"/>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112805</xdr:rowOff>
    </xdr:from>
    <xdr:ext cx="736600" cy="259045"/>
    <xdr:sp macro="" textlink="">
      <xdr:nvSpPr>
        <xdr:cNvPr id="339" name="テキスト ボックス 338"/>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166733</xdr:rowOff>
    </xdr:from>
    <xdr:to>
      <xdr:col>22</xdr:col>
      <xdr:colOff>254000</xdr:colOff>
      <xdr:row>60</xdr:row>
      <xdr:rowOff>96883</xdr:rowOff>
    </xdr:to>
    <xdr:sp macro="" textlink="">
      <xdr:nvSpPr>
        <xdr:cNvPr id="340" name="円/楕円 339"/>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107060</xdr:rowOff>
    </xdr:from>
    <xdr:ext cx="762000" cy="259045"/>
    <xdr:sp macro="" textlink="">
      <xdr:nvSpPr>
        <xdr:cNvPr id="341" name="テキスト ボックス 340"/>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2" name="円/楕円 341"/>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166810</xdr:rowOff>
    </xdr:from>
    <xdr:ext cx="762000" cy="259045"/>
    <xdr:sp macro="" textlink="">
      <xdr:nvSpPr>
        <xdr:cNvPr id="343" name="テキスト ボックス 342"/>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4" name="円/楕円 343"/>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5" name="テキスト ボックス 344"/>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一般会計では、平成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年度以降、建設事業を厳選し、地方債の発行を抑制しているものの、過去の大型事業の元利償還が継続し、下水道事業の償還金に係る繰出金の増額などにより、類似団体平均を上回っている。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年度については、繰上償還などの公債費負担軽減の取組みなどにより、前年度と比べ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中期財政計画にもとづき、計画的に地方債の発行を行うとともに、繰上償還などの公債費負担軽減のための取組みを進め、適正な水準となるように努める。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136906</xdr:rowOff>
    </xdr:from>
    <xdr:to>
      <xdr:col>24</xdr:col>
      <xdr:colOff>558800</xdr:colOff>
      <xdr:row>38</xdr:row>
      <xdr:rowOff>158623</xdr:rowOff>
    </xdr:to>
    <xdr:cxnSp macro="">
      <xdr:nvCxnSpPr>
        <xdr:cNvPr id="377" name="直線コネクタ 376"/>
        <xdr:cNvCxnSpPr/>
      </xdr:nvCxnSpPr>
      <xdr:spPr>
        <a:xfrm flipV="1">
          <a:off x="16179800" y="665200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158623</xdr:rowOff>
    </xdr:from>
    <xdr:to>
      <xdr:col>23</xdr:col>
      <xdr:colOff>406400</xdr:colOff>
      <xdr:row>38</xdr:row>
      <xdr:rowOff>163449</xdr:rowOff>
    </xdr:to>
    <xdr:cxnSp macro="">
      <xdr:nvCxnSpPr>
        <xdr:cNvPr id="380" name="直線コネクタ 379"/>
        <xdr:cNvCxnSpPr/>
      </xdr:nvCxnSpPr>
      <xdr:spPr>
        <a:xfrm flipV="1">
          <a:off x="15290800" y="667372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163449</xdr:rowOff>
    </xdr:from>
    <xdr:to>
      <xdr:col>22</xdr:col>
      <xdr:colOff>203200</xdr:colOff>
      <xdr:row>38</xdr:row>
      <xdr:rowOff>170688</xdr:rowOff>
    </xdr:to>
    <xdr:cxnSp macro="">
      <xdr:nvCxnSpPr>
        <xdr:cNvPr id="383" name="直線コネクタ 382"/>
        <xdr:cNvCxnSpPr/>
      </xdr:nvCxnSpPr>
      <xdr:spPr>
        <a:xfrm flipV="1">
          <a:off x="14401800" y="66785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20955</xdr:rowOff>
    </xdr:to>
    <xdr:cxnSp macro="">
      <xdr:nvCxnSpPr>
        <xdr:cNvPr id="386" name="直線コネクタ 385"/>
        <xdr:cNvCxnSpPr/>
      </xdr:nvCxnSpPr>
      <xdr:spPr>
        <a:xfrm flipV="1">
          <a:off x="13512800" y="668578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86106</xdr:rowOff>
    </xdr:from>
    <xdr:to>
      <xdr:col>24</xdr:col>
      <xdr:colOff>609600</xdr:colOff>
      <xdr:row>39</xdr:row>
      <xdr:rowOff>16256</xdr:rowOff>
    </xdr:to>
    <xdr:sp macro="" textlink="">
      <xdr:nvSpPr>
        <xdr:cNvPr id="396" name="円/楕円 395"/>
        <xdr:cNvSpPr/>
      </xdr:nvSpPr>
      <xdr:spPr>
        <a:xfrm>
          <a:off x="169672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58183</xdr:rowOff>
    </xdr:from>
    <xdr:ext cx="762000" cy="259045"/>
    <xdr:sp macro="" textlink="">
      <xdr:nvSpPr>
        <xdr:cNvPr id="397" name="公債費負担の状況該当値テキスト"/>
        <xdr:cNvSpPr txBox="1"/>
      </xdr:nvSpPr>
      <xdr:spPr>
        <a:xfrm>
          <a:off x="17106900" y="65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107823</xdr:rowOff>
    </xdr:from>
    <xdr:to>
      <xdr:col>23</xdr:col>
      <xdr:colOff>457200</xdr:colOff>
      <xdr:row>39</xdr:row>
      <xdr:rowOff>37973</xdr:rowOff>
    </xdr:to>
    <xdr:sp macro="" textlink="">
      <xdr:nvSpPr>
        <xdr:cNvPr id="398" name="円/楕円 397"/>
        <xdr:cNvSpPr/>
      </xdr:nvSpPr>
      <xdr:spPr>
        <a:xfrm>
          <a:off x="16129000" y="66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22750</xdr:rowOff>
    </xdr:from>
    <xdr:ext cx="736600" cy="259045"/>
    <xdr:sp macro="" textlink="">
      <xdr:nvSpPr>
        <xdr:cNvPr id="399" name="テキスト ボックス 398"/>
        <xdr:cNvSpPr txBox="1"/>
      </xdr:nvSpPr>
      <xdr:spPr>
        <a:xfrm>
          <a:off x="15798800" y="670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112649</xdr:rowOff>
    </xdr:from>
    <xdr:to>
      <xdr:col>22</xdr:col>
      <xdr:colOff>254000</xdr:colOff>
      <xdr:row>39</xdr:row>
      <xdr:rowOff>42799</xdr:rowOff>
    </xdr:to>
    <xdr:sp macro="" textlink="">
      <xdr:nvSpPr>
        <xdr:cNvPr id="400" name="円/楕円 399"/>
        <xdr:cNvSpPr/>
      </xdr:nvSpPr>
      <xdr:spPr>
        <a:xfrm>
          <a:off x="152400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27576</xdr:rowOff>
    </xdr:from>
    <xdr:ext cx="762000" cy="259045"/>
    <xdr:sp macro="" textlink="">
      <xdr:nvSpPr>
        <xdr:cNvPr id="401" name="テキスト ボックス 400"/>
        <xdr:cNvSpPr txBox="1"/>
      </xdr:nvSpPr>
      <xdr:spPr>
        <a:xfrm>
          <a:off x="14909800" y="67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402" name="円/楕円 401"/>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34815</xdr:rowOff>
    </xdr:from>
    <xdr:ext cx="762000" cy="259045"/>
    <xdr:sp macro="" textlink="">
      <xdr:nvSpPr>
        <xdr:cNvPr id="403" name="テキスト ボックス 402"/>
        <xdr:cNvSpPr txBox="1"/>
      </xdr:nvSpPr>
      <xdr:spPr>
        <a:xfrm>
          <a:off x="14020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141605</xdr:rowOff>
    </xdr:from>
    <xdr:to>
      <xdr:col>19</xdr:col>
      <xdr:colOff>533400</xdr:colOff>
      <xdr:row>39</xdr:row>
      <xdr:rowOff>71755</xdr:rowOff>
    </xdr:to>
    <xdr:sp macro="" textlink="">
      <xdr:nvSpPr>
        <xdr:cNvPr id="404" name="円/楕円 403"/>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56532</xdr:rowOff>
    </xdr:from>
    <xdr:ext cx="762000" cy="259045"/>
    <xdr:sp macro="" textlink="">
      <xdr:nvSpPr>
        <xdr:cNvPr id="405" name="テキスト ボックス 404"/>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一般会計の地方債残高については、</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下水道事業の地方債負担見込や土地開発公社等の負債が大きいため類似団体の平均を大きく上回っている。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さらに、</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年度からの</a:t>
          </a:r>
          <a:r>
            <a:rPr kumimoji="1" lang="ja-JP" altLang="ja-JP" sz="1100">
              <a:solidFill>
                <a:schemeClr val="dk1"/>
              </a:solidFill>
              <a:effectLst/>
              <a:latin typeface="+mn-lt"/>
              <a:ea typeface="+mn-ea"/>
              <a:cs typeface="+mn-cs"/>
            </a:rPr>
            <a:t>羽咋中学校の建替え</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から道の駅建設の影響により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将来負担比率は大幅に上昇する見込であるため、今後も中期財政計画に基づき計画的に事業を行い地方債の発行を管理するとともに、繰上償還</a:t>
          </a:r>
          <a:r>
            <a:rPr kumimoji="1" lang="ja-JP" altLang="en-US" sz="1100">
              <a:solidFill>
                <a:schemeClr val="dk1"/>
              </a:solidFill>
              <a:effectLst/>
              <a:latin typeface="+mn-lt"/>
              <a:ea typeface="+mn-ea"/>
              <a:cs typeface="+mn-cs"/>
            </a:rPr>
            <a:t>などを実施し</a:t>
          </a:r>
          <a:r>
            <a:rPr kumimoji="1" lang="ja-JP" altLang="ja-JP" sz="1100">
              <a:solidFill>
                <a:schemeClr val="dk1"/>
              </a:solidFill>
              <a:effectLst/>
              <a:latin typeface="+mn-lt"/>
              <a:ea typeface="+mn-ea"/>
              <a:cs typeface="+mn-cs"/>
            </a:rPr>
            <a:t>、適正な水準になるよう努める。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156168</xdr:rowOff>
    </xdr:from>
    <xdr:to>
      <xdr:col>24</xdr:col>
      <xdr:colOff>558800</xdr:colOff>
      <xdr:row>15</xdr:row>
      <xdr:rowOff>4625</xdr:rowOff>
    </xdr:to>
    <xdr:cxnSp macro="">
      <xdr:nvCxnSpPr>
        <xdr:cNvPr id="439" name="直線コネクタ 438"/>
        <xdr:cNvCxnSpPr/>
      </xdr:nvCxnSpPr>
      <xdr:spPr>
        <a:xfrm>
          <a:off x="16179800" y="2556468"/>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153554</xdr:rowOff>
    </xdr:from>
    <xdr:to>
      <xdr:col>23</xdr:col>
      <xdr:colOff>406400</xdr:colOff>
      <xdr:row>14</xdr:row>
      <xdr:rowOff>156168</xdr:rowOff>
    </xdr:to>
    <xdr:cxnSp macro="">
      <xdr:nvCxnSpPr>
        <xdr:cNvPr id="442" name="直線コネクタ 441"/>
        <xdr:cNvCxnSpPr/>
      </xdr:nvCxnSpPr>
      <xdr:spPr>
        <a:xfrm>
          <a:off x="15290800" y="2553854"/>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153554</xdr:rowOff>
    </xdr:from>
    <xdr:to>
      <xdr:col>22</xdr:col>
      <xdr:colOff>203200</xdr:colOff>
      <xdr:row>15</xdr:row>
      <xdr:rowOff>20309</xdr:rowOff>
    </xdr:to>
    <xdr:cxnSp macro="">
      <xdr:nvCxnSpPr>
        <xdr:cNvPr id="445" name="直線コネクタ 444"/>
        <xdr:cNvCxnSpPr/>
      </xdr:nvCxnSpPr>
      <xdr:spPr>
        <a:xfrm flipV="1">
          <a:off x="14401800" y="2553854"/>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20309</xdr:rowOff>
    </xdr:from>
    <xdr:to>
      <xdr:col>21</xdr:col>
      <xdr:colOff>0</xdr:colOff>
      <xdr:row>15</xdr:row>
      <xdr:rowOff>57108</xdr:rowOff>
    </xdr:to>
    <xdr:cxnSp macro="">
      <xdr:nvCxnSpPr>
        <xdr:cNvPr id="448" name="直線コネクタ 447"/>
        <xdr:cNvCxnSpPr/>
      </xdr:nvCxnSpPr>
      <xdr:spPr>
        <a:xfrm flipV="1">
          <a:off x="13512800" y="2592059"/>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125275</xdr:rowOff>
    </xdr:from>
    <xdr:to>
      <xdr:col>24</xdr:col>
      <xdr:colOff>609600</xdr:colOff>
      <xdr:row>15</xdr:row>
      <xdr:rowOff>55425</xdr:rowOff>
    </xdr:to>
    <xdr:sp macro="" textlink="">
      <xdr:nvSpPr>
        <xdr:cNvPr id="458" name="円/楕円 457"/>
        <xdr:cNvSpPr/>
      </xdr:nvSpPr>
      <xdr:spPr>
        <a:xfrm>
          <a:off x="16967200" y="25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97352</xdr:rowOff>
    </xdr:from>
    <xdr:ext cx="762000" cy="259045"/>
    <xdr:sp macro="" textlink="">
      <xdr:nvSpPr>
        <xdr:cNvPr id="459" name="将来負担の状況該当値テキスト"/>
        <xdr:cNvSpPr txBox="1"/>
      </xdr:nvSpPr>
      <xdr:spPr>
        <a:xfrm>
          <a:off x="17106900" y="24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105368</xdr:rowOff>
    </xdr:from>
    <xdr:to>
      <xdr:col>23</xdr:col>
      <xdr:colOff>457200</xdr:colOff>
      <xdr:row>15</xdr:row>
      <xdr:rowOff>35518</xdr:rowOff>
    </xdr:to>
    <xdr:sp macro="" textlink="">
      <xdr:nvSpPr>
        <xdr:cNvPr id="460" name="円/楕円 459"/>
        <xdr:cNvSpPr/>
      </xdr:nvSpPr>
      <xdr:spPr>
        <a:xfrm>
          <a:off x="16129000" y="25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20295</xdr:rowOff>
    </xdr:from>
    <xdr:ext cx="736600" cy="259045"/>
    <xdr:sp macro="" textlink="">
      <xdr:nvSpPr>
        <xdr:cNvPr id="461" name="テキスト ボックス 460"/>
        <xdr:cNvSpPr txBox="1"/>
      </xdr:nvSpPr>
      <xdr:spPr>
        <a:xfrm>
          <a:off x="15798800" y="259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102754</xdr:rowOff>
    </xdr:from>
    <xdr:to>
      <xdr:col>22</xdr:col>
      <xdr:colOff>254000</xdr:colOff>
      <xdr:row>15</xdr:row>
      <xdr:rowOff>32904</xdr:rowOff>
    </xdr:to>
    <xdr:sp macro="" textlink="">
      <xdr:nvSpPr>
        <xdr:cNvPr id="462" name="円/楕円 461"/>
        <xdr:cNvSpPr/>
      </xdr:nvSpPr>
      <xdr:spPr>
        <a:xfrm>
          <a:off x="15240000" y="25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17681</xdr:rowOff>
    </xdr:from>
    <xdr:ext cx="762000" cy="259045"/>
    <xdr:sp macro="" textlink="">
      <xdr:nvSpPr>
        <xdr:cNvPr id="463" name="テキスト ボックス 462"/>
        <xdr:cNvSpPr txBox="1"/>
      </xdr:nvSpPr>
      <xdr:spPr>
        <a:xfrm>
          <a:off x="14909800" y="258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140959</xdr:rowOff>
    </xdr:from>
    <xdr:to>
      <xdr:col>21</xdr:col>
      <xdr:colOff>50800</xdr:colOff>
      <xdr:row>15</xdr:row>
      <xdr:rowOff>71109</xdr:rowOff>
    </xdr:to>
    <xdr:sp macro="" textlink="">
      <xdr:nvSpPr>
        <xdr:cNvPr id="464" name="円/楕円 463"/>
        <xdr:cNvSpPr/>
      </xdr:nvSpPr>
      <xdr:spPr>
        <a:xfrm>
          <a:off x="14351000" y="25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55886</xdr:rowOff>
    </xdr:from>
    <xdr:ext cx="762000" cy="259045"/>
    <xdr:sp macro="" textlink="">
      <xdr:nvSpPr>
        <xdr:cNvPr id="465" name="テキスト ボックス 464"/>
        <xdr:cNvSpPr txBox="1"/>
      </xdr:nvSpPr>
      <xdr:spPr>
        <a:xfrm>
          <a:off x="14020800" y="262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6308</xdr:rowOff>
    </xdr:from>
    <xdr:to>
      <xdr:col>19</xdr:col>
      <xdr:colOff>533400</xdr:colOff>
      <xdr:row>15</xdr:row>
      <xdr:rowOff>107908</xdr:rowOff>
    </xdr:to>
    <xdr:sp macro="" textlink="">
      <xdr:nvSpPr>
        <xdr:cNvPr id="466" name="円/楕円 465"/>
        <xdr:cNvSpPr/>
      </xdr:nvSpPr>
      <xdr:spPr>
        <a:xfrm>
          <a:off x="13462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92685</xdr:rowOff>
    </xdr:from>
    <xdr:ext cx="762000" cy="259045"/>
    <xdr:sp macro="" textlink="">
      <xdr:nvSpPr>
        <xdr:cNvPr id="467" name="テキスト ボックス 466"/>
        <xdr:cNvSpPr txBox="1"/>
      </xdr:nvSpPr>
      <xdr:spPr>
        <a:xfrm>
          <a:off x="13131800" y="26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石川県羽咋市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22,831
22,752
81.85
12,631,270
12,557,052
52,697
6,556,533
13,814,547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102.3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「職員定員管理適正化計画」に基づき職員数の削減を行っている。職員採用は退職予定者の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％以内とし、平成９年度</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人（実績）となり、人口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人当たりの職員数は類似団体と比較して著しく低くなっている。</a:t>
          </a:r>
          <a:endParaRPr lang="ja-JP" altLang="ja-JP" sz="1400">
            <a:effectLst/>
          </a:endParaRPr>
        </a:p>
        <a:p>
          <a:r>
            <a:rPr kumimoji="1" lang="ja-JP" altLang="ja-JP" sz="1100">
              <a:solidFill>
                <a:schemeClr val="dk1"/>
              </a:solidFill>
              <a:effectLst/>
              <a:latin typeface="+mn-lt"/>
              <a:ea typeface="+mn-ea"/>
              <a:cs typeface="+mn-cs"/>
            </a:rPr>
            <a:t>　事業の見直しや民間委託、市役所の機構改革などを進めることにより引き続き総職員数の削減に努め、平成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年度の職員数は</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人となった。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104140</xdr:rowOff>
    </xdr:to>
    <xdr:cxnSp macro="">
      <xdr:nvCxnSpPr>
        <xdr:cNvPr id="64" name="直線コネクタ 63"/>
        <xdr:cNvCxnSpPr/>
      </xdr:nvCxnSpPr>
      <xdr:spPr>
        <a:xfrm>
          <a:off x="3987800" y="588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35</xdr:row>
      <xdr:rowOff>161290</xdr:rowOff>
    </xdr:to>
    <xdr:cxnSp macro="">
      <xdr:nvCxnSpPr>
        <xdr:cNvPr id="67" name="直線コネクタ 66"/>
        <xdr:cNvCxnSpPr/>
      </xdr:nvCxnSpPr>
      <xdr:spPr>
        <a:xfrm flipV="1">
          <a:off x="3098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35</xdr:row>
      <xdr:rowOff>161290</xdr:rowOff>
    </xdr:to>
    <xdr:cxnSp macro="">
      <xdr:nvCxnSpPr>
        <xdr:cNvPr id="70" name="直線コネクタ 69"/>
        <xdr:cNvCxnSpPr/>
      </xdr:nvCxnSpPr>
      <xdr:spPr>
        <a:xfrm>
          <a:off x="2209800" y="5963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34</xdr:row>
      <xdr:rowOff>134620</xdr:rowOff>
    </xdr:to>
    <xdr:cxnSp macro="">
      <xdr:nvCxnSpPr>
        <xdr:cNvPr id="73" name="直線コネクタ 72"/>
        <xdr:cNvCxnSpPr/>
      </xdr:nvCxnSpPr>
      <xdr:spPr>
        <a:xfrm>
          <a:off x="1320800" y="591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3" name="円/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4"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5" name="円/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89" name="円/楕円 88"/>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0" name="テキスト ボックス 89"/>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1" name="円/楕円 90"/>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2" name="テキスト ボックス 91"/>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年度に作成した「財政再建緊急プログラム」により事業の廃止や縮減を行ったこともあり、類似団体を下回っている。</a:t>
          </a:r>
          <a:endParaRPr lang="ja-JP" altLang="ja-JP" sz="1400">
            <a:effectLst/>
          </a:endParaRPr>
        </a:p>
        <a:p>
          <a:r>
            <a:rPr kumimoji="1" lang="ja-JP" altLang="ja-JP" sz="1100">
              <a:solidFill>
                <a:schemeClr val="dk1"/>
              </a:solidFill>
              <a:effectLst/>
              <a:latin typeface="+mn-lt"/>
              <a:ea typeface="+mn-ea"/>
              <a:cs typeface="+mn-cs"/>
            </a:rPr>
            <a:t>　しかし、指定管理制度の導入や業務の民間委託が進み、委託料が増加していることから、減少額は横ばいとなっている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140607</xdr:rowOff>
    </xdr:to>
    <xdr:cxnSp macro="">
      <xdr:nvCxnSpPr>
        <xdr:cNvPr id="127" name="直線コネクタ 126"/>
        <xdr:cNvCxnSpPr/>
      </xdr:nvCxnSpPr>
      <xdr:spPr>
        <a:xfrm flipV="1">
          <a:off x="15671800" y="264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140607</xdr:rowOff>
    </xdr:to>
    <xdr:cxnSp macro="">
      <xdr:nvCxnSpPr>
        <xdr:cNvPr id="130" name="直線コネクタ 129"/>
        <xdr:cNvCxnSpPr/>
      </xdr:nvCxnSpPr>
      <xdr:spPr>
        <a:xfrm>
          <a:off x="14782800" y="25817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64407</xdr:rowOff>
    </xdr:to>
    <xdr:cxnSp macro="">
      <xdr:nvCxnSpPr>
        <xdr:cNvPr id="133" name="直線コネクタ 132"/>
        <xdr:cNvCxnSpPr/>
      </xdr:nvCxnSpPr>
      <xdr:spPr>
        <a:xfrm flipV="1">
          <a:off x="13893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64407</xdr:rowOff>
    </xdr:to>
    <xdr:cxnSp macro="">
      <xdr:nvCxnSpPr>
        <xdr:cNvPr id="136" name="直線コネクタ 135"/>
        <xdr:cNvCxnSpPr/>
      </xdr:nvCxnSpPr>
      <xdr:spPr>
        <a:xfrm>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48" name="円/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0" name="円/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2" name="円/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3" name="テキスト ボックス 152"/>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扶助費については、障害者自立支援給付や生活保護に係る経費など義務的扶助によるものが大きいため、類似団体平均とほぼ同水準で推移していたが、平成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年度から子ども医療費を</a:t>
          </a:r>
          <a:r>
            <a:rPr kumimoji="1" lang="ja-JP" altLang="en-US" sz="1100">
              <a:solidFill>
                <a:schemeClr val="dk1"/>
              </a:solidFill>
              <a:effectLst/>
              <a:latin typeface="+mn-lt"/>
              <a:ea typeface="+mn-ea"/>
              <a:cs typeface="+mn-cs"/>
            </a:rPr>
            <a:t>高校卒業</a:t>
          </a:r>
          <a:r>
            <a:rPr kumimoji="1" lang="ja-JP" altLang="ja-JP" sz="1100">
              <a:solidFill>
                <a:schemeClr val="dk1"/>
              </a:solidFill>
              <a:effectLst/>
              <a:latin typeface="+mn-lt"/>
              <a:ea typeface="+mn-ea"/>
              <a:cs typeface="+mn-cs"/>
            </a:rPr>
            <a:t>まで完全無料化したことなどにより増加した。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56243</xdr:rowOff>
    </xdr:to>
    <xdr:cxnSp macro="">
      <xdr:nvCxnSpPr>
        <xdr:cNvPr id="190" name="直線コネクタ 189"/>
        <xdr:cNvCxnSpPr/>
      </xdr:nvCxnSpPr>
      <xdr:spPr>
        <a:xfrm>
          <a:off x="3987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45357</xdr:rowOff>
    </xdr:to>
    <xdr:cxnSp macro="">
      <xdr:nvCxnSpPr>
        <xdr:cNvPr id="193" name="直線コネクタ 192"/>
        <xdr:cNvCxnSpPr/>
      </xdr:nvCxnSpPr>
      <xdr:spPr>
        <a:xfrm>
          <a:off x="3098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140607</xdr:rowOff>
    </xdr:to>
    <xdr:cxnSp macro="">
      <xdr:nvCxnSpPr>
        <xdr:cNvPr id="196" name="直線コネクタ 195"/>
        <xdr:cNvCxnSpPr/>
      </xdr:nvCxnSpPr>
      <xdr:spPr>
        <a:xfrm>
          <a:off x="2209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97065</xdr:rowOff>
    </xdr:to>
    <xdr:cxnSp macro="">
      <xdr:nvCxnSpPr>
        <xdr:cNvPr id="199" name="直線コネクタ 198"/>
        <xdr:cNvCxnSpPr/>
      </xdr:nvCxnSpPr>
      <xdr:spPr>
        <a:xfrm>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5" name="円/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132642</xdr:rowOff>
    </xdr:from>
    <xdr:ext cx="762000" cy="259045"/>
    <xdr:sp macro="" textlink="">
      <xdr:nvSpPr>
        <xdr:cNvPr id="216" name="テキスト ボックス 215"/>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17" name="円/楕円 216"/>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18" name="テキスト ボックス 217"/>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高齢化にともなう医療費増加や下水道事業の公債費増加のため繰出金の比率が大きく、類似団体の平均を大きく上回っていたが、平成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年度より下水道事業が法適になったことにより、繰出金から負担金に支出科目が変更となり、数字が大幅に改善した。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153670</xdr:rowOff>
    </xdr:to>
    <xdr:cxnSp macro="">
      <xdr:nvCxnSpPr>
        <xdr:cNvPr id="251" name="直線コネクタ 250"/>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153670</xdr:rowOff>
    </xdr:to>
    <xdr:cxnSp macro="">
      <xdr:nvCxnSpPr>
        <xdr:cNvPr id="254" name="直線コネクタ 253"/>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146050</xdr:rowOff>
    </xdr:to>
    <xdr:cxnSp macro="">
      <xdr:nvCxnSpPr>
        <xdr:cNvPr id="257" name="直線コネクタ 256"/>
        <xdr:cNvCxnSpPr/>
      </xdr:nvCxnSpPr>
      <xdr:spPr>
        <a:xfrm>
          <a:off x="13893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58</xdr:row>
      <xdr:rowOff>111760</xdr:rowOff>
    </xdr:to>
    <xdr:cxnSp macro="">
      <xdr:nvCxnSpPr>
        <xdr:cNvPr id="260" name="直線コネクタ 259"/>
        <xdr:cNvCxnSpPr/>
      </xdr:nvCxnSpPr>
      <xdr:spPr>
        <a:xfrm flipV="1">
          <a:off x="13004800" y="952246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8" name="円/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補助費等について経常収支比率が類似団体平均を大きく上回っているのは、一部事務組合への分担金の額が多額なためである。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年度より下水道事業が法適になったことにより、繰出金から負担金に支出科目が変更となり、大幅に上昇した。</a:t>
          </a:r>
          <a:endParaRPr lang="ja-JP" altLang="ja-JP" sz="1400">
            <a:effectLst/>
          </a:endParaRPr>
        </a:p>
        <a:p>
          <a:r>
            <a:rPr kumimoji="1" lang="ja-JP" altLang="ja-JP" sz="1100">
              <a:solidFill>
                <a:schemeClr val="dk1"/>
              </a:solidFill>
              <a:effectLst/>
              <a:latin typeface="+mn-lt"/>
              <a:ea typeface="+mn-ea"/>
              <a:cs typeface="+mn-cs"/>
            </a:rPr>
            <a:t>　一部事務組合の分担金については、ごみ処理施設建設に係る公債費に充当される割合が大きい。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46990</xdr:rowOff>
    </xdr:from>
    <xdr:to>
      <xdr:col>24</xdr:col>
      <xdr:colOff>31750</xdr:colOff>
      <xdr:row>38</xdr:row>
      <xdr:rowOff>104140</xdr:rowOff>
    </xdr:to>
    <xdr:cxnSp macro="">
      <xdr:nvCxnSpPr>
        <xdr:cNvPr id="311" name="直線コネクタ 310"/>
        <xdr:cNvCxnSpPr/>
      </xdr:nvCxnSpPr>
      <xdr:spPr>
        <a:xfrm>
          <a:off x="15671800" y="65620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46990</xdr:rowOff>
    </xdr:from>
    <xdr:to>
      <xdr:col>22</xdr:col>
      <xdr:colOff>565150</xdr:colOff>
      <xdr:row>38</xdr:row>
      <xdr:rowOff>96520</xdr:rowOff>
    </xdr:to>
    <xdr:cxnSp macro="">
      <xdr:nvCxnSpPr>
        <xdr:cNvPr id="314" name="直線コネクタ 313"/>
        <xdr:cNvCxnSpPr/>
      </xdr:nvCxnSpPr>
      <xdr:spPr>
        <a:xfrm flipV="1">
          <a:off x="14782800" y="6562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107950</xdr:rowOff>
    </xdr:to>
    <xdr:cxnSp macro="">
      <xdr:nvCxnSpPr>
        <xdr:cNvPr id="317" name="直線コネクタ 316"/>
        <xdr:cNvCxnSpPr/>
      </xdr:nvCxnSpPr>
      <xdr:spPr>
        <a:xfrm flipV="1">
          <a:off x="13893800" y="6611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39370</xdr:rowOff>
    </xdr:from>
    <xdr:to>
      <xdr:col>20</xdr:col>
      <xdr:colOff>158750</xdr:colOff>
      <xdr:row>38</xdr:row>
      <xdr:rowOff>107950</xdr:rowOff>
    </xdr:to>
    <xdr:cxnSp macro="">
      <xdr:nvCxnSpPr>
        <xdr:cNvPr id="320" name="直線コネクタ 319"/>
        <xdr:cNvCxnSpPr/>
      </xdr:nvCxnSpPr>
      <xdr:spPr>
        <a:xfrm>
          <a:off x="13004800" y="63830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30" name="円/楕円 329"/>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31"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167640</xdr:rowOff>
    </xdr:from>
    <xdr:to>
      <xdr:col>22</xdr:col>
      <xdr:colOff>615950</xdr:colOff>
      <xdr:row>38</xdr:row>
      <xdr:rowOff>97790</xdr:rowOff>
    </xdr:to>
    <xdr:sp macro="" textlink="">
      <xdr:nvSpPr>
        <xdr:cNvPr id="332" name="円/楕円 331"/>
        <xdr:cNvSpPr/>
      </xdr:nvSpPr>
      <xdr:spPr>
        <a:xfrm>
          <a:off x="15621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82567</xdr:rowOff>
    </xdr:from>
    <xdr:ext cx="736600" cy="259045"/>
    <xdr:sp macro="" textlink="">
      <xdr:nvSpPr>
        <xdr:cNvPr id="333" name="テキスト ボックス 332"/>
        <xdr:cNvSpPr txBox="1"/>
      </xdr:nvSpPr>
      <xdr:spPr>
        <a:xfrm>
          <a:off x="15290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4" name="円/楕円 333"/>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5" name="テキスト ボックス 334"/>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57150</xdr:rowOff>
    </xdr:from>
    <xdr:to>
      <xdr:col>20</xdr:col>
      <xdr:colOff>209550</xdr:colOff>
      <xdr:row>38</xdr:row>
      <xdr:rowOff>158750</xdr:rowOff>
    </xdr:to>
    <xdr:sp macro="" textlink="">
      <xdr:nvSpPr>
        <xdr:cNvPr id="336" name="円/楕円 335"/>
        <xdr:cNvSpPr/>
      </xdr:nvSpPr>
      <xdr:spPr>
        <a:xfrm>
          <a:off x="13843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143527</xdr:rowOff>
    </xdr:from>
    <xdr:ext cx="762000" cy="259045"/>
    <xdr:sp macro="" textlink="">
      <xdr:nvSpPr>
        <xdr:cNvPr id="337" name="テキスト ボックス 336"/>
        <xdr:cNvSpPr txBox="1"/>
      </xdr:nvSpPr>
      <xdr:spPr>
        <a:xfrm>
          <a:off x="13512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160020</xdr:rowOff>
    </xdr:from>
    <xdr:to>
      <xdr:col>19</xdr:col>
      <xdr:colOff>6350</xdr:colOff>
      <xdr:row>37</xdr:row>
      <xdr:rowOff>90170</xdr:rowOff>
    </xdr:to>
    <xdr:sp macro="" textlink="">
      <xdr:nvSpPr>
        <xdr:cNvPr id="338" name="円/楕円 337"/>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74947</xdr:rowOff>
    </xdr:from>
    <xdr:ext cx="762000" cy="259045"/>
    <xdr:sp macro="" textlink="">
      <xdr:nvSpPr>
        <xdr:cNvPr id="339" name="テキスト ボックス 338"/>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年度以降は事業を厳選し、地方債の発行を抑制しているものの、学校建設など過去の大型事業の元利償還が継続することから、公債費は引き続き高い水準で推移していく。そのため、平成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年度においても</a:t>
          </a:r>
          <a:r>
            <a:rPr kumimoji="1" lang="en-US" altLang="ja-JP" sz="1100">
              <a:solidFill>
                <a:schemeClr val="tx1"/>
              </a:solidFill>
              <a:effectLst/>
              <a:latin typeface="+mn-lt"/>
              <a:ea typeface="+mn-ea"/>
              <a:cs typeface="+mn-cs"/>
            </a:rPr>
            <a:t>106,620</a:t>
          </a:r>
          <a:r>
            <a:rPr kumimoji="1" lang="ja-JP" altLang="ja-JP" sz="1100">
              <a:solidFill>
                <a:schemeClr val="tx1"/>
              </a:solidFill>
              <a:effectLst/>
              <a:latin typeface="+mn-lt"/>
              <a:ea typeface="+mn-ea"/>
              <a:cs typeface="+mn-cs"/>
            </a:rPr>
            <a:t>千円の繰上償還を</a:t>
          </a:r>
          <a:r>
            <a:rPr kumimoji="1" lang="ja-JP" altLang="ja-JP" sz="1100">
              <a:solidFill>
                <a:schemeClr val="dk1"/>
              </a:solidFill>
              <a:effectLst/>
              <a:latin typeface="+mn-lt"/>
              <a:ea typeface="+mn-ea"/>
              <a:cs typeface="+mn-cs"/>
            </a:rPr>
            <a:t>行い、後年度負担を軽減するなどの取り組みを行っている。</a:t>
          </a:r>
          <a:endParaRPr lang="ja-JP" altLang="ja-JP" sz="1400">
            <a:effectLst/>
          </a:endParaRPr>
        </a:p>
        <a:p>
          <a:r>
            <a:rPr kumimoji="1" lang="ja-JP" altLang="ja-JP" sz="1100">
              <a:solidFill>
                <a:schemeClr val="dk1"/>
              </a:solidFill>
              <a:effectLst/>
              <a:latin typeface="+mn-lt"/>
              <a:ea typeface="+mn-ea"/>
              <a:cs typeface="+mn-cs"/>
            </a:rPr>
            <a:t>　今後も公債費負担軽減のため、繰上償還を継続的に行うとともに、中期財政計画に基づき計画的な財政運営に努めていく。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62230</xdr:rowOff>
    </xdr:to>
    <xdr:cxnSp macro="">
      <xdr:nvCxnSpPr>
        <xdr:cNvPr id="371" name="直線コネクタ 370"/>
        <xdr:cNvCxnSpPr/>
      </xdr:nvCxnSpPr>
      <xdr:spPr>
        <a:xfrm flipV="1">
          <a:off x="3987800" y="128885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71755</xdr:rowOff>
    </xdr:to>
    <xdr:cxnSp macro="">
      <xdr:nvCxnSpPr>
        <xdr:cNvPr id="374" name="直線コネクタ 373"/>
        <xdr:cNvCxnSpPr/>
      </xdr:nvCxnSpPr>
      <xdr:spPr>
        <a:xfrm flipV="1">
          <a:off x="3098800" y="129209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71755</xdr:rowOff>
    </xdr:to>
    <xdr:cxnSp macro="">
      <xdr:nvCxnSpPr>
        <xdr:cNvPr id="377" name="直線コネクタ 376"/>
        <xdr:cNvCxnSpPr/>
      </xdr:nvCxnSpPr>
      <xdr:spPr>
        <a:xfrm>
          <a:off x="2209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50800</xdr:rowOff>
    </xdr:from>
    <xdr:to>
      <xdr:col>3</xdr:col>
      <xdr:colOff>142875</xdr:colOff>
      <xdr:row>75</xdr:row>
      <xdr:rowOff>69850</xdr:rowOff>
    </xdr:to>
    <xdr:cxnSp macro="">
      <xdr:nvCxnSpPr>
        <xdr:cNvPr id="380" name="直線コネクタ 379"/>
        <xdr:cNvCxnSpPr/>
      </xdr:nvCxnSpPr>
      <xdr:spPr>
        <a:xfrm>
          <a:off x="1320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0" name="円/楕円 389"/>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122572</xdr:rowOff>
    </xdr:from>
    <xdr:ext cx="762000" cy="259045"/>
    <xdr:sp macro="" textlink="">
      <xdr:nvSpPr>
        <xdr:cNvPr id="391"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2" name="円/楕円 391"/>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97807</xdr:rowOff>
    </xdr:from>
    <xdr:ext cx="736600" cy="259045"/>
    <xdr:sp macro="" textlink="">
      <xdr:nvSpPr>
        <xdr:cNvPr id="393" name="テキスト ボックス 392"/>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20955</xdr:rowOff>
    </xdr:from>
    <xdr:to>
      <xdr:col>4</xdr:col>
      <xdr:colOff>396875</xdr:colOff>
      <xdr:row>75</xdr:row>
      <xdr:rowOff>122555</xdr:rowOff>
    </xdr:to>
    <xdr:sp macro="" textlink="">
      <xdr:nvSpPr>
        <xdr:cNvPr id="394" name="円/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107332</xdr:rowOff>
    </xdr:from>
    <xdr:ext cx="762000" cy="259045"/>
    <xdr:sp macro="" textlink="">
      <xdr:nvSpPr>
        <xdr:cNvPr id="395" name="テキスト ボックス 394"/>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6" name="円/楕円 395"/>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105427</xdr:rowOff>
    </xdr:from>
    <xdr:ext cx="762000" cy="259045"/>
    <xdr:sp macro="" textlink="">
      <xdr:nvSpPr>
        <xdr:cNvPr id="397" name="テキスト ボックス 396"/>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98" name="円/楕円 397"/>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99" name="テキスト ボックス 398"/>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公債費の負担割合は類似団体平均とほぼ同水準であるが、一部事務組合に対する分担金や下水道事業への負担金が大きく、公債費以外の負担割が高くなっている。</a:t>
          </a:r>
          <a:endParaRPr lang="ja-JP" altLang="ja-JP" sz="1400">
            <a:effectLst/>
          </a:endParaRPr>
        </a:p>
        <a:p>
          <a:r>
            <a:rPr kumimoji="1" lang="ja-JP" altLang="ja-JP" sz="1100">
              <a:solidFill>
                <a:schemeClr val="dk1"/>
              </a:solidFill>
              <a:effectLst/>
              <a:latin typeface="+mn-lt"/>
              <a:ea typeface="+mn-ea"/>
              <a:cs typeface="+mn-cs"/>
            </a:rPr>
            <a:t>　今後も人件費等の経常経費の削減に努めるとともに、一部事務組合や公営企業へ効率のよい財政運営を求めていく。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77470</xdr:rowOff>
    </xdr:to>
    <xdr:cxnSp macro="">
      <xdr:nvCxnSpPr>
        <xdr:cNvPr id="432" name="直線コネクタ 431"/>
        <xdr:cNvCxnSpPr/>
      </xdr:nvCxnSpPr>
      <xdr:spPr>
        <a:xfrm>
          <a:off x="15671800" y="133972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134620</xdr:rowOff>
    </xdr:to>
    <xdr:cxnSp macro="">
      <xdr:nvCxnSpPr>
        <xdr:cNvPr id="435" name="直線コネクタ 434"/>
        <xdr:cNvCxnSpPr/>
      </xdr:nvCxnSpPr>
      <xdr:spPr>
        <a:xfrm flipV="1">
          <a:off x="14782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24130</xdr:rowOff>
    </xdr:from>
    <xdr:to>
      <xdr:col>21</xdr:col>
      <xdr:colOff>361950</xdr:colOff>
      <xdr:row>78</xdr:row>
      <xdr:rowOff>134620</xdr:rowOff>
    </xdr:to>
    <xdr:cxnSp macro="">
      <xdr:nvCxnSpPr>
        <xdr:cNvPr id="438" name="直線コネクタ 437"/>
        <xdr:cNvCxnSpPr/>
      </xdr:nvCxnSpPr>
      <xdr:spPr>
        <a:xfrm>
          <a:off x="13893800" y="13397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24130</xdr:rowOff>
    </xdr:to>
    <xdr:cxnSp macro="">
      <xdr:nvCxnSpPr>
        <xdr:cNvPr id="441" name="直線コネクタ 440"/>
        <xdr:cNvCxnSpPr/>
      </xdr:nvCxnSpPr>
      <xdr:spPr>
        <a:xfrm>
          <a:off x="13004800" y="13378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51" name="円/楕円 45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5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53" name="円/楕円 45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54" name="テキスト ボックス 45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83820</xdr:rowOff>
    </xdr:from>
    <xdr:to>
      <xdr:col>21</xdr:col>
      <xdr:colOff>412750</xdr:colOff>
      <xdr:row>79</xdr:row>
      <xdr:rowOff>13970</xdr:rowOff>
    </xdr:to>
    <xdr:sp macro="" textlink="">
      <xdr:nvSpPr>
        <xdr:cNvPr id="455" name="円/楕円 454"/>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170197</xdr:rowOff>
    </xdr:from>
    <xdr:ext cx="762000" cy="259045"/>
    <xdr:sp macro="" textlink="">
      <xdr:nvSpPr>
        <xdr:cNvPr id="456" name="テキスト ボックス 455"/>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57" name="円/楕円 456"/>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58" name="テキスト ボックス 457"/>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59" name="円/楕円 458"/>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60" name="テキスト ボックス 459"/>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石川県羽咋市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85687</xdr:rowOff>
    </xdr:from>
    <xdr:to>
      <xdr:col>4</xdr:col>
      <xdr:colOff>1117600</xdr:colOff>
      <xdr:row>19</xdr:row>
      <xdr:rowOff>88240</xdr:rowOff>
    </xdr:to>
    <xdr:cxnSp macro="">
      <xdr:nvCxnSpPr>
        <xdr:cNvPr id="50" name="直線コネクタ 49"/>
        <xdr:cNvCxnSpPr/>
      </xdr:nvCxnSpPr>
      <xdr:spPr bwMode="auto">
        <a:xfrm flipV="1">
          <a:off x="5003800" y="3390862"/>
          <a:ext cx="6477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33401</xdr:rowOff>
    </xdr:from>
    <xdr:to>
      <xdr:col>4</xdr:col>
      <xdr:colOff>469900</xdr:colOff>
      <xdr:row>19</xdr:row>
      <xdr:rowOff>88240</xdr:rowOff>
    </xdr:to>
    <xdr:cxnSp macro="">
      <xdr:nvCxnSpPr>
        <xdr:cNvPr id="53" name="直線コネクタ 52"/>
        <xdr:cNvCxnSpPr/>
      </xdr:nvCxnSpPr>
      <xdr:spPr bwMode="auto">
        <a:xfrm>
          <a:off x="4305300" y="3338576"/>
          <a:ext cx="698500" cy="5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33401</xdr:rowOff>
    </xdr:from>
    <xdr:to>
      <xdr:col>3</xdr:col>
      <xdr:colOff>904875</xdr:colOff>
      <xdr:row>19</xdr:row>
      <xdr:rowOff>33884</xdr:rowOff>
    </xdr:to>
    <xdr:cxnSp macro="">
      <xdr:nvCxnSpPr>
        <xdr:cNvPr id="56" name="直線コネクタ 55"/>
        <xdr:cNvCxnSpPr/>
      </xdr:nvCxnSpPr>
      <xdr:spPr bwMode="auto">
        <a:xfrm flipV="1">
          <a:off x="3606800" y="3338576"/>
          <a:ext cx="698500" cy="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33884</xdr:rowOff>
    </xdr:from>
    <xdr:to>
      <xdr:col>3</xdr:col>
      <xdr:colOff>206375</xdr:colOff>
      <xdr:row>19</xdr:row>
      <xdr:rowOff>84023</xdr:rowOff>
    </xdr:to>
    <xdr:cxnSp macro="">
      <xdr:nvCxnSpPr>
        <xdr:cNvPr id="59" name="直線コネクタ 58"/>
        <xdr:cNvCxnSpPr/>
      </xdr:nvCxnSpPr>
      <xdr:spPr bwMode="auto">
        <a:xfrm flipV="1">
          <a:off x="2908300" y="3339059"/>
          <a:ext cx="698500" cy="5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34887</xdr:rowOff>
    </xdr:from>
    <xdr:to>
      <xdr:col>5</xdr:col>
      <xdr:colOff>34925</xdr:colOff>
      <xdr:row>19</xdr:row>
      <xdr:rowOff>136487</xdr:rowOff>
    </xdr:to>
    <xdr:sp macro="" textlink="">
      <xdr:nvSpPr>
        <xdr:cNvPr id="69" name="円/楕円 68"/>
        <xdr:cNvSpPr/>
      </xdr:nvSpPr>
      <xdr:spPr bwMode="auto">
        <a:xfrm>
          <a:off x="5600700" y="334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6964</xdr:rowOff>
    </xdr:from>
    <xdr:ext cx="762000" cy="259045"/>
    <xdr:sp macro="" textlink="">
      <xdr:nvSpPr>
        <xdr:cNvPr id="70" name="人口1人当たり決算額の推移該当値テキスト130"/>
        <xdr:cNvSpPr txBox="1"/>
      </xdr:nvSpPr>
      <xdr:spPr>
        <a:xfrm>
          <a:off x="5740400" y="331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37440</xdr:rowOff>
    </xdr:from>
    <xdr:to>
      <xdr:col>4</xdr:col>
      <xdr:colOff>520700</xdr:colOff>
      <xdr:row>19</xdr:row>
      <xdr:rowOff>139040</xdr:rowOff>
    </xdr:to>
    <xdr:sp macro="" textlink="">
      <xdr:nvSpPr>
        <xdr:cNvPr id="71" name="円/楕円 70"/>
        <xdr:cNvSpPr/>
      </xdr:nvSpPr>
      <xdr:spPr bwMode="auto">
        <a:xfrm>
          <a:off x="4953000" y="334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123817</xdr:rowOff>
    </xdr:from>
    <xdr:ext cx="736600" cy="259045"/>
    <xdr:sp macro="" textlink="">
      <xdr:nvSpPr>
        <xdr:cNvPr id="72" name="テキスト ボックス 71"/>
        <xdr:cNvSpPr txBox="1"/>
      </xdr:nvSpPr>
      <xdr:spPr>
        <a:xfrm>
          <a:off x="4622800" y="342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154051</xdr:rowOff>
    </xdr:from>
    <xdr:to>
      <xdr:col>3</xdr:col>
      <xdr:colOff>955675</xdr:colOff>
      <xdr:row>19</xdr:row>
      <xdr:rowOff>84201</xdr:rowOff>
    </xdr:to>
    <xdr:sp macro="" textlink="">
      <xdr:nvSpPr>
        <xdr:cNvPr id="73" name="円/楕円 72"/>
        <xdr:cNvSpPr/>
      </xdr:nvSpPr>
      <xdr:spPr bwMode="auto">
        <a:xfrm>
          <a:off x="4254500" y="328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68978</xdr:rowOff>
    </xdr:from>
    <xdr:ext cx="762000" cy="259045"/>
    <xdr:sp macro="" textlink="">
      <xdr:nvSpPr>
        <xdr:cNvPr id="74" name="テキスト ボックス 73"/>
        <xdr:cNvSpPr txBox="1"/>
      </xdr:nvSpPr>
      <xdr:spPr>
        <a:xfrm>
          <a:off x="3924300" y="337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154534</xdr:rowOff>
    </xdr:from>
    <xdr:to>
      <xdr:col>3</xdr:col>
      <xdr:colOff>257175</xdr:colOff>
      <xdr:row>19</xdr:row>
      <xdr:rowOff>84684</xdr:rowOff>
    </xdr:to>
    <xdr:sp macro="" textlink="">
      <xdr:nvSpPr>
        <xdr:cNvPr id="75" name="円/楕円 74"/>
        <xdr:cNvSpPr/>
      </xdr:nvSpPr>
      <xdr:spPr bwMode="auto">
        <a:xfrm>
          <a:off x="3556000" y="328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69461</xdr:rowOff>
    </xdr:from>
    <xdr:ext cx="762000" cy="259045"/>
    <xdr:sp macro="" textlink="">
      <xdr:nvSpPr>
        <xdr:cNvPr id="76" name="テキスト ボックス 75"/>
        <xdr:cNvSpPr txBox="1"/>
      </xdr:nvSpPr>
      <xdr:spPr>
        <a:xfrm>
          <a:off x="3225800" y="337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33223</xdr:rowOff>
    </xdr:from>
    <xdr:to>
      <xdr:col>2</xdr:col>
      <xdr:colOff>692150</xdr:colOff>
      <xdr:row>19</xdr:row>
      <xdr:rowOff>134823</xdr:rowOff>
    </xdr:to>
    <xdr:sp macro="" textlink="">
      <xdr:nvSpPr>
        <xdr:cNvPr id="77" name="円/楕円 76"/>
        <xdr:cNvSpPr/>
      </xdr:nvSpPr>
      <xdr:spPr bwMode="auto">
        <a:xfrm>
          <a:off x="2857500" y="333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119600</xdr:rowOff>
    </xdr:from>
    <xdr:ext cx="762000" cy="259045"/>
    <xdr:sp macro="" textlink="">
      <xdr:nvSpPr>
        <xdr:cNvPr id="78" name="テキスト ボックス 77"/>
        <xdr:cNvSpPr txBox="1"/>
      </xdr:nvSpPr>
      <xdr:spPr>
        <a:xfrm>
          <a:off x="2527300" y="34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286300</xdr:rowOff>
    </xdr:from>
    <xdr:to>
      <xdr:col>4</xdr:col>
      <xdr:colOff>1117600</xdr:colOff>
      <xdr:row>37</xdr:row>
      <xdr:rowOff>305815</xdr:rowOff>
    </xdr:to>
    <xdr:cxnSp macro="">
      <xdr:nvCxnSpPr>
        <xdr:cNvPr id="112" name="直線コネクタ 111"/>
        <xdr:cNvCxnSpPr/>
      </xdr:nvCxnSpPr>
      <xdr:spPr bwMode="auto">
        <a:xfrm>
          <a:off x="5003800" y="7411000"/>
          <a:ext cx="647700" cy="1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290592</xdr:rowOff>
    </xdr:from>
    <xdr:ext cx="762000" cy="259045"/>
    <xdr:sp macro="" textlink="">
      <xdr:nvSpPr>
        <xdr:cNvPr id="113" name="人口1人当たり決算額の推移平均値テキスト445"/>
        <xdr:cNvSpPr txBox="1"/>
      </xdr:nvSpPr>
      <xdr:spPr>
        <a:xfrm>
          <a:off x="5740400" y="741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278885</xdr:rowOff>
    </xdr:from>
    <xdr:to>
      <xdr:col>4</xdr:col>
      <xdr:colOff>469900</xdr:colOff>
      <xdr:row>37</xdr:row>
      <xdr:rowOff>286300</xdr:rowOff>
    </xdr:to>
    <xdr:cxnSp macro="">
      <xdr:nvCxnSpPr>
        <xdr:cNvPr id="115" name="直線コネクタ 114"/>
        <xdr:cNvCxnSpPr/>
      </xdr:nvCxnSpPr>
      <xdr:spPr bwMode="auto">
        <a:xfrm>
          <a:off x="4305300" y="7403585"/>
          <a:ext cx="698500" cy="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278885</xdr:rowOff>
    </xdr:from>
    <xdr:to>
      <xdr:col>3</xdr:col>
      <xdr:colOff>904875</xdr:colOff>
      <xdr:row>37</xdr:row>
      <xdr:rowOff>281991</xdr:rowOff>
    </xdr:to>
    <xdr:cxnSp macro="">
      <xdr:nvCxnSpPr>
        <xdr:cNvPr id="118" name="直線コネクタ 117"/>
        <xdr:cNvCxnSpPr/>
      </xdr:nvCxnSpPr>
      <xdr:spPr bwMode="auto">
        <a:xfrm flipV="1">
          <a:off x="3606800" y="7403585"/>
          <a:ext cx="698500" cy="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279465</xdr:rowOff>
    </xdr:from>
    <xdr:to>
      <xdr:col>3</xdr:col>
      <xdr:colOff>206375</xdr:colOff>
      <xdr:row>37</xdr:row>
      <xdr:rowOff>281991</xdr:rowOff>
    </xdr:to>
    <xdr:cxnSp macro="">
      <xdr:nvCxnSpPr>
        <xdr:cNvPr id="121" name="直線コネクタ 120"/>
        <xdr:cNvCxnSpPr/>
      </xdr:nvCxnSpPr>
      <xdr:spPr bwMode="auto">
        <a:xfrm>
          <a:off x="2908300" y="7404165"/>
          <a:ext cx="698500" cy="2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255015</xdr:rowOff>
    </xdr:from>
    <xdr:to>
      <xdr:col>5</xdr:col>
      <xdr:colOff>34925</xdr:colOff>
      <xdr:row>38</xdr:row>
      <xdr:rowOff>13715</xdr:rowOff>
    </xdr:to>
    <xdr:sp macro="" textlink="">
      <xdr:nvSpPr>
        <xdr:cNvPr id="131" name="円/楕円 130"/>
        <xdr:cNvSpPr/>
      </xdr:nvSpPr>
      <xdr:spPr bwMode="auto">
        <a:xfrm>
          <a:off x="5600700" y="737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100092</xdr:rowOff>
    </xdr:from>
    <xdr:ext cx="762000" cy="259045"/>
    <xdr:sp macro="" textlink="">
      <xdr:nvSpPr>
        <xdr:cNvPr id="132" name="人口1人当たり決算額の推移該当値テキスト445"/>
        <xdr:cNvSpPr txBox="1"/>
      </xdr:nvSpPr>
      <xdr:spPr>
        <a:xfrm>
          <a:off x="5740400" y="722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235500</xdr:rowOff>
    </xdr:from>
    <xdr:to>
      <xdr:col>4</xdr:col>
      <xdr:colOff>520700</xdr:colOff>
      <xdr:row>37</xdr:row>
      <xdr:rowOff>337100</xdr:rowOff>
    </xdr:to>
    <xdr:sp macro="" textlink="">
      <xdr:nvSpPr>
        <xdr:cNvPr id="133" name="円/楕円 132"/>
        <xdr:cNvSpPr/>
      </xdr:nvSpPr>
      <xdr:spPr bwMode="auto">
        <a:xfrm>
          <a:off x="4953000" y="736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4377</xdr:rowOff>
    </xdr:from>
    <xdr:ext cx="736600" cy="259045"/>
    <xdr:sp macro="" textlink="">
      <xdr:nvSpPr>
        <xdr:cNvPr id="134" name="テキスト ボックス 133"/>
        <xdr:cNvSpPr txBox="1"/>
      </xdr:nvSpPr>
      <xdr:spPr>
        <a:xfrm>
          <a:off x="4622800" y="712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228085</xdr:rowOff>
    </xdr:from>
    <xdr:to>
      <xdr:col>3</xdr:col>
      <xdr:colOff>955675</xdr:colOff>
      <xdr:row>37</xdr:row>
      <xdr:rowOff>329685</xdr:rowOff>
    </xdr:to>
    <xdr:sp macro="" textlink="">
      <xdr:nvSpPr>
        <xdr:cNvPr id="135" name="円/楕円 134"/>
        <xdr:cNvSpPr/>
      </xdr:nvSpPr>
      <xdr:spPr bwMode="auto">
        <a:xfrm>
          <a:off x="4254500" y="735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168412</xdr:rowOff>
    </xdr:from>
    <xdr:ext cx="762000" cy="259045"/>
    <xdr:sp macro="" textlink="">
      <xdr:nvSpPr>
        <xdr:cNvPr id="136" name="テキスト ボックス 135"/>
        <xdr:cNvSpPr txBox="1"/>
      </xdr:nvSpPr>
      <xdr:spPr>
        <a:xfrm>
          <a:off x="3924300" y="71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231191</xdr:rowOff>
    </xdr:from>
    <xdr:to>
      <xdr:col>3</xdr:col>
      <xdr:colOff>257175</xdr:colOff>
      <xdr:row>37</xdr:row>
      <xdr:rowOff>332791</xdr:rowOff>
    </xdr:to>
    <xdr:sp macro="" textlink="">
      <xdr:nvSpPr>
        <xdr:cNvPr id="137" name="円/楕円 136"/>
        <xdr:cNvSpPr/>
      </xdr:nvSpPr>
      <xdr:spPr bwMode="auto">
        <a:xfrm>
          <a:off x="3556000" y="735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68</xdr:rowOff>
    </xdr:from>
    <xdr:ext cx="762000" cy="259045"/>
    <xdr:sp macro="" textlink="">
      <xdr:nvSpPr>
        <xdr:cNvPr id="138" name="テキスト ボックス 137"/>
        <xdr:cNvSpPr txBox="1"/>
      </xdr:nvSpPr>
      <xdr:spPr>
        <a:xfrm>
          <a:off x="3225800" y="712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228665</xdr:rowOff>
    </xdr:from>
    <xdr:to>
      <xdr:col>2</xdr:col>
      <xdr:colOff>692150</xdr:colOff>
      <xdr:row>37</xdr:row>
      <xdr:rowOff>330265</xdr:rowOff>
    </xdr:to>
    <xdr:sp macro="" textlink="">
      <xdr:nvSpPr>
        <xdr:cNvPr id="139" name="円/楕円 138"/>
        <xdr:cNvSpPr/>
      </xdr:nvSpPr>
      <xdr:spPr bwMode="auto">
        <a:xfrm>
          <a:off x="2857500" y="735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168992</xdr:rowOff>
    </xdr:from>
    <xdr:ext cx="762000" cy="259045"/>
    <xdr:sp macro="" textlink="">
      <xdr:nvSpPr>
        <xdr:cNvPr id="140" name="テキスト ボックス 139"/>
        <xdr:cNvSpPr txBox="1"/>
      </xdr:nvSpPr>
      <xdr:spPr>
        <a:xfrm>
          <a:off x="2527300" y="712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年に「財政再建緊急プログラム」を策定し、人件費の削減をはじめとする歳出削減に取り組んだ結果、</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年度決算では、実質単年度収支は約</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1,800</a:t>
          </a:r>
          <a:r>
            <a:rPr kumimoji="1" lang="ja-JP" altLang="ja-JP" sz="1100">
              <a:solidFill>
                <a:schemeClr val="tx1"/>
              </a:solidFill>
              <a:effectLst/>
              <a:latin typeface="+mn-lt"/>
              <a:ea typeface="+mn-ea"/>
              <a:cs typeface="+mn-cs"/>
            </a:rPr>
            <a:t>万円の黒字となり、平成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8,000</a:t>
          </a:r>
          <a:r>
            <a:rPr kumimoji="1" lang="ja-JP" altLang="ja-JP" sz="1100">
              <a:solidFill>
                <a:schemeClr val="tx1"/>
              </a:solidFill>
              <a:effectLst/>
              <a:latin typeface="+mn-lt"/>
              <a:ea typeface="+mn-ea"/>
              <a:cs typeface="+mn-cs"/>
            </a:rPr>
            <a:t>万円、平成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4,000</a:t>
          </a:r>
          <a:r>
            <a:rPr kumimoji="1" lang="ja-JP" altLang="ja-JP" sz="1100">
              <a:solidFill>
                <a:schemeClr val="tx1"/>
              </a:solidFill>
              <a:effectLst/>
              <a:latin typeface="+mn-lt"/>
              <a:ea typeface="+mn-ea"/>
              <a:cs typeface="+mn-cs"/>
            </a:rPr>
            <a:t>万円、平成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7,800</a:t>
          </a:r>
          <a:r>
            <a:rPr kumimoji="1" lang="ja-JP" altLang="ja-JP" sz="1100">
              <a:solidFill>
                <a:schemeClr val="tx1"/>
              </a:solidFill>
              <a:effectLst/>
              <a:latin typeface="+mn-lt"/>
              <a:ea typeface="+mn-ea"/>
              <a:cs typeface="+mn-cs"/>
            </a:rPr>
            <a:t>万円</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en-US"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9,600</a:t>
          </a:r>
          <a:r>
            <a:rPr kumimoji="1" lang="ja-JP" altLang="en-US" sz="1100">
              <a:solidFill>
                <a:schemeClr val="tx1"/>
              </a:solidFill>
              <a:effectLst/>
              <a:latin typeface="+mn-lt"/>
              <a:ea typeface="+mn-ea"/>
              <a:cs typeface="+mn-cs"/>
            </a:rPr>
            <a:t>万円と</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年連続の黒字となった。</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すべての会計について赤字額はない。</a:t>
          </a:r>
          <a:endParaRPr lang="ja-JP" altLang="ja-JP" sz="1400">
            <a:effectLst/>
          </a:endParaRPr>
        </a:p>
        <a:p>
          <a:r>
            <a:rPr kumimoji="1" lang="ja-JP" altLang="ja-JP" sz="1100">
              <a:solidFill>
                <a:schemeClr val="dk1"/>
              </a:solidFill>
              <a:effectLst/>
              <a:latin typeface="+mn-lt"/>
              <a:ea typeface="+mn-ea"/>
              <a:cs typeface="+mn-cs"/>
            </a:rPr>
            <a:t>　今後も資金および基金の増額など、経営安定へ向けての取組みをすすめていく。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一般会計の元利償還金については、元利償還金から充当財源や交付税算入額を引いた実質負担については、減少傾向である。　　　  </a:t>
          </a:r>
          <a:endParaRPr lang="ja-JP" altLang="ja-JP" sz="1400">
            <a:effectLst/>
          </a:endParaRPr>
        </a:p>
        <a:p>
          <a:r>
            <a:rPr kumimoji="1" lang="ja-JP" altLang="ja-JP" sz="1100">
              <a:solidFill>
                <a:schemeClr val="dk1"/>
              </a:solidFill>
              <a:effectLst/>
              <a:latin typeface="+mn-lt"/>
              <a:ea typeface="+mn-ea"/>
              <a:cs typeface="+mn-cs"/>
            </a:rPr>
            <a:t>　しかし、下水道事業をはじめとする公営企業債の元利償還金に対する繰入金については、増加傾向である。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さらに、今後は</a:t>
          </a:r>
          <a:r>
            <a:rPr kumimoji="1" lang="ja-JP" altLang="ja-JP" sz="1100">
              <a:solidFill>
                <a:schemeClr val="dk1"/>
              </a:solidFill>
              <a:effectLst/>
              <a:latin typeface="+mn-lt"/>
              <a:ea typeface="+mn-ea"/>
              <a:cs typeface="+mn-cs"/>
            </a:rPr>
            <a:t>羽咋中学校の建替えなどの影響もあり、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までをピークに向けて</a:t>
          </a:r>
          <a:r>
            <a:rPr kumimoji="1" lang="ja-JP" altLang="ja-JP" sz="1100">
              <a:solidFill>
                <a:schemeClr val="dk1"/>
              </a:solidFill>
              <a:effectLst/>
              <a:latin typeface="+mn-lt"/>
              <a:ea typeface="+mn-ea"/>
              <a:cs typeface="+mn-cs"/>
            </a:rPr>
            <a:t>公債費は、大幅に上昇する見込であるため、引き続き繰上償還を行い公債費負担の軽減を図るとともに、下水道事業など公営企業経営の健全化に努める。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にもとづき事業を厳選し、地方債の発行を抑制する一方、繰上償還などの公債費負担軽減の取組みや職員削減による退職手当の負担見込の減などにより、将来負担見込の分子は毎年、減少していた。</a:t>
          </a:r>
          <a:endParaRPr lang="ja-JP" altLang="ja-JP" sz="1400">
            <a:effectLst/>
          </a:endParaRPr>
        </a:p>
        <a:p>
          <a:r>
            <a:rPr kumimoji="1" lang="ja-JP" altLang="ja-JP" sz="1100">
              <a:solidFill>
                <a:schemeClr val="dk1"/>
              </a:solidFill>
              <a:effectLst/>
              <a:latin typeface="+mn-lt"/>
              <a:ea typeface="+mn-ea"/>
              <a:cs typeface="+mn-cs"/>
            </a:rPr>
            <a:t>　市ではそのほかにも、土地開発公社へ不良債務解消のための補助金の支出や国営防災事業負担金の一括償還など、将来負担の軽減に努めている。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の道の駅建設</a:t>
          </a:r>
          <a:r>
            <a:rPr kumimoji="1" lang="ja-JP" altLang="ja-JP" sz="1100">
              <a:solidFill>
                <a:schemeClr val="dk1"/>
              </a:solidFill>
              <a:effectLst/>
              <a:latin typeface="+mn-lt"/>
              <a:ea typeface="+mn-ea"/>
              <a:cs typeface="+mn-cs"/>
            </a:rPr>
            <a:t>などの大型建設事業</a:t>
          </a:r>
          <a:r>
            <a:rPr kumimoji="1" lang="ja-JP" altLang="en-US" sz="1100">
              <a:solidFill>
                <a:schemeClr val="dk1"/>
              </a:solidFill>
              <a:effectLst/>
              <a:latin typeface="+mn-lt"/>
              <a:ea typeface="+mn-ea"/>
              <a:cs typeface="+mn-cs"/>
            </a:rPr>
            <a:t>がにより</a:t>
          </a:r>
          <a:r>
            <a:rPr kumimoji="1" lang="ja-JP" altLang="ja-JP" sz="1100">
              <a:solidFill>
                <a:schemeClr val="dk1"/>
              </a:solidFill>
              <a:effectLst/>
              <a:latin typeface="+mn-lt"/>
              <a:ea typeface="+mn-ea"/>
              <a:cs typeface="+mn-cs"/>
            </a:rPr>
            <a:t>大幅な上昇が予測されるため、より計画的な財政運営を行う必要がある。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I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12631270</v>
      </c>
      <c r="BO4" s="379"/>
      <c r="BP4" s="379"/>
      <c r="BQ4" s="379"/>
      <c r="BR4" s="379"/>
      <c r="BS4" s="379"/>
      <c r="BT4" s="379"/>
      <c r="BU4" s="380"/>
      <c r="BV4" s="378">
        <v>12445038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0.8</v>
      </c>
      <c r="CU4" s="556"/>
      <c r="CV4" s="556"/>
      <c r="CW4" s="556"/>
      <c r="CX4" s="556"/>
      <c r="CY4" s="556"/>
      <c r="CZ4" s="556"/>
      <c r="DA4" s="557"/>
      <c r="DB4" s="555">
        <v>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12557052</v>
      </c>
      <c r="BO5" s="384"/>
      <c r="BP5" s="384"/>
      <c r="BQ5" s="384"/>
      <c r="BR5" s="384"/>
      <c r="BS5" s="384"/>
      <c r="BT5" s="384"/>
      <c r="BU5" s="385"/>
      <c r="BV5" s="383">
        <v>12335836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94.6</v>
      </c>
      <c r="CU5" s="354"/>
      <c r="CV5" s="354"/>
      <c r="CW5" s="354"/>
      <c r="CX5" s="354"/>
      <c r="CY5" s="354"/>
      <c r="CZ5" s="354"/>
      <c r="DA5" s="355"/>
      <c r="DB5" s="353">
        <v>94.9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74218</v>
      </c>
      <c r="BO6" s="384"/>
      <c r="BP6" s="384"/>
      <c r="BQ6" s="384"/>
      <c r="BR6" s="384"/>
      <c r="BS6" s="384"/>
      <c r="BT6" s="384"/>
      <c r="BU6" s="385"/>
      <c r="BV6" s="383">
        <v>109202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v>
      </c>
      <c r="CU6" s="530"/>
      <c r="CV6" s="530"/>
      <c r="CW6" s="530"/>
      <c r="CX6" s="530"/>
      <c r="CY6" s="530"/>
      <c r="CZ6" s="530"/>
      <c r="DA6" s="531"/>
      <c r="DB6" s="529">
        <v>102.6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21521</v>
      </c>
      <c r="BO7" s="384"/>
      <c r="BP7" s="384"/>
      <c r="BQ7" s="384"/>
      <c r="BR7" s="384"/>
      <c r="BS7" s="384"/>
      <c r="BT7" s="384"/>
      <c r="BU7" s="385"/>
      <c r="BV7" s="383">
        <v>41215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6556533</v>
      </c>
      <c r="CU7" s="384"/>
      <c r="CV7" s="384"/>
      <c r="CW7" s="384"/>
      <c r="CX7" s="384"/>
      <c r="CY7" s="384"/>
      <c r="CZ7" s="384"/>
      <c r="DA7" s="385"/>
      <c r="DB7" s="383">
        <v>6610047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52697</v>
      </c>
      <c r="BO8" s="384"/>
      <c r="BP8" s="384"/>
      <c r="BQ8" s="384"/>
      <c r="BR8" s="384"/>
      <c r="BS8" s="384"/>
      <c r="BT8" s="384"/>
      <c r="BU8" s="385"/>
      <c r="BV8" s="383">
        <v>67987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23032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-15290</v>
      </c>
      <c r="BO9" s="384"/>
      <c r="BP9" s="384"/>
      <c r="BQ9" s="384"/>
      <c r="BR9" s="384"/>
      <c r="BS9" s="384"/>
      <c r="BT9" s="384"/>
      <c r="BU9" s="385"/>
      <c r="BV9" s="383">
        <v>-16859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19.7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24517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4592</v>
      </c>
      <c r="BO10" s="384"/>
      <c r="BP10" s="384"/>
      <c r="BQ10" s="384"/>
      <c r="BR10" s="384"/>
      <c r="BS10" s="384"/>
      <c r="BT10" s="384"/>
      <c r="BU10" s="385"/>
      <c r="BV10" s="383">
        <v>9000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106620</v>
      </c>
      <c r="BO11" s="384"/>
      <c r="BP11" s="384"/>
      <c r="BQ11" s="384"/>
      <c r="BR11" s="384"/>
      <c r="BS11" s="384"/>
      <c r="BT11" s="384"/>
      <c r="BU11" s="385"/>
      <c r="BV11" s="383">
        <v>86120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22831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22752</v>
      </c>
      <c r="S13" s="485"/>
      <c r="T13" s="485"/>
      <c r="U13" s="485"/>
      <c r="V13" s="486"/>
      <c r="W13" s="472" t="s">
        <v>123</v>
      </c>
      <c r="X13" s="396"/>
      <c r="Y13" s="396"/>
      <c r="Z13" s="396"/>
      <c r="AA13" s="396"/>
      <c r="AB13" s="397"/>
      <c r="AC13" s="359">
        <v>597</v>
      </c>
      <c r="AD13" s="360"/>
      <c r="AE13" s="360"/>
      <c r="AF13" s="360"/>
      <c r="AG13" s="361"/>
      <c r="AH13" s="359">
        <v>721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95922</v>
      </c>
      <c r="BO13" s="384"/>
      <c r="BP13" s="384"/>
      <c r="BQ13" s="384"/>
      <c r="BR13" s="384"/>
      <c r="BS13" s="384"/>
      <c r="BT13" s="384"/>
      <c r="BU13" s="385"/>
      <c r="BV13" s="383">
        <v>78261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16.2</v>
      </c>
      <c r="CU13" s="354"/>
      <c r="CV13" s="354"/>
      <c r="CW13" s="354"/>
      <c r="CX13" s="354"/>
      <c r="CY13" s="354"/>
      <c r="CZ13" s="354"/>
      <c r="DA13" s="355"/>
      <c r="DB13" s="353">
        <v>17.100000000000001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23133</v>
      </c>
      <c r="S14" s="485"/>
      <c r="T14" s="485"/>
      <c r="U14" s="485"/>
      <c r="V14" s="486"/>
      <c r="W14" s="487"/>
      <c r="X14" s="399"/>
      <c r="Y14" s="399"/>
      <c r="Z14" s="399"/>
      <c r="AA14" s="399"/>
      <c r="AB14" s="400"/>
      <c r="AC14" s="477">
        <v>5.6</v>
      </c>
      <c r="AD14" s="478"/>
      <c r="AE14" s="478"/>
      <c r="AF14" s="478"/>
      <c r="AG14" s="479"/>
      <c r="AH14" s="477">
        <v>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102.3</v>
      </c>
      <c r="CU14" s="456"/>
      <c r="CV14" s="456"/>
      <c r="CW14" s="456"/>
      <c r="CX14" s="456"/>
      <c r="CY14" s="456"/>
      <c r="CZ14" s="456"/>
      <c r="DA14" s="457"/>
      <c r="DB14" s="488">
        <v>92.4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23048</v>
      </c>
      <c r="S15" s="485"/>
      <c r="T15" s="485"/>
      <c r="U15" s="485"/>
      <c r="V15" s="486"/>
      <c r="W15" s="472" t="s">
        <v>129</v>
      </c>
      <c r="X15" s="396"/>
      <c r="Y15" s="396"/>
      <c r="Z15" s="396"/>
      <c r="AA15" s="396"/>
      <c r="AB15" s="397"/>
      <c r="AC15" s="359">
        <v>3482</v>
      </c>
      <c r="AD15" s="360"/>
      <c r="AE15" s="360"/>
      <c r="AF15" s="360"/>
      <c r="AG15" s="361"/>
      <c r="AH15" s="359">
        <v>4167</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2285404</v>
      </c>
      <c r="BO15" s="379"/>
      <c r="BP15" s="379"/>
      <c r="BQ15" s="379"/>
      <c r="BR15" s="379"/>
      <c r="BS15" s="379"/>
      <c r="BT15" s="379"/>
      <c r="BU15" s="380"/>
      <c r="BV15" s="378">
        <v>2302344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32.6</v>
      </c>
      <c r="AD16" s="478"/>
      <c r="AE16" s="478"/>
      <c r="AF16" s="478"/>
      <c r="AG16" s="479"/>
      <c r="AH16" s="477">
        <v>34.6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5462032</v>
      </c>
      <c r="BO16" s="384"/>
      <c r="BP16" s="384"/>
      <c r="BQ16" s="384"/>
      <c r="BR16" s="384"/>
      <c r="BS16" s="384"/>
      <c r="BT16" s="384"/>
      <c r="BU16" s="385"/>
      <c r="BV16" s="383">
        <v>5405718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6614</v>
      </c>
      <c r="AD17" s="360"/>
      <c r="AE17" s="360"/>
      <c r="AF17" s="360"/>
      <c r="AG17" s="361"/>
      <c r="AH17" s="359">
        <v>7108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2904072</v>
      </c>
      <c r="BO17" s="384"/>
      <c r="BP17" s="384"/>
      <c r="BQ17" s="384"/>
      <c r="BR17" s="384"/>
      <c r="BS17" s="384"/>
      <c r="BT17" s="384"/>
      <c r="BU17" s="385"/>
      <c r="BV17" s="383">
        <v>2953552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81.849999999999994</v>
      </c>
      <c r="M18" s="448"/>
      <c r="N18" s="448"/>
      <c r="O18" s="448"/>
      <c r="P18" s="448"/>
      <c r="Q18" s="448"/>
      <c r="R18" s="449"/>
      <c r="S18" s="449"/>
      <c r="T18" s="449"/>
      <c r="U18" s="449"/>
      <c r="V18" s="450"/>
      <c r="W18" s="464"/>
      <c r="X18" s="465"/>
      <c r="Y18" s="465"/>
      <c r="Z18" s="465"/>
      <c r="AA18" s="465"/>
      <c r="AB18" s="473"/>
      <c r="AC18" s="347">
        <v>61.9</v>
      </c>
      <c r="AD18" s="348"/>
      <c r="AE18" s="348"/>
      <c r="AF18" s="348"/>
      <c r="AG18" s="451"/>
      <c r="AH18" s="347">
        <v>59.1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6274517</v>
      </c>
      <c r="BO18" s="384"/>
      <c r="BP18" s="384"/>
      <c r="BQ18" s="384"/>
      <c r="BR18" s="384"/>
      <c r="BS18" s="384"/>
      <c r="BT18" s="384"/>
      <c r="BU18" s="385"/>
      <c r="BV18" s="383">
        <v>6294939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7777564</v>
      </c>
      <c r="BO19" s="384"/>
      <c r="BP19" s="384"/>
      <c r="BQ19" s="384"/>
      <c r="BR19" s="384"/>
      <c r="BS19" s="384"/>
      <c r="BT19" s="384"/>
      <c r="BU19" s="385"/>
      <c r="BV19" s="383">
        <v>7714592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8085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13814547</v>
      </c>
      <c r="BO23" s="384"/>
      <c r="BP23" s="384"/>
      <c r="BQ23" s="384"/>
      <c r="BR23" s="384"/>
      <c r="BS23" s="384"/>
      <c r="BT23" s="384"/>
      <c r="BU23" s="385"/>
      <c r="BV23" s="383">
        <v>12736818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7680</v>
      </c>
      <c r="R24" s="360"/>
      <c r="S24" s="360"/>
      <c r="T24" s="360"/>
      <c r="U24" s="360"/>
      <c r="V24" s="361"/>
      <c r="W24" s="425"/>
      <c r="X24" s="416"/>
      <c r="Y24" s="417"/>
      <c r="Z24" s="356" t="s">
        <v>152</v>
      </c>
      <c r="AA24" s="357"/>
      <c r="AB24" s="357"/>
      <c r="AC24" s="357"/>
      <c r="AD24" s="357"/>
      <c r="AE24" s="357"/>
      <c r="AF24" s="357"/>
      <c r="AG24" s="358"/>
      <c r="AH24" s="359">
        <v>146</v>
      </c>
      <c r="AI24" s="360"/>
      <c r="AJ24" s="360"/>
      <c r="AK24" s="360"/>
      <c r="AL24" s="361"/>
      <c r="AM24" s="359">
        <v>453622</v>
      </c>
      <c r="AN24" s="360"/>
      <c r="AO24" s="360"/>
      <c r="AP24" s="360"/>
      <c r="AQ24" s="360"/>
      <c r="AR24" s="361"/>
      <c r="AS24" s="359">
        <v>3107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7318778</v>
      </c>
      <c r="BO24" s="384"/>
      <c r="BP24" s="384"/>
      <c r="BQ24" s="384"/>
      <c r="BR24" s="384"/>
      <c r="BS24" s="384"/>
      <c r="BT24" s="384"/>
      <c r="BU24" s="385"/>
      <c r="BV24" s="383">
        <v>7094097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6450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1098540</v>
      </c>
      <c r="BO25" s="379"/>
      <c r="BP25" s="379"/>
      <c r="BQ25" s="379"/>
      <c r="BR25" s="379"/>
      <c r="BS25" s="379"/>
      <c r="BT25" s="379"/>
      <c r="BU25" s="380"/>
      <c r="BV25" s="378">
        <v>1748119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5670</v>
      </c>
      <c r="R26" s="360"/>
      <c r="S26" s="360"/>
      <c r="T26" s="360"/>
      <c r="U26" s="360"/>
      <c r="V26" s="361"/>
      <c r="W26" s="425"/>
      <c r="X26" s="416"/>
      <c r="Y26" s="417"/>
      <c r="Z26" s="356" t="s">
        <v>158</v>
      </c>
      <c r="AA26" s="438"/>
      <c r="AB26" s="438"/>
      <c r="AC26" s="438"/>
      <c r="AD26" s="438"/>
      <c r="AE26" s="438"/>
      <c r="AF26" s="438"/>
      <c r="AG26" s="439"/>
      <c r="AH26" s="359">
        <v>3</v>
      </c>
      <c r="AI26" s="360"/>
      <c r="AJ26" s="360"/>
      <c r="AK26" s="360"/>
      <c r="AL26" s="361"/>
      <c r="AM26" s="359">
        <v>9444</v>
      </c>
      <c r="AN26" s="360"/>
      <c r="AO26" s="360"/>
      <c r="AP26" s="360"/>
      <c r="AQ26" s="360"/>
      <c r="AR26" s="361"/>
      <c r="AS26" s="359">
        <v>3148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4200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226821</v>
      </c>
      <c r="BO27" s="387"/>
      <c r="BP27" s="387"/>
      <c r="BQ27" s="387"/>
      <c r="BR27" s="387"/>
      <c r="BS27" s="387"/>
      <c r="BT27" s="387"/>
      <c r="BU27" s="388"/>
      <c r="BV27" s="386">
        <v>226646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3600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309393</v>
      </c>
      <c r="BO28" s="379"/>
      <c r="BP28" s="379"/>
      <c r="BQ28" s="379"/>
      <c r="BR28" s="379"/>
      <c r="BS28" s="379"/>
      <c r="BT28" s="379"/>
      <c r="BU28" s="380"/>
      <c r="BV28" s="378">
        <v>304801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3400</v>
      </c>
      <c r="R29" s="360"/>
      <c r="S29" s="360"/>
      <c r="T29" s="360"/>
      <c r="U29" s="360"/>
      <c r="V29" s="361"/>
      <c r="W29" s="426"/>
      <c r="X29" s="427"/>
      <c r="Y29" s="428"/>
      <c r="Z29" s="356" t="s">
        <v>169</v>
      </c>
      <c r="AA29" s="357"/>
      <c r="AB29" s="357"/>
      <c r="AC29" s="357"/>
      <c r="AD29" s="357"/>
      <c r="AE29" s="357"/>
      <c r="AF29" s="357"/>
      <c r="AG29" s="358"/>
      <c r="AH29" s="359">
        <v>147</v>
      </c>
      <c r="AI29" s="360"/>
      <c r="AJ29" s="360"/>
      <c r="AK29" s="360"/>
      <c r="AL29" s="361"/>
      <c r="AM29" s="359">
        <v>457613</v>
      </c>
      <c r="AN29" s="360"/>
      <c r="AO29" s="360"/>
      <c r="AP29" s="360"/>
      <c r="AQ29" s="360"/>
      <c r="AR29" s="361"/>
      <c r="AS29" s="359">
        <v>3113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201937</v>
      </c>
      <c r="BO29" s="384"/>
      <c r="BP29" s="384"/>
      <c r="BQ29" s="384"/>
      <c r="BR29" s="384"/>
      <c r="BS29" s="384"/>
      <c r="BT29" s="384"/>
      <c r="BU29" s="385"/>
      <c r="BV29" s="383">
        <v>192438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1419069</v>
      </c>
      <c r="BO30" s="387"/>
      <c r="BP30" s="387"/>
      <c r="BQ30" s="387"/>
      <c r="BR30" s="387"/>
      <c r="BS30" s="387"/>
      <c r="BT30" s="387"/>
      <c r="BU30" s="388"/>
      <c r="BV30" s="386">
        <v>1617802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羽咋市国民健康保険特別会計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羽咋市水道事業会計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f>IF(CQ34="","",MAX(C34:D43,U34:V43,AM34:AN43,BE34:BF43,BW34:BX43)+1)</f>
        <v>7</v>
      </c>
      <c r="CP34" s="343"/>
      <c r="CQ34" s="342" t="str">
        <f>IF('各会計、関係団体の財政状況及び健全化判断比率'!BS7="","",'各会計、関係団体の財政状況及び健全化判断比率'!BS7)</f>
        <v>羽咋市土地開発公社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羽咋市介護保険特別会計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羽咋市下水道事業会計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羽咋市後期高齢者医療特別会計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5" zoomScaleSheetLayoutView="100" workbookViewId="0">
      <selection activeCell="B1" sqref="B1:DI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2" t="s">
        <v>24</v>
      </c>
      <c r="C41" s="1173"/>
      <c r="D41" s="81"/>
      <c r="E41" s="1174" t="s">
        <v>25</v>
      </c>
      <c r="F41" s="1174"/>
      <c r="G41" s="1174"/>
      <c r="H41" s="1175"/>
      <c r="I41" s="82">
        <v>12176</v>
      </c>
      <c r="J41" s="83">
        <v>11791</v>
      </c>
      <c r="K41" s="83">
        <v>11575</v>
      </c>
      <c r="L41" s="83">
        <v>12798</v>
      </c>
      <c r="M41" s="84">
        <v>13869</v>
      </c>
    </row>
    <row r="42" spans="2:13" ht="27.75" customHeight="1">
      <c r="B42" s="1162"/>
      <c r="C42" s="1163"/>
      <c r="D42" s="85"/>
      <c r="E42" s="1166" t="s">
        <v>26</v>
      </c>
      <c r="F42" s="1166"/>
      <c r="G42" s="1166"/>
      <c r="H42" s="1167"/>
      <c r="I42" s="86">
        <v>695</v>
      </c>
      <c r="J42" s="87">
        <v>291</v>
      </c>
      <c r="K42" s="87">
        <v>251</v>
      </c>
      <c r="L42" s="87">
        <v>209</v>
      </c>
      <c r="M42" s="88">
        <v>167</v>
      </c>
    </row>
    <row r="43" spans="2:13" ht="27.75" customHeight="1">
      <c r="B43" s="1162"/>
      <c r="C43" s="1163"/>
      <c r="D43" s="85"/>
      <c r="E43" s="1166" t="s">
        <v>27</v>
      </c>
      <c r="F43" s="1166"/>
      <c r="G43" s="1166"/>
      <c r="H43" s="1167"/>
      <c r="I43" s="86">
        <v>10171</v>
      </c>
      <c r="J43" s="87">
        <v>10091</v>
      </c>
      <c r="K43" s="87">
        <v>10040</v>
      </c>
      <c r="L43" s="87">
        <v>9668</v>
      </c>
      <c r="M43" s="88">
        <v>9532</v>
      </c>
    </row>
    <row r="44" spans="2:13" ht="27.75" customHeight="1">
      <c r="B44" s="1162"/>
      <c r="C44" s="1163"/>
      <c r="D44" s="85"/>
      <c r="E44" s="1166" t="s">
        <v>28</v>
      </c>
      <c r="F44" s="1166"/>
      <c r="G44" s="1166"/>
      <c r="H44" s="1167"/>
      <c r="I44" s="86">
        <v>1944</v>
      </c>
      <c r="J44" s="87">
        <v>1655</v>
      </c>
      <c r="K44" s="87">
        <v>1636</v>
      </c>
      <c r="L44" s="87">
        <v>1463</v>
      </c>
      <c r="M44" s="88">
        <v>1306</v>
      </c>
    </row>
    <row r="45" spans="2:13" ht="27.75" customHeight="1">
      <c r="B45" s="1162"/>
      <c r="C45" s="1163"/>
      <c r="D45" s="85"/>
      <c r="E45" s="1166" t="s">
        <v>29</v>
      </c>
      <c r="F45" s="1166"/>
      <c r="G45" s="1166"/>
      <c r="H45" s="1167"/>
      <c r="I45" s="86">
        <v>1794</v>
      </c>
      <c r="J45" s="87">
        <v>1796</v>
      </c>
      <c r="K45" s="87">
        <v>1572</v>
      </c>
      <c r="L45" s="87">
        <v>1504</v>
      </c>
      <c r="M45" s="88">
        <v>1307</v>
      </c>
    </row>
    <row r="46" spans="2:13" ht="27.75" customHeight="1">
      <c r="B46" s="1162"/>
      <c r="C46" s="1163"/>
      <c r="D46" s="85"/>
      <c r="E46" s="1166" t="s">
        <v>30</v>
      </c>
      <c r="F46" s="1166"/>
      <c r="G46" s="1166"/>
      <c r="H46" s="1167"/>
      <c r="I46" s="86">
        <v>995</v>
      </c>
      <c r="J46" s="87">
        <v>812</v>
      </c>
      <c r="K46" s="87">
        <v>631</v>
      </c>
      <c r="L46" s="87">
        <v>458</v>
      </c>
      <c r="M46" s="88">
        <v>261</v>
      </c>
    </row>
    <row r="47" spans="2:13" ht="27.75" customHeight="1">
      <c r="B47" s="1162"/>
      <c r="C47" s="1163"/>
      <c r="D47" s="85"/>
      <c r="E47" s="1166" t="s">
        <v>31</v>
      </c>
      <c r="F47" s="1166"/>
      <c r="G47" s="1166"/>
      <c r="H47" s="1167"/>
      <c r="I47" s="86" t="s">
        <v>474</v>
      </c>
      <c r="J47" s="87" t="s">
        <v>474</v>
      </c>
      <c r="K47" s="87" t="s">
        <v>474</v>
      </c>
      <c r="L47" s="87" t="s">
        <v>474</v>
      </c>
      <c r="M47" s="88" t="s">
        <v>474</v>
      </c>
    </row>
    <row r="48" spans="2:13" ht="27.75" customHeight="1">
      <c r="B48" s="1164"/>
      <c r="C48" s="1165"/>
      <c r="D48" s="85"/>
      <c r="E48" s="1166" t="s">
        <v>32</v>
      </c>
      <c r="F48" s="1166"/>
      <c r="G48" s="1166"/>
      <c r="H48" s="1167"/>
      <c r="I48" s="86" t="s">
        <v>474</v>
      </c>
      <c r="J48" s="87" t="s">
        <v>474</v>
      </c>
      <c r="K48" s="87" t="s">
        <v>474</v>
      </c>
      <c r="L48" s="87" t="s">
        <v>474</v>
      </c>
      <c r="M48" s="88" t="s">
        <v>474</v>
      </c>
    </row>
    <row r="49" spans="2:13" ht="27.75" customHeight="1">
      <c r="B49" s="1160" t="s">
        <v>33</v>
      </c>
      <c r="C49" s="1161"/>
      <c r="D49" s="89"/>
      <c r="E49" s="1166" t="s">
        <v>34</v>
      </c>
      <c r="F49" s="1166"/>
      <c r="G49" s="1166"/>
      <c r="H49" s="1167"/>
      <c r="I49" s="86">
        <v>2434</v>
      </c>
      <c r="J49" s="87">
        <v>2462</v>
      </c>
      <c r="K49" s="87">
        <v>2389</v>
      </c>
      <c r="L49" s="87">
        <v>2455</v>
      </c>
      <c r="M49" s="88">
        <v>2359</v>
      </c>
    </row>
    <row r="50" spans="2:13" ht="27.75" customHeight="1">
      <c r="B50" s="1162"/>
      <c r="C50" s="1163"/>
      <c r="D50" s="85"/>
      <c r="E50" s="1166" t="s">
        <v>35</v>
      </c>
      <c r="F50" s="1166"/>
      <c r="G50" s="1166"/>
      <c r="H50" s="1167"/>
      <c r="I50" s="86">
        <v>3154</v>
      </c>
      <c r="J50" s="87">
        <v>3050</v>
      </c>
      <c r="K50" s="87">
        <v>2888</v>
      </c>
      <c r="L50" s="87">
        <v>3000</v>
      </c>
      <c r="M50" s="88">
        <v>3493</v>
      </c>
    </row>
    <row r="51" spans="2:13" ht="27.75" customHeight="1">
      <c r="B51" s="1164"/>
      <c r="C51" s="1165"/>
      <c r="D51" s="85"/>
      <c r="E51" s="1166" t="s">
        <v>36</v>
      </c>
      <c r="F51" s="1166"/>
      <c r="G51" s="1166"/>
      <c r="H51" s="1167"/>
      <c r="I51" s="86">
        <v>15158</v>
      </c>
      <c r="J51" s="87">
        <v>14985</v>
      </c>
      <c r="K51" s="87">
        <v>15622</v>
      </c>
      <c r="L51" s="87">
        <v>15710</v>
      </c>
      <c r="M51" s="88">
        <v>15218</v>
      </c>
    </row>
    <row r="52" spans="2:13" ht="27.75" customHeight="1" thickBot="1">
      <c r="B52" s="1168" t="s">
        <v>37</v>
      </c>
      <c r="C52" s="1169"/>
      <c r="D52" s="90"/>
      <c r="E52" s="1170" t="s">
        <v>38</v>
      </c>
      <c r="F52" s="1170"/>
      <c r="G52" s="1170"/>
      <c r="H52" s="1171"/>
      <c r="I52" s="91">
        <v>7030</v>
      </c>
      <c r="J52" s="92">
        <v>5939</v>
      </c>
      <c r="K52" s="92">
        <v>4806</v>
      </c>
      <c r="L52" s="92">
        <v>4936</v>
      </c>
      <c r="M52" s="93">
        <v>5373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26930</v>
      </c>
      <c r="E3" s="116"/>
      <c r="F3" s="117">
        <v>78670</v>
      </c>
      <c r="G3" s="118"/>
      <c r="H3" s="119"/>
    </row>
    <row r="4" spans="1:8">
      <c r="A4" s="120"/>
      <c r="B4" s="121"/>
      <c r="C4" s="122"/>
      <c r="D4" s="123">
        <v>16884</v>
      </c>
      <c r="E4" s="124"/>
      <c r="F4" s="125">
        <v>38094</v>
      </c>
      <c r="G4" s="126"/>
      <c r="H4" s="127"/>
    </row>
    <row r="5" spans="1:8">
      <c r="A5" s="108" t="s">
        <v>506</v>
      </c>
      <c r="B5" s="113"/>
      <c r="C5" s="114"/>
      <c r="D5" s="115">
        <v>22159</v>
      </c>
      <c r="E5" s="116"/>
      <c r="F5" s="117">
        <v>67201</v>
      </c>
      <c r="G5" s="118"/>
      <c r="H5" s="119"/>
    </row>
    <row r="6" spans="1:8">
      <c r="A6" s="120"/>
      <c r="B6" s="121"/>
      <c r="C6" s="122"/>
      <c r="D6" s="123">
        <v>4938</v>
      </c>
      <c r="E6" s="124"/>
      <c r="F6" s="125">
        <v>35210</v>
      </c>
      <c r="G6" s="126"/>
      <c r="H6" s="127"/>
    </row>
    <row r="7" spans="1:8">
      <c r="A7" s="108" t="s">
        <v>507</v>
      </c>
      <c r="B7" s="113"/>
      <c r="C7" s="114"/>
      <c r="D7" s="115">
        <v>38981</v>
      </c>
      <c r="E7" s="116"/>
      <c r="F7" s="117">
        <v>75709</v>
      </c>
      <c r="G7" s="118"/>
      <c r="H7" s="119"/>
    </row>
    <row r="8" spans="1:8">
      <c r="A8" s="120"/>
      <c r="B8" s="121"/>
      <c r="C8" s="122"/>
      <c r="D8" s="123">
        <v>12363</v>
      </c>
      <c r="E8" s="124"/>
      <c r="F8" s="125">
        <v>35212</v>
      </c>
      <c r="G8" s="126"/>
      <c r="H8" s="127"/>
    </row>
    <row r="9" spans="1:8">
      <c r="A9" s="108" t="s">
        <v>508</v>
      </c>
      <c r="B9" s="113"/>
      <c r="C9" s="114"/>
      <c r="D9" s="115">
        <v>124560</v>
      </c>
      <c r="E9" s="116"/>
      <c r="F9" s="117">
        <v>90961</v>
      </c>
      <c r="G9" s="118"/>
      <c r="H9" s="119"/>
    </row>
    <row r="10" spans="1:8">
      <c r="A10" s="120"/>
      <c r="B10" s="121"/>
      <c r="C10" s="122"/>
      <c r="D10" s="123">
        <v>40229</v>
      </c>
      <c r="E10" s="124"/>
      <c r="F10" s="125">
        <v>37720</v>
      </c>
      <c r="G10" s="126"/>
      <c r="H10" s="127"/>
    </row>
    <row r="11" spans="1:8">
      <c r="A11" s="108" t="s">
        <v>509</v>
      </c>
      <c r="B11" s="113"/>
      <c r="C11" s="114"/>
      <c r="D11" s="115">
        <v>115487</v>
      </c>
      <c r="E11" s="116"/>
      <c r="F11" s="117">
        <v>106614</v>
      </c>
      <c r="G11" s="118"/>
      <c r="H11" s="119"/>
    </row>
    <row r="12" spans="1:8">
      <c r="A12" s="120"/>
      <c r="B12" s="121"/>
      <c r="C12" s="128"/>
      <c r="D12" s="123">
        <v>41071</v>
      </c>
      <c r="E12" s="124"/>
      <c r="F12" s="125">
        <v>45545</v>
      </c>
      <c r="G12" s="126"/>
      <c r="H12" s="127"/>
    </row>
    <row r="13" spans="1:8">
      <c r="A13" s="108"/>
      <c r="B13" s="113"/>
      <c r="C13" s="129"/>
      <c r="D13" s="130">
        <v>65623</v>
      </c>
      <c r="E13" s="131"/>
      <c r="F13" s="132">
        <v>83831</v>
      </c>
      <c r="G13" s="133"/>
      <c r="H13" s="119"/>
    </row>
    <row r="14" spans="1:8">
      <c r="A14" s="120"/>
      <c r="B14" s="121"/>
      <c r="C14" s="122"/>
      <c r="D14" s="123">
        <v>23097</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0.98</v>
      </c>
      <c r="C19" s="134">
        <f>ROUND(VALUE(SUBSTITUTE(実質収支比率等に係る経年分析!G$48,"▲","-")),2)</f>
        <v>0.9</v>
      </c>
      <c r="D19" s="134">
        <f>ROUND(VALUE(SUBSTITUTE(実質収支比率等に係る経年分析!H$48,"▲","-")),2)</f>
        <v>1.29</v>
      </c>
      <c r="E19" s="134">
        <f>ROUND(VALUE(SUBSTITUTE(実質収支比率等に係る経年分析!I$48,"▲","-")),2)</f>
        <v>1.03</v>
      </c>
      <c r="F19" s="134">
        <f>ROUND(VALUE(SUBSTITUTE(実質収支比率等に係る経年分析!J$48,"▲","-")),2)</f>
        <v>0.8</v>
      </c>
    </row>
    <row r="20" spans="1:11">
      <c r="A20" s="134" t="s">
        <v>43</v>
      </c>
      <c r="B20" s="134">
        <f>ROUND(VALUE(SUBSTITUTE(実質収支比率等に係る経年分析!F$47,"▲","-")),2)</f>
        <v>3.87</v>
      </c>
      <c r="C20" s="134">
        <f>ROUND(VALUE(SUBSTITUTE(実質収支比率等に係る経年分析!G$47,"▲","-")),2)</f>
        <v>4.18</v>
      </c>
      <c r="D20" s="134">
        <f>ROUND(VALUE(SUBSTITUTE(実質収支比率等に係る経年分析!H$47,"▲","-")),2)</f>
        <v>4.51</v>
      </c>
      <c r="E20" s="134">
        <f>ROUND(VALUE(SUBSTITUTE(実質収支比率等に係る経年分析!I$47,"▲","-")),2)</f>
        <v>4.6100000000000003</v>
      </c>
      <c r="F20" s="134">
        <f>ROUND(VALUE(SUBSTITUTE(実質収支比率等に係る経年分析!J$47,"▲","-")),2)</f>
        <v>4.72</v>
      </c>
    </row>
    <row r="21" spans="1:11">
      <c r="A21" s="134" t="s">
        <v>44</v>
      </c>
      <c r="B21" s="134">
        <f>IF(ISNUMBER(VALUE(SUBSTITUTE(実質収支比率等に係る経年分析!F$49,"▲","-"))),ROUND(VALUE(SUBSTITUTE(実質収支比率等に係る経年分析!F$49,"▲","-")),2),NA())</f>
        <v>3.24</v>
      </c>
      <c r="C21" s="134">
        <f>IF(ISNUMBER(VALUE(SUBSTITUTE(実質収支比率等に係る経年分析!G$49,"▲","-"))),ROUND(VALUE(SUBSTITUTE(実質収支比率等に係る経年分析!G$49,"▲","-")),2),NA())</f>
        <v>2.7</v>
      </c>
      <c r="D21" s="134">
        <f>IF(ISNUMBER(VALUE(SUBSTITUTE(実質収支比率等に係る経年分析!H$49,"▲","-"))),ROUND(VALUE(SUBSTITUTE(実質収支比率等に係る経年分析!H$49,"▲","-")),2),NA())</f>
        <v>2.15</v>
      </c>
      <c r="E21" s="134">
        <f>IF(ISNUMBER(VALUE(SUBSTITUTE(実質収支比率等に係る経年分析!I$49,"▲","-"))),ROUND(VALUE(SUBSTITUTE(実質収支比率等に係る経年分析!I$49,"▲","-")),2),NA())</f>
        <v>1.18</v>
      </c>
      <c r="F21" s="134">
        <f>IF(ISNUMBER(VALUE(SUBSTITUTE(実質収支比率等に係る経年分析!J$49,"▲","-"))),ROUND(VALUE(SUBSTITUTE(実質収支比率等に係る経年分析!J$49,"▲","-")),2),NA())</f>
        <v>1.46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羽咋市後期高齢者医療特別会計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羽咋市国民健康保険特別会計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羽咋市介護保険特別会計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c r="A35" s="135" t="str">
        <f>IF(連結実質赤字比率に係る赤字・黒字の構成分析!C$35="",NA(),連結実質赤字比率に係る赤字・黒字の構成分析!C$35)</f>
        <v>羽咋市下水道事業会計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v>
      </c>
    </row>
    <row r="36" spans="1:16">
      <c r="A36" s="135" t="str">
        <f>IF(連結実質赤字比率に係る赤字・黒字の構成分析!C$34="",NA(),連結実質赤字比率に係る赤字・黒字の構成分析!C$34)</f>
        <v>羽咋市水道事業会計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1453</v>
      </c>
      <c r="E42" s="136"/>
      <c r="F42" s="136"/>
      <c r="G42" s="136">
        <f>'実質公債費比率（分子）の構造'!L$52</f>
        <v>1483</v>
      </c>
      <c r="H42" s="136"/>
      <c r="I42" s="136"/>
      <c r="J42" s="136">
        <f>'実質公債費比率（分子）の構造'!M$52</f>
        <v>1461</v>
      </c>
      <c r="K42" s="136"/>
      <c r="L42" s="136"/>
      <c r="M42" s="136">
        <f>'実質公債費比率（分子）の構造'!N$52</f>
        <v>1449</v>
      </c>
      <c r="N42" s="136"/>
      <c r="O42" s="136"/>
      <c r="P42" s="136">
        <f>'実質公債費比率（分子）の構造'!O$52</f>
        <v>1520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88</v>
      </c>
      <c r="C44" s="136"/>
      <c r="D44" s="136"/>
      <c r="E44" s="136">
        <f>'実質公債費比率（分子）の構造'!L$50</f>
        <v>47</v>
      </c>
      <c r="F44" s="136"/>
      <c r="G44" s="136"/>
      <c r="H44" s="136">
        <f>'実質公債費比率（分子）の構造'!M$50</f>
        <v>46</v>
      </c>
      <c r="I44" s="136"/>
      <c r="J44" s="136"/>
      <c r="K44" s="136">
        <f>'実質公債費比率（分子）の構造'!N$50</f>
        <v>46</v>
      </c>
      <c r="L44" s="136"/>
      <c r="M44" s="136"/>
      <c r="N44" s="136">
        <f>'実質公債費比率（分子）の構造'!O$50</f>
        <v>46</v>
      </c>
      <c r="O44" s="136"/>
      <c r="P44" s="136"/>
    </row>
    <row r="45" spans="1:16">
      <c r="A45" s="136" t="s">
        <v>54</v>
      </c>
      <c r="B45" s="136">
        <f>'実質公債費比率（分子）の構造'!K$49</f>
        <v>305</v>
      </c>
      <c r="C45" s="136"/>
      <c r="D45" s="136"/>
      <c r="E45" s="136">
        <f>'実質公債費比率（分子）の構造'!L$49</f>
        <v>316</v>
      </c>
      <c r="F45" s="136"/>
      <c r="G45" s="136"/>
      <c r="H45" s="136">
        <f>'実質公債費比率（分子）の構造'!M$49</f>
        <v>304</v>
      </c>
      <c r="I45" s="136"/>
      <c r="J45" s="136"/>
      <c r="K45" s="136">
        <f>'実質公債費比率（分子）の構造'!N$49</f>
        <v>252</v>
      </c>
      <c r="L45" s="136"/>
      <c r="M45" s="136"/>
      <c r="N45" s="136">
        <f>'実質公債費比率（分子）の構造'!O$49</f>
        <v>273</v>
      </c>
      <c r="O45" s="136"/>
      <c r="P45" s="136"/>
    </row>
    <row r="46" spans="1:16">
      <c r="A46" s="136" t="s">
        <v>55</v>
      </c>
      <c r="B46" s="136">
        <f>'実質公債費比率（分子）の構造'!K$48</f>
        <v>546</v>
      </c>
      <c r="C46" s="136"/>
      <c r="D46" s="136"/>
      <c r="E46" s="136">
        <f>'実質公債費比率（分子）の構造'!L$48</f>
        <v>571</v>
      </c>
      <c r="F46" s="136"/>
      <c r="G46" s="136"/>
      <c r="H46" s="136">
        <f>'実質公債費比率（分子）の構造'!M$48</f>
        <v>589</v>
      </c>
      <c r="I46" s="136"/>
      <c r="J46" s="136"/>
      <c r="K46" s="136">
        <f>'実質公債費比率（分子）の構造'!N$48</f>
        <v>587</v>
      </c>
      <c r="L46" s="136"/>
      <c r="M46" s="136"/>
      <c r="N46" s="136">
        <f>'実質公債費比率（分子）の構造'!O$48</f>
        <v>592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1460</v>
      </c>
      <c r="C49" s="136"/>
      <c r="D49" s="136"/>
      <c r="E49" s="136">
        <f>'実質公債費比率（分子）の構造'!L$45</f>
        <v>1471</v>
      </c>
      <c r="F49" s="136"/>
      <c r="G49" s="136"/>
      <c r="H49" s="136">
        <f>'実質公債費比率（分子）の構造'!M$45</f>
        <v>1458</v>
      </c>
      <c r="I49" s="136"/>
      <c r="J49" s="136"/>
      <c r="K49" s="136">
        <f>'実質公債費比率（分子）の構造'!N$45</f>
        <v>1448</v>
      </c>
      <c r="L49" s="136"/>
      <c r="M49" s="136"/>
      <c r="N49" s="136">
        <f>'実質公債費比率（分子）の構造'!O$45</f>
        <v>1364</v>
      </c>
      <c r="O49" s="136"/>
      <c r="P49" s="136"/>
    </row>
    <row r="50" spans="1:16">
      <c r="A50" s="136" t="s">
        <v>58</v>
      </c>
      <c r="B50" s="136" t="e">
        <f>NA()</f>
        <v>#N/A</v>
      </c>
      <c r="C50" s="136">
        <f>IF(ISNUMBER('実質公債費比率（分子）の構造'!K$53),'実質公債費比率（分子）の構造'!K$53,NA())</f>
        <v>946</v>
      </c>
      <c r="D50" s="136" t="e">
        <f>NA()</f>
        <v>#N/A</v>
      </c>
      <c r="E50" s="136" t="e">
        <f>NA()</f>
        <v>#N/A</v>
      </c>
      <c r="F50" s="136">
        <f>IF(ISNUMBER('実質公債費比率（分子）の構造'!L$53),'実質公債費比率（分子）の構造'!L$53,NA())</f>
        <v>922</v>
      </c>
      <c r="G50" s="136" t="e">
        <f>NA()</f>
        <v>#N/A</v>
      </c>
      <c r="H50" s="136" t="e">
        <f>NA()</f>
        <v>#N/A</v>
      </c>
      <c r="I50" s="136">
        <f>IF(ISNUMBER('実質公債費比率（分子）の構造'!M$53),'実質公債費比率（分子）の構造'!M$53,NA())</f>
        <v>936</v>
      </c>
      <c r="J50" s="136" t="e">
        <f>NA()</f>
        <v>#N/A</v>
      </c>
      <c r="K50" s="136" t="e">
        <f>NA()</f>
        <v>#N/A</v>
      </c>
      <c r="L50" s="136">
        <f>IF(ISNUMBER('実質公債費比率（分子）の構造'!N$53),'実質公債費比率（分子）の構造'!N$53,NA())</f>
        <v>884</v>
      </c>
      <c r="M50" s="136" t="e">
        <f>NA()</f>
        <v>#N/A</v>
      </c>
      <c r="N50" s="136" t="e">
        <f>NA()</f>
        <v>#N/A</v>
      </c>
      <c r="O50" s="136">
        <f>IF(ISNUMBER('実質公債費比率（分子）の構造'!O$53),'実質公債費比率（分子）の構造'!O$53,NA())</f>
        <v>755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15158</v>
      </c>
      <c r="E56" s="135"/>
      <c r="F56" s="135"/>
      <c r="G56" s="135">
        <f>'将来負担比率（分子）の構造'!J$51</f>
        <v>14985</v>
      </c>
      <c r="H56" s="135"/>
      <c r="I56" s="135"/>
      <c r="J56" s="135">
        <f>'将来負担比率（分子）の構造'!K$51</f>
        <v>15622</v>
      </c>
      <c r="K56" s="135"/>
      <c r="L56" s="135"/>
      <c r="M56" s="135">
        <f>'将来負担比率（分子）の構造'!L$51</f>
        <v>15710</v>
      </c>
      <c r="N56" s="135"/>
      <c r="O56" s="135"/>
      <c r="P56" s="135">
        <f>'将来負担比率（分子）の構造'!M$51</f>
        <v>15218</v>
      </c>
    </row>
    <row r="57" spans="1:16">
      <c r="A57" s="135" t="s">
        <v>35</v>
      </c>
      <c r="B57" s="135"/>
      <c r="C57" s="135"/>
      <c r="D57" s="135">
        <f>'将来負担比率（分子）の構造'!I$50</f>
        <v>3154</v>
      </c>
      <c r="E57" s="135"/>
      <c r="F57" s="135"/>
      <c r="G57" s="135">
        <f>'将来負担比率（分子）の構造'!J$50</f>
        <v>3050</v>
      </c>
      <c r="H57" s="135"/>
      <c r="I57" s="135"/>
      <c r="J57" s="135">
        <f>'将来負担比率（分子）の構造'!K$50</f>
        <v>2888</v>
      </c>
      <c r="K57" s="135"/>
      <c r="L57" s="135"/>
      <c r="M57" s="135">
        <f>'将来負担比率（分子）の構造'!L$50</f>
        <v>3000</v>
      </c>
      <c r="N57" s="135"/>
      <c r="O57" s="135"/>
      <c r="P57" s="135">
        <f>'将来負担比率（分子）の構造'!M$50</f>
        <v>3493</v>
      </c>
    </row>
    <row r="58" spans="1:16">
      <c r="A58" s="135" t="s">
        <v>34</v>
      </c>
      <c r="B58" s="135"/>
      <c r="C58" s="135"/>
      <c r="D58" s="135">
        <f>'将来負担比率（分子）の構造'!I$49</f>
        <v>2434</v>
      </c>
      <c r="E58" s="135"/>
      <c r="F58" s="135"/>
      <c r="G58" s="135">
        <f>'将来負担比率（分子）の構造'!J$49</f>
        <v>2462</v>
      </c>
      <c r="H58" s="135"/>
      <c r="I58" s="135"/>
      <c r="J58" s="135">
        <f>'将来負担比率（分子）の構造'!K$49</f>
        <v>2389</v>
      </c>
      <c r="K58" s="135"/>
      <c r="L58" s="135"/>
      <c r="M58" s="135">
        <f>'将来負担比率（分子）の構造'!L$49</f>
        <v>2455</v>
      </c>
      <c r="N58" s="135"/>
      <c r="O58" s="135"/>
      <c r="P58" s="135">
        <f>'将来負担比率（分子）の構造'!M$49</f>
        <v>2359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995</v>
      </c>
      <c r="C61" s="135"/>
      <c r="D61" s="135"/>
      <c r="E61" s="135">
        <f>'将来負担比率（分子）の構造'!J$46</f>
        <v>812</v>
      </c>
      <c r="F61" s="135"/>
      <c r="G61" s="135"/>
      <c r="H61" s="135">
        <f>'将来負担比率（分子）の構造'!K$46</f>
        <v>631</v>
      </c>
      <c r="I61" s="135"/>
      <c r="J61" s="135"/>
      <c r="K61" s="135">
        <f>'将来負担比率（分子）の構造'!L$46</f>
        <v>458</v>
      </c>
      <c r="L61" s="135"/>
      <c r="M61" s="135"/>
      <c r="N61" s="135">
        <f>'将来負担比率（分子）の構造'!M$46</f>
        <v>261</v>
      </c>
      <c r="O61" s="135"/>
      <c r="P61" s="135"/>
    </row>
    <row r="62" spans="1:16">
      <c r="A62" s="135" t="s">
        <v>29</v>
      </c>
      <c r="B62" s="135">
        <f>'将来負担比率（分子）の構造'!I$45</f>
        <v>1794</v>
      </c>
      <c r="C62" s="135"/>
      <c r="D62" s="135"/>
      <c r="E62" s="135">
        <f>'将来負担比率（分子）の構造'!J$45</f>
        <v>1796</v>
      </c>
      <c r="F62" s="135"/>
      <c r="G62" s="135"/>
      <c r="H62" s="135">
        <f>'将来負担比率（分子）の構造'!K$45</f>
        <v>1572</v>
      </c>
      <c r="I62" s="135"/>
      <c r="J62" s="135"/>
      <c r="K62" s="135">
        <f>'将来負担比率（分子）の構造'!L$45</f>
        <v>1504</v>
      </c>
      <c r="L62" s="135"/>
      <c r="M62" s="135"/>
      <c r="N62" s="135">
        <f>'将来負担比率（分子）の構造'!M$45</f>
        <v>1307</v>
      </c>
      <c r="O62" s="135"/>
      <c r="P62" s="135"/>
    </row>
    <row r="63" spans="1:16">
      <c r="A63" s="135" t="s">
        <v>28</v>
      </c>
      <c r="B63" s="135">
        <f>'将来負担比率（分子）の構造'!I$44</f>
        <v>1944</v>
      </c>
      <c r="C63" s="135"/>
      <c r="D63" s="135"/>
      <c r="E63" s="135">
        <f>'将来負担比率（分子）の構造'!J$44</f>
        <v>1655</v>
      </c>
      <c r="F63" s="135"/>
      <c r="G63" s="135"/>
      <c r="H63" s="135">
        <f>'将来負担比率（分子）の構造'!K$44</f>
        <v>1636</v>
      </c>
      <c r="I63" s="135"/>
      <c r="J63" s="135"/>
      <c r="K63" s="135">
        <f>'将来負担比率（分子）の構造'!L$44</f>
        <v>1463</v>
      </c>
      <c r="L63" s="135"/>
      <c r="M63" s="135"/>
      <c r="N63" s="135">
        <f>'将来負担比率（分子）の構造'!M$44</f>
        <v>1306</v>
      </c>
      <c r="O63" s="135"/>
      <c r="P63" s="135"/>
    </row>
    <row r="64" spans="1:16">
      <c r="A64" s="135" t="s">
        <v>27</v>
      </c>
      <c r="B64" s="135">
        <f>'将来負担比率（分子）の構造'!I$43</f>
        <v>10171</v>
      </c>
      <c r="C64" s="135"/>
      <c r="D64" s="135"/>
      <c r="E64" s="135">
        <f>'将来負担比率（分子）の構造'!J$43</f>
        <v>10091</v>
      </c>
      <c r="F64" s="135"/>
      <c r="G64" s="135"/>
      <c r="H64" s="135">
        <f>'将来負担比率（分子）の構造'!K$43</f>
        <v>10040</v>
      </c>
      <c r="I64" s="135"/>
      <c r="J64" s="135"/>
      <c r="K64" s="135">
        <f>'将来負担比率（分子）の構造'!L$43</f>
        <v>9668</v>
      </c>
      <c r="L64" s="135"/>
      <c r="M64" s="135"/>
      <c r="N64" s="135">
        <f>'将来負担比率（分子）の構造'!M$43</f>
        <v>9532</v>
      </c>
      <c r="O64" s="135"/>
      <c r="P64" s="135"/>
    </row>
    <row r="65" spans="1:16">
      <c r="A65" s="135" t="s">
        <v>26</v>
      </c>
      <c r="B65" s="135">
        <f>'将来負担比率（分子）の構造'!I$42</f>
        <v>695</v>
      </c>
      <c r="C65" s="135"/>
      <c r="D65" s="135"/>
      <c r="E65" s="135">
        <f>'将来負担比率（分子）の構造'!J$42</f>
        <v>291</v>
      </c>
      <c r="F65" s="135"/>
      <c r="G65" s="135"/>
      <c r="H65" s="135">
        <f>'将来負担比率（分子）の構造'!K$42</f>
        <v>251</v>
      </c>
      <c r="I65" s="135"/>
      <c r="J65" s="135"/>
      <c r="K65" s="135">
        <f>'将来負担比率（分子）の構造'!L$42</f>
        <v>209</v>
      </c>
      <c r="L65" s="135"/>
      <c r="M65" s="135"/>
      <c r="N65" s="135">
        <f>'将来負担比率（分子）の構造'!M$42</f>
        <v>167</v>
      </c>
      <c r="O65" s="135"/>
      <c r="P65" s="135"/>
    </row>
    <row r="66" spans="1:16">
      <c r="A66" s="135" t="s">
        <v>25</v>
      </c>
      <c r="B66" s="135">
        <f>'将来負担比率（分子）の構造'!I$41</f>
        <v>12176</v>
      </c>
      <c r="C66" s="135"/>
      <c r="D66" s="135"/>
      <c r="E66" s="135">
        <f>'将来負担比率（分子）の構造'!J$41</f>
        <v>11791</v>
      </c>
      <c r="F66" s="135"/>
      <c r="G66" s="135"/>
      <c r="H66" s="135">
        <f>'将来負担比率（分子）の構造'!K$41</f>
        <v>11575</v>
      </c>
      <c r="I66" s="135"/>
      <c r="J66" s="135"/>
      <c r="K66" s="135">
        <f>'将来負担比率（分子）の構造'!L$41</f>
        <v>12798</v>
      </c>
      <c r="L66" s="135"/>
      <c r="M66" s="135"/>
      <c r="N66" s="135">
        <f>'将来負担比率（分子）の構造'!M$41</f>
        <v>13869</v>
      </c>
      <c r="O66" s="135"/>
      <c r="P66" s="135"/>
    </row>
    <row r="67" spans="1:16">
      <c r="A67" s="135" t="s">
        <v>62</v>
      </c>
      <c r="B67" s="135" t="e">
        <f>NA()</f>
        <v>#N/A</v>
      </c>
      <c r="C67" s="135">
        <f>IF(ISNUMBER('将来負担比率（分子）の構造'!I$52), IF('将来負担比率（分子）の構造'!I$52 &lt; 0, 0, '将来負担比率（分子）の構造'!I$52), NA())</f>
        <v>7030</v>
      </c>
      <c r="D67" s="135" t="e">
        <f>NA()</f>
        <v>#N/A</v>
      </c>
      <c r="E67" s="135" t="e">
        <f>NA()</f>
        <v>#N/A</v>
      </c>
      <c r="F67" s="135">
        <f>IF(ISNUMBER('将来負担比率（分子）の構造'!J$52), IF('将来負担比率（分子）の構造'!J$52 &lt; 0, 0, '将来負担比率（分子）の構造'!J$52), NA())</f>
        <v>5939</v>
      </c>
      <c r="G67" s="135" t="e">
        <f>NA()</f>
        <v>#N/A</v>
      </c>
      <c r="H67" s="135" t="e">
        <f>NA()</f>
        <v>#N/A</v>
      </c>
      <c r="I67" s="135">
        <f>IF(ISNUMBER('将来負担比率（分子）の構造'!K$52), IF('将来負担比率（分子）の構造'!K$52 &lt; 0, 0, '将来負担比率（分子）の構造'!K$52), NA())</f>
        <v>4806</v>
      </c>
      <c r="J67" s="135" t="e">
        <f>NA()</f>
        <v>#N/A</v>
      </c>
      <c r="K67" s="135" t="e">
        <f>NA()</f>
        <v>#N/A</v>
      </c>
      <c r="L67" s="135">
        <f>IF(ISNUMBER('将来負担比率（分子）の構造'!L$52), IF('将来負担比率（分子）の構造'!L$52 &lt; 0, 0, '将来負担比率（分子）の構造'!L$52), NA())</f>
        <v>4936</v>
      </c>
      <c r="M67" s="135" t="e">
        <f>NA()</f>
        <v>#N/A</v>
      </c>
      <c r="N67" s="135" t="e">
        <f>NA()</f>
        <v>#N/A</v>
      </c>
      <c r="O67" s="135">
        <f>IF(ISNUMBER('将来負担比率（分子）の構造'!M$52), IF('将来負担比率（分子）の構造'!M$52 &lt; 0, 0, '将来負担比率（分子）の構造'!M$52), NA())</f>
        <v>5373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election activeCell="B1" sqref="B1:DN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2673038</v>
      </c>
      <c r="S5" s="639"/>
      <c r="T5" s="639"/>
      <c r="U5" s="639"/>
      <c r="V5" s="639"/>
      <c r="W5" s="639"/>
      <c r="X5" s="639"/>
      <c r="Y5" s="686"/>
      <c r="Z5" s="699">
        <v>21.2</v>
      </c>
      <c r="AA5" s="699"/>
      <c r="AB5" s="699"/>
      <c r="AC5" s="699"/>
      <c r="AD5" s="700">
        <v>2499930</v>
      </c>
      <c r="AE5" s="700"/>
      <c r="AF5" s="700"/>
      <c r="AG5" s="700"/>
      <c r="AH5" s="700"/>
      <c r="AI5" s="700"/>
      <c r="AJ5" s="700"/>
      <c r="AK5" s="700"/>
      <c r="AL5" s="687">
        <v>40.6</v>
      </c>
      <c r="AM5" s="656"/>
      <c r="AN5" s="656"/>
      <c r="AO5" s="688"/>
      <c r="AP5" s="675" t="s">
        <v>207</v>
      </c>
      <c r="AQ5" s="676"/>
      <c r="AR5" s="676"/>
      <c r="AS5" s="676"/>
      <c r="AT5" s="676"/>
      <c r="AU5" s="676"/>
      <c r="AV5" s="676"/>
      <c r="AW5" s="676"/>
      <c r="AX5" s="676"/>
      <c r="AY5" s="676"/>
      <c r="AZ5" s="676"/>
      <c r="BA5" s="676"/>
      <c r="BB5" s="676"/>
      <c r="BC5" s="676"/>
      <c r="BD5" s="676"/>
      <c r="BE5" s="676"/>
      <c r="BF5" s="677"/>
      <c r="BG5" s="588">
        <v>2492805</v>
      </c>
      <c r="BH5" s="589"/>
      <c r="BI5" s="589"/>
      <c r="BJ5" s="589"/>
      <c r="BK5" s="589"/>
      <c r="BL5" s="589"/>
      <c r="BM5" s="589"/>
      <c r="BN5" s="590"/>
      <c r="BO5" s="641">
        <v>93.3</v>
      </c>
      <c r="BP5" s="641"/>
      <c r="BQ5" s="641"/>
      <c r="BR5" s="641"/>
      <c r="BS5" s="642">
        <v>23551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111924</v>
      </c>
      <c r="S6" s="589"/>
      <c r="T6" s="589"/>
      <c r="U6" s="589"/>
      <c r="V6" s="589"/>
      <c r="W6" s="589"/>
      <c r="X6" s="589"/>
      <c r="Y6" s="590"/>
      <c r="Z6" s="641">
        <v>0.9</v>
      </c>
      <c r="AA6" s="641"/>
      <c r="AB6" s="641"/>
      <c r="AC6" s="641"/>
      <c r="AD6" s="642">
        <v>111924</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2492805</v>
      </c>
      <c r="BH6" s="589"/>
      <c r="BI6" s="589"/>
      <c r="BJ6" s="589"/>
      <c r="BK6" s="589"/>
      <c r="BL6" s="589"/>
      <c r="BM6" s="589"/>
      <c r="BN6" s="590"/>
      <c r="BO6" s="641">
        <v>93.3</v>
      </c>
      <c r="BP6" s="641"/>
      <c r="BQ6" s="641"/>
      <c r="BR6" s="641"/>
      <c r="BS6" s="642">
        <v>23551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144122</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144122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6725</v>
      </c>
      <c r="S7" s="589"/>
      <c r="T7" s="589"/>
      <c r="U7" s="589"/>
      <c r="V7" s="589"/>
      <c r="W7" s="589"/>
      <c r="X7" s="589"/>
      <c r="Y7" s="590"/>
      <c r="Z7" s="641">
        <v>0.1</v>
      </c>
      <c r="AA7" s="641"/>
      <c r="AB7" s="641"/>
      <c r="AC7" s="641"/>
      <c r="AD7" s="642">
        <v>6725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1091063</v>
      </c>
      <c r="BH7" s="589"/>
      <c r="BI7" s="589"/>
      <c r="BJ7" s="589"/>
      <c r="BK7" s="589"/>
      <c r="BL7" s="589"/>
      <c r="BM7" s="589"/>
      <c r="BN7" s="590"/>
      <c r="BO7" s="641">
        <v>40.799999999999997</v>
      </c>
      <c r="BP7" s="641"/>
      <c r="BQ7" s="641"/>
      <c r="BR7" s="641"/>
      <c r="BS7" s="642">
        <v>23551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2137438</v>
      </c>
      <c r="CS7" s="589"/>
      <c r="CT7" s="589"/>
      <c r="CU7" s="589"/>
      <c r="CV7" s="589"/>
      <c r="CW7" s="589"/>
      <c r="CX7" s="589"/>
      <c r="CY7" s="590"/>
      <c r="CZ7" s="641">
        <v>17</v>
      </c>
      <c r="DA7" s="641"/>
      <c r="DB7" s="641"/>
      <c r="DC7" s="641"/>
      <c r="DD7" s="594">
        <v>12557</v>
      </c>
      <c r="DE7" s="589"/>
      <c r="DF7" s="589"/>
      <c r="DG7" s="589"/>
      <c r="DH7" s="589"/>
      <c r="DI7" s="589"/>
      <c r="DJ7" s="589"/>
      <c r="DK7" s="589"/>
      <c r="DL7" s="589"/>
      <c r="DM7" s="589"/>
      <c r="DN7" s="589"/>
      <c r="DO7" s="589"/>
      <c r="DP7" s="590"/>
      <c r="DQ7" s="594">
        <v>1176660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16005</v>
      </c>
      <c r="S8" s="589"/>
      <c r="T8" s="589"/>
      <c r="U8" s="589"/>
      <c r="V8" s="589"/>
      <c r="W8" s="589"/>
      <c r="X8" s="589"/>
      <c r="Y8" s="590"/>
      <c r="Z8" s="641">
        <v>0.1</v>
      </c>
      <c r="AA8" s="641"/>
      <c r="AB8" s="641"/>
      <c r="AC8" s="641"/>
      <c r="AD8" s="642">
        <v>16005</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39229</v>
      </c>
      <c r="BH8" s="589"/>
      <c r="BI8" s="589"/>
      <c r="BJ8" s="589"/>
      <c r="BK8" s="589"/>
      <c r="BL8" s="589"/>
      <c r="BM8" s="589"/>
      <c r="BN8" s="590"/>
      <c r="BO8" s="641">
        <v>1.5</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2794058</v>
      </c>
      <c r="CS8" s="589"/>
      <c r="CT8" s="589"/>
      <c r="CU8" s="589"/>
      <c r="CV8" s="589"/>
      <c r="CW8" s="589"/>
      <c r="CX8" s="589"/>
      <c r="CY8" s="590"/>
      <c r="CZ8" s="641">
        <v>22.3</v>
      </c>
      <c r="DA8" s="641"/>
      <c r="DB8" s="641"/>
      <c r="DC8" s="641"/>
      <c r="DD8" s="594">
        <v>4840</v>
      </c>
      <c r="DE8" s="589"/>
      <c r="DF8" s="589"/>
      <c r="DG8" s="589"/>
      <c r="DH8" s="589"/>
      <c r="DI8" s="589"/>
      <c r="DJ8" s="589"/>
      <c r="DK8" s="589"/>
      <c r="DL8" s="589"/>
      <c r="DM8" s="589"/>
      <c r="DN8" s="589"/>
      <c r="DO8" s="589"/>
      <c r="DP8" s="590"/>
      <c r="DQ8" s="594">
        <v>1607140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9688</v>
      </c>
      <c r="S9" s="589"/>
      <c r="T9" s="589"/>
      <c r="U9" s="589"/>
      <c r="V9" s="589"/>
      <c r="W9" s="589"/>
      <c r="X9" s="589"/>
      <c r="Y9" s="590"/>
      <c r="Z9" s="641">
        <v>0.1</v>
      </c>
      <c r="AA9" s="641"/>
      <c r="AB9" s="641"/>
      <c r="AC9" s="641"/>
      <c r="AD9" s="642">
        <v>9688</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848095</v>
      </c>
      <c r="BH9" s="589"/>
      <c r="BI9" s="589"/>
      <c r="BJ9" s="589"/>
      <c r="BK9" s="589"/>
      <c r="BL9" s="589"/>
      <c r="BM9" s="589"/>
      <c r="BN9" s="590"/>
      <c r="BO9" s="641">
        <v>31.7</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1255661</v>
      </c>
      <c r="CS9" s="589"/>
      <c r="CT9" s="589"/>
      <c r="CU9" s="589"/>
      <c r="CV9" s="589"/>
      <c r="CW9" s="589"/>
      <c r="CX9" s="589"/>
      <c r="CY9" s="590"/>
      <c r="CZ9" s="641">
        <v>10</v>
      </c>
      <c r="DA9" s="641"/>
      <c r="DB9" s="641"/>
      <c r="DC9" s="641"/>
      <c r="DD9" s="594">
        <v>236052</v>
      </c>
      <c r="DE9" s="589"/>
      <c r="DF9" s="589"/>
      <c r="DG9" s="589"/>
      <c r="DH9" s="589"/>
      <c r="DI9" s="589"/>
      <c r="DJ9" s="589"/>
      <c r="DK9" s="589"/>
      <c r="DL9" s="589"/>
      <c r="DM9" s="589"/>
      <c r="DN9" s="589"/>
      <c r="DO9" s="589"/>
      <c r="DP9" s="590"/>
      <c r="DQ9" s="594">
        <v>909339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263150</v>
      </c>
      <c r="S10" s="589"/>
      <c r="T10" s="589"/>
      <c r="U10" s="589"/>
      <c r="V10" s="589"/>
      <c r="W10" s="589"/>
      <c r="X10" s="589"/>
      <c r="Y10" s="590"/>
      <c r="Z10" s="641">
        <v>2.1</v>
      </c>
      <c r="AA10" s="641"/>
      <c r="AB10" s="641"/>
      <c r="AC10" s="641"/>
      <c r="AD10" s="642">
        <v>263150</v>
      </c>
      <c r="AE10" s="642"/>
      <c r="AF10" s="642"/>
      <c r="AG10" s="642"/>
      <c r="AH10" s="642"/>
      <c r="AI10" s="642"/>
      <c r="AJ10" s="642"/>
      <c r="AK10" s="642"/>
      <c r="AL10" s="611">
        <v>4.3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61670</v>
      </c>
      <c r="BH10" s="589"/>
      <c r="BI10" s="589"/>
      <c r="BJ10" s="589"/>
      <c r="BK10" s="589"/>
      <c r="BL10" s="589"/>
      <c r="BM10" s="589"/>
      <c r="BN10" s="590"/>
      <c r="BO10" s="641">
        <v>2.2999999999999998</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14750</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12750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13878</v>
      </c>
      <c r="S11" s="589"/>
      <c r="T11" s="589"/>
      <c r="U11" s="589"/>
      <c r="V11" s="589"/>
      <c r="W11" s="589"/>
      <c r="X11" s="589"/>
      <c r="Y11" s="590"/>
      <c r="Z11" s="641">
        <v>0.1</v>
      </c>
      <c r="AA11" s="641"/>
      <c r="AB11" s="641"/>
      <c r="AC11" s="641"/>
      <c r="AD11" s="642">
        <v>13878</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142069</v>
      </c>
      <c r="BH11" s="589"/>
      <c r="BI11" s="589"/>
      <c r="BJ11" s="589"/>
      <c r="BK11" s="589"/>
      <c r="BL11" s="589"/>
      <c r="BM11" s="589"/>
      <c r="BN11" s="590"/>
      <c r="BO11" s="641">
        <v>5.3</v>
      </c>
      <c r="BP11" s="641"/>
      <c r="BQ11" s="641"/>
      <c r="BR11" s="641"/>
      <c r="BS11" s="594">
        <v>23551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370277</v>
      </c>
      <c r="CS11" s="589"/>
      <c r="CT11" s="589"/>
      <c r="CU11" s="589"/>
      <c r="CV11" s="589"/>
      <c r="CW11" s="589"/>
      <c r="CX11" s="589"/>
      <c r="CY11" s="590"/>
      <c r="CZ11" s="641">
        <v>2.9</v>
      </c>
      <c r="DA11" s="641"/>
      <c r="DB11" s="641"/>
      <c r="DC11" s="641"/>
      <c r="DD11" s="594">
        <v>76956</v>
      </c>
      <c r="DE11" s="589"/>
      <c r="DF11" s="589"/>
      <c r="DG11" s="589"/>
      <c r="DH11" s="589"/>
      <c r="DI11" s="589"/>
      <c r="DJ11" s="589"/>
      <c r="DK11" s="589"/>
      <c r="DL11" s="589"/>
      <c r="DM11" s="589"/>
      <c r="DN11" s="589"/>
      <c r="DO11" s="589"/>
      <c r="DP11" s="590"/>
      <c r="DQ11" s="594">
        <v>202172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1192164</v>
      </c>
      <c r="BH12" s="589"/>
      <c r="BI12" s="589"/>
      <c r="BJ12" s="589"/>
      <c r="BK12" s="589"/>
      <c r="BL12" s="589"/>
      <c r="BM12" s="589"/>
      <c r="BN12" s="590"/>
      <c r="BO12" s="641">
        <v>44.6</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176381</v>
      </c>
      <c r="CS12" s="589"/>
      <c r="CT12" s="589"/>
      <c r="CU12" s="589"/>
      <c r="CV12" s="589"/>
      <c r="CW12" s="589"/>
      <c r="CX12" s="589"/>
      <c r="CY12" s="590"/>
      <c r="CZ12" s="641">
        <v>1.4</v>
      </c>
      <c r="DA12" s="641"/>
      <c r="DB12" s="641"/>
      <c r="DC12" s="641"/>
      <c r="DD12" s="594">
        <v>1136</v>
      </c>
      <c r="DE12" s="589"/>
      <c r="DF12" s="589"/>
      <c r="DG12" s="589"/>
      <c r="DH12" s="589"/>
      <c r="DI12" s="589"/>
      <c r="DJ12" s="589"/>
      <c r="DK12" s="589"/>
      <c r="DL12" s="589"/>
      <c r="DM12" s="589"/>
      <c r="DN12" s="589"/>
      <c r="DO12" s="589"/>
      <c r="DP12" s="590"/>
      <c r="DQ12" s="594">
        <v>123896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17658</v>
      </c>
      <c r="S13" s="589"/>
      <c r="T13" s="589"/>
      <c r="U13" s="589"/>
      <c r="V13" s="589"/>
      <c r="W13" s="589"/>
      <c r="X13" s="589"/>
      <c r="Y13" s="590"/>
      <c r="Z13" s="641">
        <v>0.1</v>
      </c>
      <c r="AA13" s="641"/>
      <c r="AB13" s="641"/>
      <c r="AC13" s="641"/>
      <c r="AD13" s="642">
        <v>17658</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1190032</v>
      </c>
      <c r="BH13" s="589"/>
      <c r="BI13" s="589"/>
      <c r="BJ13" s="589"/>
      <c r="BK13" s="589"/>
      <c r="BL13" s="589"/>
      <c r="BM13" s="589"/>
      <c r="BN13" s="590"/>
      <c r="BO13" s="641">
        <v>44.5</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1125171</v>
      </c>
      <c r="CS13" s="589"/>
      <c r="CT13" s="589"/>
      <c r="CU13" s="589"/>
      <c r="CV13" s="589"/>
      <c r="CW13" s="589"/>
      <c r="CX13" s="589"/>
      <c r="CY13" s="590"/>
      <c r="CZ13" s="641">
        <v>9</v>
      </c>
      <c r="DA13" s="641"/>
      <c r="DB13" s="641"/>
      <c r="DC13" s="641"/>
      <c r="DD13" s="594">
        <v>300289</v>
      </c>
      <c r="DE13" s="589"/>
      <c r="DF13" s="589"/>
      <c r="DG13" s="589"/>
      <c r="DH13" s="589"/>
      <c r="DI13" s="589"/>
      <c r="DJ13" s="589"/>
      <c r="DK13" s="589"/>
      <c r="DL13" s="589"/>
      <c r="DM13" s="589"/>
      <c r="DN13" s="589"/>
      <c r="DO13" s="589"/>
      <c r="DP13" s="590"/>
      <c r="DQ13" s="594">
        <v>834956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48979</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397458</v>
      </c>
      <c r="CS14" s="589"/>
      <c r="CT14" s="589"/>
      <c r="CU14" s="589"/>
      <c r="CV14" s="589"/>
      <c r="CW14" s="589"/>
      <c r="CX14" s="589"/>
      <c r="CY14" s="590"/>
      <c r="CZ14" s="641">
        <v>3.2</v>
      </c>
      <c r="DA14" s="641"/>
      <c r="DB14" s="641"/>
      <c r="DC14" s="641"/>
      <c r="DD14" s="594">
        <v>61340</v>
      </c>
      <c r="DE14" s="589"/>
      <c r="DF14" s="589"/>
      <c r="DG14" s="589"/>
      <c r="DH14" s="589"/>
      <c r="DI14" s="589"/>
      <c r="DJ14" s="589"/>
      <c r="DK14" s="589"/>
      <c r="DL14" s="589"/>
      <c r="DM14" s="589"/>
      <c r="DN14" s="589"/>
      <c r="DO14" s="589"/>
      <c r="DP14" s="590"/>
      <c r="DQ14" s="594">
        <v>334938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6686</v>
      </c>
      <c r="S15" s="589"/>
      <c r="T15" s="589"/>
      <c r="U15" s="589"/>
      <c r="V15" s="589"/>
      <c r="W15" s="589"/>
      <c r="X15" s="589"/>
      <c r="Y15" s="590"/>
      <c r="Z15" s="641">
        <v>0.1</v>
      </c>
      <c r="AA15" s="641"/>
      <c r="AB15" s="641"/>
      <c r="AC15" s="641"/>
      <c r="AD15" s="642">
        <v>6686</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160599</v>
      </c>
      <c r="BH15" s="589"/>
      <c r="BI15" s="589"/>
      <c r="BJ15" s="589"/>
      <c r="BK15" s="589"/>
      <c r="BL15" s="589"/>
      <c r="BM15" s="589"/>
      <c r="BN15" s="590"/>
      <c r="BO15" s="641">
        <v>6</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2545927</v>
      </c>
      <c r="CS15" s="589"/>
      <c r="CT15" s="589"/>
      <c r="CU15" s="589"/>
      <c r="CV15" s="589"/>
      <c r="CW15" s="589"/>
      <c r="CX15" s="589"/>
      <c r="CY15" s="590"/>
      <c r="CZ15" s="641">
        <v>20.3</v>
      </c>
      <c r="DA15" s="641"/>
      <c r="DB15" s="641"/>
      <c r="DC15" s="641"/>
      <c r="DD15" s="594">
        <v>1943509</v>
      </c>
      <c r="DE15" s="589"/>
      <c r="DF15" s="589"/>
      <c r="DG15" s="589"/>
      <c r="DH15" s="589"/>
      <c r="DI15" s="589"/>
      <c r="DJ15" s="589"/>
      <c r="DK15" s="589"/>
      <c r="DL15" s="589"/>
      <c r="DM15" s="589"/>
      <c r="DN15" s="589"/>
      <c r="DO15" s="589"/>
      <c r="DP15" s="590"/>
      <c r="DQ15" s="594">
        <v>883973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3652935</v>
      </c>
      <c r="S16" s="589"/>
      <c r="T16" s="589"/>
      <c r="U16" s="589"/>
      <c r="V16" s="589"/>
      <c r="W16" s="589"/>
      <c r="X16" s="589"/>
      <c r="Y16" s="590"/>
      <c r="Z16" s="641">
        <v>28.9</v>
      </c>
      <c r="AA16" s="641"/>
      <c r="AB16" s="641"/>
      <c r="AC16" s="641"/>
      <c r="AD16" s="642">
        <v>3176628</v>
      </c>
      <c r="AE16" s="642"/>
      <c r="AF16" s="642"/>
      <c r="AG16" s="642"/>
      <c r="AH16" s="642"/>
      <c r="AI16" s="642"/>
      <c r="AJ16" s="642"/>
      <c r="AK16" s="642"/>
      <c r="AL16" s="611">
        <v>51.6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132566</v>
      </c>
      <c r="CS16" s="589"/>
      <c r="CT16" s="589"/>
      <c r="CU16" s="589"/>
      <c r="CV16" s="589"/>
      <c r="CW16" s="589"/>
      <c r="CX16" s="589"/>
      <c r="CY16" s="590"/>
      <c r="CZ16" s="641">
        <v>1.1000000000000001</v>
      </c>
      <c r="DA16" s="641"/>
      <c r="DB16" s="641"/>
      <c r="DC16" s="641"/>
      <c r="DD16" s="594" t="s">
        <v>112</v>
      </c>
      <c r="DE16" s="589"/>
      <c r="DF16" s="589"/>
      <c r="DG16" s="589"/>
      <c r="DH16" s="589"/>
      <c r="DI16" s="589"/>
      <c r="DJ16" s="589"/>
      <c r="DK16" s="589"/>
      <c r="DL16" s="589"/>
      <c r="DM16" s="589"/>
      <c r="DN16" s="589"/>
      <c r="DO16" s="589"/>
      <c r="DP16" s="590"/>
      <c r="DQ16" s="594">
        <v>48952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3176628</v>
      </c>
      <c r="S17" s="589"/>
      <c r="T17" s="589"/>
      <c r="U17" s="589"/>
      <c r="V17" s="589"/>
      <c r="W17" s="589"/>
      <c r="X17" s="589"/>
      <c r="Y17" s="590"/>
      <c r="Z17" s="641">
        <v>25.1</v>
      </c>
      <c r="AA17" s="641"/>
      <c r="AB17" s="641"/>
      <c r="AC17" s="641"/>
      <c r="AD17" s="642">
        <v>3176628</v>
      </c>
      <c r="AE17" s="642"/>
      <c r="AF17" s="642"/>
      <c r="AG17" s="642"/>
      <c r="AH17" s="642"/>
      <c r="AI17" s="642"/>
      <c r="AJ17" s="642"/>
      <c r="AK17" s="642"/>
      <c r="AL17" s="611">
        <v>51.6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1463243</v>
      </c>
      <c r="CS17" s="589"/>
      <c r="CT17" s="589"/>
      <c r="CU17" s="589"/>
      <c r="CV17" s="589"/>
      <c r="CW17" s="589"/>
      <c r="CX17" s="589"/>
      <c r="CY17" s="590"/>
      <c r="CZ17" s="641">
        <v>11.7</v>
      </c>
      <c r="DA17" s="641"/>
      <c r="DB17" s="641"/>
      <c r="DC17" s="641"/>
      <c r="DD17" s="594" t="s">
        <v>112</v>
      </c>
      <c r="DE17" s="589"/>
      <c r="DF17" s="589"/>
      <c r="DG17" s="589"/>
      <c r="DH17" s="589"/>
      <c r="DI17" s="589"/>
      <c r="DJ17" s="589"/>
      <c r="DK17" s="589"/>
      <c r="DL17" s="589"/>
      <c r="DM17" s="589"/>
      <c r="DN17" s="589"/>
      <c r="DO17" s="589"/>
      <c r="DP17" s="590"/>
      <c r="DQ17" s="594">
        <v>1424448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476307</v>
      </c>
      <c r="S18" s="589"/>
      <c r="T18" s="589"/>
      <c r="U18" s="589"/>
      <c r="V18" s="589"/>
      <c r="W18" s="589"/>
      <c r="X18" s="589"/>
      <c r="Y18" s="590"/>
      <c r="Z18" s="641">
        <v>3.8</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180233</v>
      </c>
      <c r="BH19" s="589"/>
      <c r="BI19" s="589"/>
      <c r="BJ19" s="589"/>
      <c r="BK19" s="589"/>
      <c r="BL19" s="589"/>
      <c r="BM19" s="589"/>
      <c r="BN19" s="590"/>
      <c r="BO19" s="641">
        <v>6.7</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6771687</v>
      </c>
      <c r="S20" s="589"/>
      <c r="T20" s="589"/>
      <c r="U20" s="589"/>
      <c r="V20" s="589"/>
      <c r="W20" s="589"/>
      <c r="X20" s="589"/>
      <c r="Y20" s="590"/>
      <c r="Z20" s="641">
        <v>53.6</v>
      </c>
      <c r="AA20" s="641"/>
      <c r="AB20" s="641"/>
      <c r="AC20" s="641"/>
      <c r="AD20" s="642">
        <v>6122272</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180233</v>
      </c>
      <c r="BH20" s="589"/>
      <c r="BI20" s="589"/>
      <c r="BJ20" s="589"/>
      <c r="BK20" s="589"/>
      <c r="BL20" s="589"/>
      <c r="BM20" s="589"/>
      <c r="BN20" s="590"/>
      <c r="BO20" s="641">
        <v>6.7</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12557052</v>
      </c>
      <c r="CS20" s="589"/>
      <c r="CT20" s="589"/>
      <c r="CU20" s="589"/>
      <c r="CV20" s="589"/>
      <c r="CW20" s="589"/>
      <c r="CX20" s="589"/>
      <c r="CY20" s="590"/>
      <c r="CZ20" s="641">
        <v>100</v>
      </c>
      <c r="DA20" s="641"/>
      <c r="DB20" s="641"/>
      <c r="DC20" s="641"/>
      <c r="DD20" s="594">
        <v>2636679</v>
      </c>
      <c r="DE20" s="589"/>
      <c r="DF20" s="589"/>
      <c r="DG20" s="589"/>
      <c r="DH20" s="589"/>
      <c r="DI20" s="589"/>
      <c r="DJ20" s="589"/>
      <c r="DK20" s="589"/>
      <c r="DL20" s="589"/>
      <c r="DM20" s="589"/>
      <c r="DN20" s="589"/>
      <c r="DO20" s="589"/>
      <c r="DP20" s="590"/>
      <c r="DQ20" s="594">
        <v>7703346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3121</v>
      </c>
      <c r="S21" s="589"/>
      <c r="T21" s="589"/>
      <c r="U21" s="589"/>
      <c r="V21" s="589"/>
      <c r="W21" s="589"/>
      <c r="X21" s="589"/>
      <c r="Y21" s="590"/>
      <c r="Z21" s="641">
        <v>0</v>
      </c>
      <c r="AA21" s="641"/>
      <c r="AB21" s="641"/>
      <c r="AC21" s="641"/>
      <c r="AD21" s="642">
        <v>3121</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7125</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59918</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196703</v>
      </c>
      <c r="S23" s="589"/>
      <c r="T23" s="589"/>
      <c r="U23" s="589"/>
      <c r="V23" s="589"/>
      <c r="W23" s="589"/>
      <c r="X23" s="589"/>
      <c r="Y23" s="590"/>
      <c r="Z23" s="641">
        <v>1.6</v>
      </c>
      <c r="AA23" s="641"/>
      <c r="AB23" s="641"/>
      <c r="AC23" s="641"/>
      <c r="AD23" s="642" t="s">
        <v>112</v>
      </c>
      <c r="AE23" s="642"/>
      <c r="AF23" s="642"/>
      <c r="AG23" s="642"/>
      <c r="AH23" s="642"/>
      <c r="AI23" s="642"/>
      <c r="AJ23" s="642"/>
      <c r="AK23" s="642"/>
      <c r="AL23" s="611" t="s">
        <v>112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173108</v>
      </c>
      <c r="BH23" s="589"/>
      <c r="BI23" s="589"/>
      <c r="BJ23" s="589"/>
      <c r="BK23" s="589"/>
      <c r="BL23" s="589"/>
      <c r="BM23" s="589"/>
      <c r="BN23" s="590"/>
      <c r="BO23" s="641">
        <v>6.5</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45739</v>
      </c>
      <c r="S24" s="589"/>
      <c r="T24" s="589"/>
      <c r="U24" s="589"/>
      <c r="V24" s="589"/>
      <c r="W24" s="589"/>
      <c r="X24" s="589"/>
      <c r="Y24" s="590"/>
      <c r="Z24" s="641">
        <v>0.4</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4372147</v>
      </c>
      <c r="CS24" s="639"/>
      <c r="CT24" s="639"/>
      <c r="CU24" s="639"/>
      <c r="CV24" s="639"/>
      <c r="CW24" s="639"/>
      <c r="CX24" s="639"/>
      <c r="CY24" s="686"/>
      <c r="CZ24" s="690">
        <v>34.799999999999997</v>
      </c>
      <c r="DA24" s="691"/>
      <c r="DB24" s="691"/>
      <c r="DC24" s="692"/>
      <c r="DD24" s="685">
        <v>3354027</v>
      </c>
      <c r="DE24" s="639"/>
      <c r="DF24" s="639"/>
      <c r="DG24" s="639"/>
      <c r="DH24" s="639"/>
      <c r="DI24" s="639"/>
      <c r="DJ24" s="639"/>
      <c r="DK24" s="686"/>
      <c r="DL24" s="685">
        <v>3143013</v>
      </c>
      <c r="DM24" s="639"/>
      <c r="DN24" s="639"/>
      <c r="DO24" s="639"/>
      <c r="DP24" s="639"/>
      <c r="DQ24" s="639"/>
      <c r="DR24" s="639"/>
      <c r="DS24" s="639"/>
      <c r="DT24" s="639"/>
      <c r="DU24" s="639"/>
      <c r="DV24" s="686"/>
      <c r="DW24" s="687">
        <v>47.4</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1733352</v>
      </c>
      <c r="S25" s="589"/>
      <c r="T25" s="589"/>
      <c r="U25" s="589"/>
      <c r="V25" s="589"/>
      <c r="W25" s="589"/>
      <c r="X25" s="589"/>
      <c r="Y25" s="590"/>
      <c r="Z25" s="641">
        <v>13.7</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1436407</v>
      </c>
      <c r="CS25" s="607"/>
      <c r="CT25" s="607"/>
      <c r="CU25" s="607"/>
      <c r="CV25" s="607"/>
      <c r="CW25" s="607"/>
      <c r="CX25" s="607"/>
      <c r="CY25" s="608"/>
      <c r="CZ25" s="591">
        <v>11.4</v>
      </c>
      <c r="DA25" s="609"/>
      <c r="DB25" s="609"/>
      <c r="DC25" s="610"/>
      <c r="DD25" s="594">
        <v>1327452</v>
      </c>
      <c r="DE25" s="607"/>
      <c r="DF25" s="607"/>
      <c r="DG25" s="607"/>
      <c r="DH25" s="607"/>
      <c r="DI25" s="607"/>
      <c r="DJ25" s="607"/>
      <c r="DK25" s="608"/>
      <c r="DL25" s="594">
        <v>1240923</v>
      </c>
      <c r="DM25" s="607"/>
      <c r="DN25" s="607"/>
      <c r="DO25" s="607"/>
      <c r="DP25" s="607"/>
      <c r="DQ25" s="607"/>
      <c r="DR25" s="607"/>
      <c r="DS25" s="607"/>
      <c r="DT25" s="607"/>
      <c r="DU25" s="607"/>
      <c r="DV25" s="608"/>
      <c r="DW25" s="611">
        <v>18.7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793658</v>
      </c>
      <c r="CS26" s="589"/>
      <c r="CT26" s="589"/>
      <c r="CU26" s="589"/>
      <c r="CV26" s="589"/>
      <c r="CW26" s="589"/>
      <c r="CX26" s="589"/>
      <c r="CY26" s="590"/>
      <c r="CZ26" s="591">
        <v>6.3</v>
      </c>
      <c r="DA26" s="609"/>
      <c r="DB26" s="609"/>
      <c r="DC26" s="610"/>
      <c r="DD26" s="594">
        <v>702625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736628</v>
      </c>
      <c r="S27" s="589"/>
      <c r="T27" s="589"/>
      <c r="U27" s="589"/>
      <c r="V27" s="589"/>
      <c r="W27" s="589"/>
      <c r="X27" s="589"/>
      <c r="Y27" s="590"/>
      <c r="Z27" s="641">
        <v>5.8</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2673038</v>
      </c>
      <c r="BH27" s="589"/>
      <c r="BI27" s="589"/>
      <c r="BJ27" s="589"/>
      <c r="BK27" s="589"/>
      <c r="BL27" s="589"/>
      <c r="BM27" s="589"/>
      <c r="BN27" s="590"/>
      <c r="BO27" s="641">
        <v>100</v>
      </c>
      <c r="BP27" s="641"/>
      <c r="BQ27" s="641"/>
      <c r="BR27" s="641"/>
      <c r="BS27" s="594">
        <v>23551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1472497</v>
      </c>
      <c r="CS27" s="607"/>
      <c r="CT27" s="607"/>
      <c r="CU27" s="607"/>
      <c r="CV27" s="607"/>
      <c r="CW27" s="607"/>
      <c r="CX27" s="607"/>
      <c r="CY27" s="608"/>
      <c r="CZ27" s="591">
        <v>11.7</v>
      </c>
      <c r="DA27" s="609"/>
      <c r="DB27" s="609"/>
      <c r="DC27" s="610"/>
      <c r="DD27" s="594">
        <v>602127</v>
      </c>
      <c r="DE27" s="607"/>
      <c r="DF27" s="607"/>
      <c r="DG27" s="607"/>
      <c r="DH27" s="607"/>
      <c r="DI27" s="607"/>
      <c r="DJ27" s="607"/>
      <c r="DK27" s="608"/>
      <c r="DL27" s="594">
        <v>584262</v>
      </c>
      <c r="DM27" s="607"/>
      <c r="DN27" s="607"/>
      <c r="DO27" s="607"/>
      <c r="DP27" s="607"/>
      <c r="DQ27" s="607"/>
      <c r="DR27" s="607"/>
      <c r="DS27" s="607"/>
      <c r="DT27" s="607"/>
      <c r="DU27" s="607"/>
      <c r="DV27" s="608"/>
      <c r="DW27" s="611">
        <v>8.8000000000000007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54827</v>
      </c>
      <c r="S28" s="589"/>
      <c r="T28" s="589"/>
      <c r="U28" s="589"/>
      <c r="V28" s="589"/>
      <c r="W28" s="589"/>
      <c r="X28" s="589"/>
      <c r="Y28" s="590"/>
      <c r="Z28" s="641">
        <v>0.4</v>
      </c>
      <c r="AA28" s="641"/>
      <c r="AB28" s="641"/>
      <c r="AC28" s="641"/>
      <c r="AD28" s="642">
        <v>9010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1463243</v>
      </c>
      <c r="CS28" s="589"/>
      <c r="CT28" s="589"/>
      <c r="CU28" s="589"/>
      <c r="CV28" s="589"/>
      <c r="CW28" s="589"/>
      <c r="CX28" s="589"/>
      <c r="CY28" s="590"/>
      <c r="CZ28" s="591">
        <v>11.7</v>
      </c>
      <c r="DA28" s="609"/>
      <c r="DB28" s="609"/>
      <c r="DC28" s="610"/>
      <c r="DD28" s="594">
        <v>1424448</v>
      </c>
      <c r="DE28" s="589"/>
      <c r="DF28" s="589"/>
      <c r="DG28" s="589"/>
      <c r="DH28" s="589"/>
      <c r="DI28" s="589"/>
      <c r="DJ28" s="589"/>
      <c r="DK28" s="590"/>
      <c r="DL28" s="594">
        <v>1317828</v>
      </c>
      <c r="DM28" s="589"/>
      <c r="DN28" s="589"/>
      <c r="DO28" s="589"/>
      <c r="DP28" s="589"/>
      <c r="DQ28" s="589"/>
      <c r="DR28" s="589"/>
      <c r="DS28" s="589"/>
      <c r="DT28" s="589"/>
      <c r="DU28" s="589"/>
      <c r="DV28" s="590"/>
      <c r="DW28" s="611">
        <v>19.899999999999999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8316</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1463094</v>
      </c>
      <c r="CS29" s="607"/>
      <c r="CT29" s="607"/>
      <c r="CU29" s="607"/>
      <c r="CV29" s="607"/>
      <c r="CW29" s="607"/>
      <c r="CX29" s="607"/>
      <c r="CY29" s="608"/>
      <c r="CZ29" s="591">
        <v>11.7</v>
      </c>
      <c r="DA29" s="609"/>
      <c r="DB29" s="609"/>
      <c r="DC29" s="610"/>
      <c r="DD29" s="594">
        <v>1424299</v>
      </c>
      <c r="DE29" s="607"/>
      <c r="DF29" s="607"/>
      <c r="DG29" s="607"/>
      <c r="DH29" s="607"/>
      <c r="DI29" s="607"/>
      <c r="DJ29" s="607"/>
      <c r="DK29" s="608"/>
      <c r="DL29" s="594">
        <v>1317679</v>
      </c>
      <c r="DM29" s="607"/>
      <c r="DN29" s="607"/>
      <c r="DO29" s="607"/>
      <c r="DP29" s="607"/>
      <c r="DQ29" s="607"/>
      <c r="DR29" s="607"/>
      <c r="DS29" s="607"/>
      <c r="DT29" s="607"/>
      <c r="DU29" s="607"/>
      <c r="DV29" s="608"/>
      <c r="DW29" s="611">
        <v>19.899999999999999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348084</v>
      </c>
      <c r="S30" s="589"/>
      <c r="T30" s="589"/>
      <c r="U30" s="589"/>
      <c r="V30" s="589"/>
      <c r="W30" s="589"/>
      <c r="X30" s="589"/>
      <c r="Y30" s="590"/>
      <c r="Z30" s="641">
        <v>2.8</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98.6</v>
      </c>
      <c r="BH30" s="655"/>
      <c r="BI30" s="655"/>
      <c r="BJ30" s="655"/>
      <c r="BK30" s="655"/>
      <c r="BL30" s="655"/>
      <c r="BM30" s="656">
        <v>95.1</v>
      </c>
      <c r="BN30" s="655"/>
      <c r="BO30" s="655"/>
      <c r="BP30" s="655"/>
      <c r="BQ30" s="657"/>
      <c r="BR30" s="654">
        <v>98.3</v>
      </c>
      <c r="BS30" s="655"/>
      <c r="BT30" s="655"/>
      <c r="BU30" s="655"/>
      <c r="BV30" s="655"/>
      <c r="BW30" s="655"/>
      <c r="BX30" s="656">
        <v>91.5</v>
      </c>
      <c r="BY30" s="655"/>
      <c r="BZ30" s="655"/>
      <c r="CA30" s="655"/>
      <c r="CB30" s="657"/>
      <c r="CD30" s="660"/>
      <c r="CE30" s="661"/>
      <c r="CF30" s="625" t="s">
        <v>291</v>
      </c>
      <c r="CG30" s="622"/>
      <c r="CH30" s="622"/>
      <c r="CI30" s="622"/>
      <c r="CJ30" s="622"/>
      <c r="CK30" s="622"/>
      <c r="CL30" s="622"/>
      <c r="CM30" s="622"/>
      <c r="CN30" s="622"/>
      <c r="CO30" s="622"/>
      <c r="CP30" s="622"/>
      <c r="CQ30" s="623"/>
      <c r="CR30" s="588">
        <v>1316304</v>
      </c>
      <c r="CS30" s="589"/>
      <c r="CT30" s="589"/>
      <c r="CU30" s="589"/>
      <c r="CV30" s="589"/>
      <c r="CW30" s="589"/>
      <c r="CX30" s="589"/>
      <c r="CY30" s="590"/>
      <c r="CZ30" s="591">
        <v>10.5</v>
      </c>
      <c r="DA30" s="609"/>
      <c r="DB30" s="609"/>
      <c r="DC30" s="610"/>
      <c r="DD30" s="594">
        <v>1277509</v>
      </c>
      <c r="DE30" s="589"/>
      <c r="DF30" s="589"/>
      <c r="DG30" s="589"/>
      <c r="DH30" s="589"/>
      <c r="DI30" s="589"/>
      <c r="DJ30" s="589"/>
      <c r="DK30" s="590"/>
      <c r="DL30" s="594">
        <v>1170889</v>
      </c>
      <c r="DM30" s="589"/>
      <c r="DN30" s="589"/>
      <c r="DO30" s="589"/>
      <c r="DP30" s="589"/>
      <c r="DQ30" s="589"/>
      <c r="DR30" s="589"/>
      <c r="DS30" s="589"/>
      <c r="DT30" s="589"/>
      <c r="DU30" s="589"/>
      <c r="DV30" s="590"/>
      <c r="DW30" s="611">
        <v>17.7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109202</v>
      </c>
      <c r="S31" s="589"/>
      <c r="T31" s="589"/>
      <c r="U31" s="589"/>
      <c r="V31" s="589"/>
      <c r="W31" s="589"/>
      <c r="X31" s="589"/>
      <c r="Y31" s="590"/>
      <c r="Z31" s="641">
        <v>0.9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99.3</v>
      </c>
      <c r="BH31" s="607"/>
      <c r="BI31" s="607"/>
      <c r="BJ31" s="607"/>
      <c r="BK31" s="607"/>
      <c r="BL31" s="607"/>
      <c r="BM31" s="643">
        <v>97.9</v>
      </c>
      <c r="BN31" s="653"/>
      <c r="BO31" s="653"/>
      <c r="BP31" s="653"/>
      <c r="BQ31" s="617"/>
      <c r="BR31" s="652">
        <v>99.4</v>
      </c>
      <c r="BS31" s="607"/>
      <c r="BT31" s="607"/>
      <c r="BU31" s="607"/>
      <c r="BV31" s="607"/>
      <c r="BW31" s="607"/>
      <c r="BX31" s="643">
        <v>97.4</v>
      </c>
      <c r="BY31" s="653"/>
      <c r="BZ31" s="653"/>
      <c r="CA31" s="653"/>
      <c r="CB31" s="617"/>
      <c r="CD31" s="660"/>
      <c r="CE31" s="661"/>
      <c r="CF31" s="625" t="s">
        <v>295</v>
      </c>
      <c r="CG31" s="622"/>
      <c r="CH31" s="622"/>
      <c r="CI31" s="622"/>
      <c r="CJ31" s="622"/>
      <c r="CK31" s="622"/>
      <c r="CL31" s="622"/>
      <c r="CM31" s="622"/>
      <c r="CN31" s="622"/>
      <c r="CO31" s="622"/>
      <c r="CP31" s="622"/>
      <c r="CQ31" s="623"/>
      <c r="CR31" s="588">
        <v>146790</v>
      </c>
      <c r="CS31" s="607"/>
      <c r="CT31" s="607"/>
      <c r="CU31" s="607"/>
      <c r="CV31" s="607"/>
      <c r="CW31" s="607"/>
      <c r="CX31" s="607"/>
      <c r="CY31" s="608"/>
      <c r="CZ31" s="591">
        <v>1.2</v>
      </c>
      <c r="DA31" s="609"/>
      <c r="DB31" s="609"/>
      <c r="DC31" s="610"/>
      <c r="DD31" s="594">
        <v>146790</v>
      </c>
      <c r="DE31" s="607"/>
      <c r="DF31" s="607"/>
      <c r="DG31" s="607"/>
      <c r="DH31" s="607"/>
      <c r="DI31" s="607"/>
      <c r="DJ31" s="607"/>
      <c r="DK31" s="608"/>
      <c r="DL31" s="594">
        <v>146790</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169660</v>
      </c>
      <c r="S32" s="589"/>
      <c r="T32" s="589"/>
      <c r="U32" s="589"/>
      <c r="V32" s="589"/>
      <c r="W32" s="589"/>
      <c r="X32" s="589"/>
      <c r="Y32" s="590"/>
      <c r="Z32" s="641">
        <v>1.3</v>
      </c>
      <c r="AA32" s="641"/>
      <c r="AB32" s="641"/>
      <c r="AC32" s="641"/>
      <c r="AD32" s="642">
        <v>19865</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97.9</v>
      </c>
      <c r="BH32" s="573"/>
      <c r="BI32" s="573"/>
      <c r="BJ32" s="573"/>
      <c r="BK32" s="573"/>
      <c r="BL32" s="573"/>
      <c r="BM32" s="636">
        <v>93</v>
      </c>
      <c r="BN32" s="573"/>
      <c r="BO32" s="573"/>
      <c r="BP32" s="573"/>
      <c r="BQ32" s="630"/>
      <c r="BR32" s="651">
        <v>97.2</v>
      </c>
      <c r="BS32" s="573"/>
      <c r="BT32" s="573"/>
      <c r="BU32" s="573"/>
      <c r="BV32" s="573"/>
      <c r="BW32" s="573"/>
      <c r="BX32" s="636">
        <v>86.6</v>
      </c>
      <c r="BY32" s="573"/>
      <c r="BZ32" s="573"/>
      <c r="CA32" s="573"/>
      <c r="CB32" s="630"/>
      <c r="CD32" s="662"/>
      <c r="CE32" s="663"/>
      <c r="CF32" s="625" t="s">
        <v>298</v>
      </c>
      <c r="CG32" s="622"/>
      <c r="CH32" s="622"/>
      <c r="CI32" s="622"/>
      <c r="CJ32" s="622"/>
      <c r="CK32" s="622"/>
      <c r="CL32" s="622"/>
      <c r="CM32" s="622"/>
      <c r="CN32" s="622"/>
      <c r="CO32" s="622"/>
      <c r="CP32" s="622"/>
      <c r="CQ32" s="623"/>
      <c r="CR32" s="588">
        <v>149</v>
      </c>
      <c r="CS32" s="589"/>
      <c r="CT32" s="589"/>
      <c r="CU32" s="589"/>
      <c r="CV32" s="589"/>
      <c r="CW32" s="589"/>
      <c r="CX32" s="589"/>
      <c r="CY32" s="590"/>
      <c r="CZ32" s="591">
        <v>0</v>
      </c>
      <c r="DA32" s="609"/>
      <c r="DB32" s="609"/>
      <c r="DC32" s="610"/>
      <c r="DD32" s="594">
        <v>149</v>
      </c>
      <c r="DE32" s="589"/>
      <c r="DF32" s="589"/>
      <c r="DG32" s="589"/>
      <c r="DH32" s="589"/>
      <c r="DI32" s="589"/>
      <c r="DJ32" s="589"/>
      <c r="DK32" s="590"/>
      <c r="DL32" s="594">
        <v>149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2394033</v>
      </c>
      <c r="S33" s="589"/>
      <c r="T33" s="589"/>
      <c r="U33" s="589"/>
      <c r="V33" s="589"/>
      <c r="W33" s="589"/>
      <c r="X33" s="589"/>
      <c r="Y33" s="590"/>
      <c r="Z33" s="641">
        <v>19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5415660</v>
      </c>
      <c r="CS33" s="607"/>
      <c r="CT33" s="607"/>
      <c r="CU33" s="607"/>
      <c r="CV33" s="607"/>
      <c r="CW33" s="607"/>
      <c r="CX33" s="607"/>
      <c r="CY33" s="608"/>
      <c r="CZ33" s="591">
        <v>43.1</v>
      </c>
      <c r="DA33" s="609"/>
      <c r="DB33" s="609"/>
      <c r="DC33" s="610"/>
      <c r="DD33" s="594">
        <v>3846499</v>
      </c>
      <c r="DE33" s="607"/>
      <c r="DF33" s="607"/>
      <c r="DG33" s="607"/>
      <c r="DH33" s="607"/>
      <c r="DI33" s="607"/>
      <c r="DJ33" s="607"/>
      <c r="DK33" s="608"/>
      <c r="DL33" s="594">
        <v>3131504</v>
      </c>
      <c r="DM33" s="607"/>
      <c r="DN33" s="607"/>
      <c r="DO33" s="607"/>
      <c r="DP33" s="607"/>
      <c r="DQ33" s="607"/>
      <c r="DR33" s="607"/>
      <c r="DS33" s="607"/>
      <c r="DT33" s="607"/>
      <c r="DU33" s="607"/>
      <c r="DV33" s="608"/>
      <c r="DW33" s="611">
        <v>47.2</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1210754</v>
      </c>
      <c r="CS34" s="589"/>
      <c r="CT34" s="589"/>
      <c r="CU34" s="589"/>
      <c r="CV34" s="589"/>
      <c r="CW34" s="589"/>
      <c r="CX34" s="589"/>
      <c r="CY34" s="590"/>
      <c r="CZ34" s="591">
        <v>9.6</v>
      </c>
      <c r="DA34" s="609"/>
      <c r="DB34" s="609"/>
      <c r="DC34" s="610"/>
      <c r="DD34" s="594">
        <v>879813</v>
      </c>
      <c r="DE34" s="589"/>
      <c r="DF34" s="589"/>
      <c r="DG34" s="589"/>
      <c r="DH34" s="589"/>
      <c r="DI34" s="589"/>
      <c r="DJ34" s="589"/>
      <c r="DK34" s="590"/>
      <c r="DL34" s="594">
        <v>687106</v>
      </c>
      <c r="DM34" s="589"/>
      <c r="DN34" s="589"/>
      <c r="DO34" s="589"/>
      <c r="DP34" s="589"/>
      <c r="DQ34" s="589"/>
      <c r="DR34" s="589"/>
      <c r="DS34" s="589"/>
      <c r="DT34" s="589"/>
      <c r="DU34" s="589"/>
      <c r="DV34" s="590"/>
      <c r="DW34" s="611">
        <v>10.4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475833</v>
      </c>
      <c r="S35" s="589"/>
      <c r="T35" s="589"/>
      <c r="U35" s="589"/>
      <c r="V35" s="589"/>
      <c r="W35" s="589"/>
      <c r="X35" s="589"/>
      <c r="Y35" s="590"/>
      <c r="Z35" s="641">
        <v>3.8</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1689173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13154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68037</v>
      </c>
      <c r="CS35" s="607"/>
      <c r="CT35" s="607"/>
      <c r="CU35" s="607"/>
      <c r="CV35" s="607"/>
      <c r="CW35" s="607"/>
      <c r="CX35" s="607"/>
      <c r="CY35" s="608"/>
      <c r="CZ35" s="591">
        <v>0.5</v>
      </c>
      <c r="DA35" s="609"/>
      <c r="DB35" s="609"/>
      <c r="DC35" s="610"/>
      <c r="DD35" s="594">
        <v>47164</v>
      </c>
      <c r="DE35" s="607"/>
      <c r="DF35" s="607"/>
      <c r="DG35" s="607"/>
      <c r="DH35" s="607"/>
      <c r="DI35" s="607"/>
      <c r="DJ35" s="607"/>
      <c r="DK35" s="608"/>
      <c r="DL35" s="594">
        <v>47164</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12631270</v>
      </c>
      <c r="S36" s="629"/>
      <c r="T36" s="629"/>
      <c r="U36" s="629"/>
      <c r="V36" s="629"/>
      <c r="W36" s="629"/>
      <c r="X36" s="629"/>
      <c r="Y36" s="632"/>
      <c r="Z36" s="633">
        <v>100</v>
      </c>
      <c r="AA36" s="633"/>
      <c r="AB36" s="633"/>
      <c r="AC36" s="633"/>
      <c r="AD36" s="634">
        <v>6154268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596000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5869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2352147</v>
      </c>
      <c r="CS36" s="589"/>
      <c r="CT36" s="589"/>
      <c r="CU36" s="589"/>
      <c r="CV36" s="589"/>
      <c r="CW36" s="589"/>
      <c r="CX36" s="589"/>
      <c r="CY36" s="590"/>
      <c r="CZ36" s="591">
        <v>18.7</v>
      </c>
      <c r="DA36" s="609"/>
      <c r="DB36" s="609"/>
      <c r="DC36" s="610"/>
      <c r="DD36" s="594">
        <v>2066540</v>
      </c>
      <c r="DE36" s="589"/>
      <c r="DF36" s="589"/>
      <c r="DG36" s="589"/>
      <c r="DH36" s="589"/>
      <c r="DI36" s="589"/>
      <c r="DJ36" s="589"/>
      <c r="DK36" s="590"/>
      <c r="DL36" s="594">
        <v>1684984</v>
      </c>
      <c r="DM36" s="589"/>
      <c r="DN36" s="589"/>
      <c r="DO36" s="589"/>
      <c r="DP36" s="589"/>
      <c r="DQ36" s="589"/>
      <c r="DR36" s="589"/>
      <c r="DS36" s="589"/>
      <c r="DT36" s="589"/>
      <c r="DU36" s="589"/>
      <c r="DV36" s="590"/>
      <c r="DW36" s="611">
        <v>25.4</v>
      </c>
      <c r="DX36" s="612"/>
      <c r="DY36" s="612"/>
      <c r="DZ36" s="612"/>
      <c r="EA36" s="612"/>
      <c r="EB36" s="612"/>
      <c r="EC36" s="613"/>
    </row>
    <row r="37" spans="2:133" ht="11.25" customHeight="1">
      <c r="AQ37" s="614" t="s">
        <v>313</v>
      </c>
      <c r="AR37" s="615"/>
      <c r="AS37" s="615"/>
      <c r="AT37" s="615"/>
      <c r="AU37" s="615"/>
      <c r="AV37" s="615"/>
      <c r="AW37" s="615"/>
      <c r="AX37" s="615"/>
      <c r="AY37" s="616"/>
      <c r="AZ37" s="588">
        <v>211424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3471</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859317</v>
      </c>
      <c r="CS37" s="607"/>
      <c r="CT37" s="607"/>
      <c r="CU37" s="607"/>
      <c r="CV37" s="607"/>
      <c r="CW37" s="607"/>
      <c r="CX37" s="607"/>
      <c r="CY37" s="608"/>
      <c r="CZ37" s="591">
        <v>6.8</v>
      </c>
      <c r="DA37" s="609"/>
      <c r="DB37" s="609"/>
      <c r="DC37" s="610"/>
      <c r="DD37" s="594">
        <v>859317</v>
      </c>
      <c r="DE37" s="607"/>
      <c r="DF37" s="607"/>
      <c r="DG37" s="607"/>
      <c r="DH37" s="607"/>
      <c r="DI37" s="607"/>
      <c r="DJ37" s="607"/>
      <c r="DK37" s="608"/>
      <c r="DL37" s="594">
        <v>845161</v>
      </c>
      <c r="DM37" s="607"/>
      <c r="DN37" s="607"/>
      <c r="DO37" s="607"/>
      <c r="DP37" s="607"/>
      <c r="DQ37" s="607"/>
      <c r="DR37" s="607"/>
      <c r="DS37" s="607"/>
      <c r="DT37" s="607"/>
      <c r="DU37" s="607"/>
      <c r="DV37" s="608"/>
      <c r="DW37" s="611">
        <v>12.7</v>
      </c>
      <c r="DX37" s="612"/>
      <c r="DY37" s="612"/>
      <c r="DZ37" s="612"/>
      <c r="EA37" s="612"/>
      <c r="EB37" s="612"/>
      <c r="EC37" s="613"/>
    </row>
    <row r="38" spans="2:133" ht="11.25" customHeight="1">
      <c r="AQ38" s="614" t="s">
        <v>316</v>
      </c>
      <c r="AR38" s="615"/>
      <c r="AS38" s="615"/>
      <c r="AT38" s="615"/>
      <c r="AU38" s="615"/>
      <c r="AV38" s="615"/>
      <c r="AW38" s="615"/>
      <c r="AX38" s="615"/>
      <c r="AY38" s="616"/>
      <c r="AZ38" s="588">
        <v>7540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5796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879317</v>
      </c>
      <c r="CS38" s="589"/>
      <c r="CT38" s="589"/>
      <c r="CU38" s="589"/>
      <c r="CV38" s="589"/>
      <c r="CW38" s="589"/>
      <c r="CX38" s="589"/>
      <c r="CY38" s="590"/>
      <c r="CZ38" s="591">
        <v>7</v>
      </c>
      <c r="DA38" s="609"/>
      <c r="DB38" s="609"/>
      <c r="DC38" s="610"/>
      <c r="DD38" s="594">
        <v>749570</v>
      </c>
      <c r="DE38" s="589"/>
      <c r="DF38" s="589"/>
      <c r="DG38" s="589"/>
      <c r="DH38" s="589"/>
      <c r="DI38" s="589"/>
      <c r="DJ38" s="589"/>
      <c r="DK38" s="590"/>
      <c r="DL38" s="594">
        <v>712250</v>
      </c>
      <c r="DM38" s="589"/>
      <c r="DN38" s="589"/>
      <c r="DO38" s="589"/>
      <c r="DP38" s="589"/>
      <c r="DQ38" s="589"/>
      <c r="DR38" s="589"/>
      <c r="DS38" s="589"/>
      <c r="DT38" s="589"/>
      <c r="DU38" s="589"/>
      <c r="DV38" s="590"/>
      <c r="DW38" s="611">
        <v>10.7</v>
      </c>
      <c r="DX38" s="612"/>
      <c r="DY38" s="612"/>
      <c r="DZ38" s="612"/>
      <c r="EA38" s="612"/>
      <c r="EB38" s="612"/>
      <c r="EC38" s="613"/>
    </row>
    <row r="39" spans="2:133" ht="11.25" customHeight="1">
      <c r="AQ39" s="614" t="s">
        <v>319</v>
      </c>
      <c r="AR39" s="615"/>
      <c r="AS39" s="615"/>
      <c r="AT39" s="615"/>
      <c r="AU39" s="615"/>
      <c r="AV39" s="615"/>
      <c r="AW39" s="615"/>
      <c r="AX39" s="615"/>
      <c r="AY39" s="616"/>
      <c r="AZ39" s="588">
        <v>2432</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159644</v>
      </c>
      <c r="CS39" s="607"/>
      <c r="CT39" s="607"/>
      <c r="CU39" s="607"/>
      <c r="CV39" s="607"/>
      <c r="CW39" s="607"/>
      <c r="CX39" s="607"/>
      <c r="CY39" s="608"/>
      <c r="CZ39" s="591">
        <v>1.3</v>
      </c>
      <c r="DA39" s="609"/>
      <c r="DB39" s="609"/>
      <c r="DC39" s="610"/>
      <c r="DD39" s="594">
        <v>103412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140000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745761</v>
      </c>
      <c r="CS40" s="589"/>
      <c r="CT40" s="589"/>
      <c r="CU40" s="589"/>
      <c r="CV40" s="589"/>
      <c r="CW40" s="589"/>
      <c r="CX40" s="589"/>
      <c r="CY40" s="590"/>
      <c r="CZ40" s="591">
        <v>5.9</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731777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2769245</v>
      </c>
      <c r="CS42" s="589"/>
      <c r="CT42" s="589"/>
      <c r="CU42" s="589"/>
      <c r="CV42" s="589"/>
      <c r="CW42" s="589"/>
      <c r="CX42" s="589"/>
      <c r="CY42" s="590"/>
      <c r="CZ42" s="591">
        <v>22.1</v>
      </c>
      <c r="DA42" s="592"/>
      <c r="DB42" s="592"/>
      <c r="DC42" s="593"/>
      <c r="DD42" s="594">
        <v>502820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57466</v>
      </c>
      <c r="CS43" s="607"/>
      <c r="CT43" s="607"/>
      <c r="CU43" s="607"/>
      <c r="CV43" s="607"/>
      <c r="CW43" s="607"/>
      <c r="CX43" s="607"/>
      <c r="CY43" s="608"/>
      <c r="CZ43" s="591">
        <v>0.5</v>
      </c>
      <c r="DA43" s="609"/>
      <c r="DB43" s="609"/>
      <c r="DC43" s="610"/>
      <c r="DD43" s="594">
        <v>57466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2636679</v>
      </c>
      <c r="CS44" s="589"/>
      <c r="CT44" s="589"/>
      <c r="CU44" s="589"/>
      <c r="CV44" s="589"/>
      <c r="CW44" s="589"/>
      <c r="CX44" s="589"/>
      <c r="CY44" s="590"/>
      <c r="CZ44" s="591">
        <v>21</v>
      </c>
      <c r="DA44" s="592"/>
      <c r="DB44" s="592"/>
      <c r="DC44" s="593"/>
      <c r="DD44" s="594">
        <v>453868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1673669</v>
      </c>
      <c r="CS45" s="607"/>
      <c r="CT45" s="607"/>
      <c r="CU45" s="607"/>
      <c r="CV45" s="607"/>
      <c r="CW45" s="607"/>
      <c r="CX45" s="607"/>
      <c r="CY45" s="608"/>
      <c r="CZ45" s="591">
        <v>13.3</v>
      </c>
      <c r="DA45" s="609"/>
      <c r="DB45" s="609"/>
      <c r="DC45" s="610"/>
      <c r="DD45" s="594">
        <v>147109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937693</v>
      </c>
      <c r="CS46" s="589"/>
      <c r="CT46" s="589"/>
      <c r="CU46" s="589"/>
      <c r="CV46" s="589"/>
      <c r="CW46" s="589"/>
      <c r="CX46" s="589"/>
      <c r="CY46" s="590"/>
      <c r="CZ46" s="591">
        <v>7.5</v>
      </c>
      <c r="DA46" s="592"/>
      <c r="DB46" s="592"/>
      <c r="DC46" s="593"/>
      <c r="DD46" s="594">
        <v>302421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132566</v>
      </c>
      <c r="CS47" s="607"/>
      <c r="CT47" s="607"/>
      <c r="CU47" s="607"/>
      <c r="CV47" s="607"/>
      <c r="CW47" s="607"/>
      <c r="CX47" s="607"/>
      <c r="CY47" s="608"/>
      <c r="CZ47" s="591">
        <v>1.1000000000000001</v>
      </c>
      <c r="DA47" s="609"/>
      <c r="DB47" s="609"/>
      <c r="DC47" s="610"/>
      <c r="DD47" s="594">
        <v>48952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12557052</v>
      </c>
      <c r="CS49" s="573"/>
      <c r="CT49" s="573"/>
      <c r="CU49" s="573"/>
      <c r="CV49" s="573"/>
      <c r="CW49" s="573"/>
      <c r="CX49" s="573"/>
      <c r="CY49" s="574"/>
      <c r="CZ49" s="575">
        <v>100</v>
      </c>
      <c r="DA49" s="576"/>
      <c r="DB49" s="576"/>
      <c r="DC49" s="577"/>
      <c r="DD49" s="578">
        <v>7703346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W1" zoomScale="70" zoomScaleNormal="25" zoomScaleSheetLayoutView="70" workbookViewId="0">
      <selection activeCell="B1" sqref="B1:DI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0" t="s">
        <v>343</v>
      </c>
      <c r="DK2" s="1101"/>
      <c r="DL2" s="1101"/>
      <c r="DM2" s="1101"/>
      <c r="DN2" s="1101"/>
      <c r="DO2" s="1102"/>
      <c r="DP2" s="200"/>
      <c r="DQ2" s="1100" t="s">
        <v>344</v>
      </c>
      <c r="DR2" s="1101"/>
      <c r="DS2" s="1101"/>
      <c r="DT2" s="1101"/>
      <c r="DU2" s="1101"/>
      <c r="DV2" s="1101"/>
      <c r="DW2" s="1101"/>
      <c r="DX2" s="1101"/>
      <c r="DY2" s="1101"/>
      <c r="DZ2" s="110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3"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88" t="s">
        <v>361</v>
      </c>
      <c r="DH5" s="1089"/>
      <c r="DI5" s="1089"/>
      <c r="DJ5" s="1089"/>
      <c r="DK5" s="1090"/>
      <c r="DL5" s="1088" t="s">
        <v>362</v>
      </c>
      <c r="DM5" s="1089"/>
      <c r="DN5" s="1089"/>
      <c r="DO5" s="1089"/>
      <c r="DP5" s="1090"/>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1"/>
      <c r="DH6" s="1092"/>
      <c r="DI6" s="1092"/>
      <c r="DJ6" s="1092"/>
      <c r="DK6" s="1093"/>
      <c r="DL6" s="1091"/>
      <c r="DM6" s="1092"/>
      <c r="DN6" s="1092"/>
      <c r="DO6" s="1092"/>
      <c r="DP6" s="1093"/>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094">
        <v>12631</v>
      </c>
      <c r="R7" s="1095"/>
      <c r="S7" s="1095"/>
      <c r="T7" s="1095"/>
      <c r="U7" s="1095"/>
      <c r="V7" s="1095">
        <v>12557</v>
      </c>
      <c r="W7" s="1095"/>
      <c r="X7" s="1095"/>
      <c r="Y7" s="1095"/>
      <c r="Z7" s="1095"/>
      <c r="AA7" s="1095">
        <v>74</v>
      </c>
      <c r="AB7" s="1095"/>
      <c r="AC7" s="1095"/>
      <c r="AD7" s="1095"/>
      <c r="AE7" s="1096"/>
      <c r="AF7" s="1097">
        <v>53</v>
      </c>
      <c r="AG7" s="1098"/>
      <c r="AH7" s="1098"/>
      <c r="AI7" s="1098"/>
      <c r="AJ7" s="1099"/>
      <c r="AK7" s="1084">
        <v>348</v>
      </c>
      <c r="AL7" s="1085"/>
      <c r="AM7" s="1085"/>
      <c r="AN7" s="1085"/>
      <c r="AO7" s="1085"/>
      <c r="AP7" s="1085">
        <v>13869</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10" t="s">
        <v>526</v>
      </c>
      <c r="BT7" s="1011"/>
      <c r="BU7" s="1011"/>
      <c r="BV7" s="1011"/>
      <c r="BW7" s="1011"/>
      <c r="BX7" s="1011"/>
      <c r="BY7" s="1011"/>
      <c r="BZ7" s="1011"/>
      <c r="CA7" s="1011"/>
      <c r="CB7" s="1011"/>
      <c r="CC7" s="1011"/>
      <c r="CD7" s="1011"/>
      <c r="CE7" s="1011"/>
      <c r="CF7" s="1011"/>
      <c r="CG7" s="1012"/>
      <c r="CH7" s="985">
        <v>196</v>
      </c>
      <c r="CI7" s="986"/>
      <c r="CJ7" s="986"/>
      <c r="CK7" s="986"/>
      <c r="CL7" s="987"/>
      <c r="CM7" s="985">
        <v>-151</v>
      </c>
      <c r="CN7" s="986"/>
      <c r="CO7" s="986"/>
      <c r="CP7" s="986"/>
      <c r="CQ7" s="987"/>
      <c r="CR7" s="985">
        <v>5</v>
      </c>
      <c r="CS7" s="986"/>
      <c r="CT7" s="986"/>
      <c r="CU7" s="986"/>
      <c r="CV7" s="987"/>
      <c r="CW7" s="985">
        <v>192</v>
      </c>
      <c r="CX7" s="986"/>
      <c r="CY7" s="986"/>
      <c r="CZ7" s="986"/>
      <c r="DA7" s="987"/>
      <c r="DB7" s="985">
        <v>0</v>
      </c>
      <c r="DC7" s="986"/>
      <c r="DD7" s="986"/>
      <c r="DE7" s="986"/>
      <c r="DF7" s="987"/>
      <c r="DG7" s="985" t="s">
        <v>474</v>
      </c>
      <c r="DH7" s="986"/>
      <c r="DI7" s="986"/>
      <c r="DJ7" s="986"/>
      <c r="DK7" s="987"/>
      <c r="DL7" s="985">
        <v>440</v>
      </c>
      <c r="DM7" s="986"/>
      <c r="DN7" s="986"/>
      <c r="DO7" s="986"/>
      <c r="DP7" s="987"/>
      <c r="DQ7" s="985">
        <v>261</v>
      </c>
      <c r="DR7" s="986"/>
      <c r="DS7" s="986"/>
      <c r="DT7" s="986"/>
      <c r="DU7" s="987"/>
      <c r="DV7" s="988"/>
      <c r="DW7" s="989"/>
      <c r="DX7" s="989"/>
      <c r="DY7" s="989"/>
      <c r="DZ7" s="990"/>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2881</v>
      </c>
      <c r="R28" s="1050"/>
      <c r="S28" s="1050"/>
      <c r="T28" s="1050"/>
      <c r="U28" s="1050"/>
      <c r="V28" s="1050">
        <v>2868</v>
      </c>
      <c r="W28" s="1050"/>
      <c r="X28" s="1050"/>
      <c r="Y28" s="1050"/>
      <c r="Z28" s="1050"/>
      <c r="AA28" s="1050">
        <v>13</v>
      </c>
      <c r="AB28" s="1050"/>
      <c r="AC28" s="1050"/>
      <c r="AD28" s="1050"/>
      <c r="AE28" s="1051"/>
      <c r="AF28" s="1052">
        <v>13</v>
      </c>
      <c r="AG28" s="1050"/>
      <c r="AH28" s="1050"/>
      <c r="AI28" s="1050"/>
      <c r="AJ28" s="1053"/>
      <c r="AK28" s="1054">
        <v>241</v>
      </c>
      <c r="AL28" s="1042"/>
      <c r="AM28" s="1042"/>
      <c r="AN28" s="1042"/>
      <c r="AO28" s="1042"/>
      <c r="AP28" s="1042" t="s">
        <v>112</v>
      </c>
      <c r="AQ28" s="1042"/>
      <c r="AR28" s="1042"/>
      <c r="AS28" s="1042"/>
      <c r="AT28" s="1042"/>
      <c r="AU28" s="1042" t="s">
        <v>112</v>
      </c>
      <c r="AV28" s="1042"/>
      <c r="AW28" s="1042"/>
      <c r="AX28" s="1042"/>
      <c r="AY28" s="1042"/>
      <c r="AZ28" s="1043" t="s">
        <v>112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2465</v>
      </c>
      <c r="R29" s="1040"/>
      <c r="S29" s="1040"/>
      <c r="T29" s="1040"/>
      <c r="U29" s="1040"/>
      <c r="V29" s="1040">
        <v>2443</v>
      </c>
      <c r="W29" s="1040"/>
      <c r="X29" s="1040"/>
      <c r="Y29" s="1040"/>
      <c r="Z29" s="1040"/>
      <c r="AA29" s="1040">
        <v>22</v>
      </c>
      <c r="AB29" s="1040"/>
      <c r="AC29" s="1040"/>
      <c r="AD29" s="1040"/>
      <c r="AE29" s="1041"/>
      <c r="AF29" s="1015">
        <v>22</v>
      </c>
      <c r="AG29" s="1016"/>
      <c r="AH29" s="1016"/>
      <c r="AI29" s="1016"/>
      <c r="AJ29" s="1017"/>
      <c r="AK29" s="976">
        <v>340</v>
      </c>
      <c r="AL29" s="967"/>
      <c r="AM29" s="967"/>
      <c r="AN29" s="967"/>
      <c r="AO29" s="967"/>
      <c r="AP29" s="967" t="s">
        <v>112</v>
      </c>
      <c r="AQ29" s="967"/>
      <c r="AR29" s="967"/>
      <c r="AS29" s="967"/>
      <c r="AT29" s="967"/>
      <c r="AU29" s="967" t="s">
        <v>112</v>
      </c>
      <c r="AV29" s="967"/>
      <c r="AW29" s="967"/>
      <c r="AX29" s="967"/>
      <c r="AY29" s="967"/>
      <c r="AZ29" s="1038" t="s">
        <v>112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321</v>
      </c>
      <c r="R30" s="1040"/>
      <c r="S30" s="1040"/>
      <c r="T30" s="1040"/>
      <c r="U30" s="1040"/>
      <c r="V30" s="1040">
        <v>321</v>
      </c>
      <c r="W30" s="1040"/>
      <c r="X30" s="1040"/>
      <c r="Y30" s="1040"/>
      <c r="Z30" s="1040"/>
      <c r="AA30" s="1040">
        <v>0</v>
      </c>
      <c r="AB30" s="1040"/>
      <c r="AC30" s="1040"/>
      <c r="AD30" s="1040"/>
      <c r="AE30" s="1041"/>
      <c r="AF30" s="1015">
        <v>0</v>
      </c>
      <c r="AG30" s="1016"/>
      <c r="AH30" s="1016"/>
      <c r="AI30" s="1016"/>
      <c r="AJ30" s="1017"/>
      <c r="AK30" s="976">
        <v>94</v>
      </c>
      <c r="AL30" s="967"/>
      <c r="AM30" s="967"/>
      <c r="AN30" s="967"/>
      <c r="AO30" s="967"/>
      <c r="AP30" s="967" t="s">
        <v>112</v>
      </c>
      <c r="AQ30" s="967"/>
      <c r="AR30" s="967"/>
      <c r="AS30" s="967"/>
      <c r="AT30" s="967"/>
      <c r="AU30" s="967" t="s">
        <v>112</v>
      </c>
      <c r="AV30" s="967"/>
      <c r="AW30" s="967"/>
      <c r="AX30" s="967"/>
      <c r="AY30" s="967"/>
      <c r="AZ30" s="1038" t="s">
        <v>112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608</v>
      </c>
      <c r="R31" s="1040"/>
      <c r="S31" s="1040"/>
      <c r="T31" s="1040"/>
      <c r="U31" s="1040"/>
      <c r="V31" s="1040">
        <v>576</v>
      </c>
      <c r="W31" s="1040"/>
      <c r="X31" s="1040"/>
      <c r="Y31" s="1040"/>
      <c r="Z31" s="1040"/>
      <c r="AA31" s="1040">
        <v>33</v>
      </c>
      <c r="AB31" s="1040"/>
      <c r="AC31" s="1040"/>
      <c r="AD31" s="1040"/>
      <c r="AE31" s="1041"/>
      <c r="AF31" s="1015">
        <v>474</v>
      </c>
      <c r="AG31" s="1016"/>
      <c r="AH31" s="1016"/>
      <c r="AI31" s="1016"/>
      <c r="AJ31" s="1017"/>
      <c r="AK31" s="976">
        <v>2</v>
      </c>
      <c r="AL31" s="967"/>
      <c r="AM31" s="967"/>
      <c r="AN31" s="967"/>
      <c r="AO31" s="967"/>
      <c r="AP31" s="967">
        <v>2470</v>
      </c>
      <c r="AQ31" s="967"/>
      <c r="AR31" s="967"/>
      <c r="AS31" s="967"/>
      <c r="AT31" s="967"/>
      <c r="AU31" s="967">
        <v>20</v>
      </c>
      <c r="AV31" s="967"/>
      <c r="AW31" s="967"/>
      <c r="AX31" s="967"/>
      <c r="AY31" s="967"/>
      <c r="AZ31" s="1038" t="s">
        <v>525</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936</v>
      </c>
      <c r="R32" s="1040"/>
      <c r="S32" s="1040"/>
      <c r="T32" s="1040"/>
      <c r="U32" s="1040"/>
      <c r="V32" s="1040">
        <v>950</v>
      </c>
      <c r="W32" s="1040"/>
      <c r="X32" s="1040"/>
      <c r="Y32" s="1040"/>
      <c r="Z32" s="1040"/>
      <c r="AA32" s="1040">
        <v>-14</v>
      </c>
      <c r="AB32" s="1040"/>
      <c r="AC32" s="1040"/>
      <c r="AD32" s="1040"/>
      <c r="AE32" s="1041"/>
      <c r="AF32" s="1015">
        <v>112</v>
      </c>
      <c r="AG32" s="1016"/>
      <c r="AH32" s="1016"/>
      <c r="AI32" s="1016"/>
      <c r="AJ32" s="1017"/>
      <c r="AK32" s="976">
        <v>596</v>
      </c>
      <c r="AL32" s="967"/>
      <c r="AM32" s="967"/>
      <c r="AN32" s="967"/>
      <c r="AO32" s="967"/>
      <c r="AP32" s="967">
        <v>11657</v>
      </c>
      <c r="AQ32" s="967"/>
      <c r="AR32" s="967"/>
      <c r="AS32" s="967"/>
      <c r="AT32" s="967"/>
      <c r="AU32" s="967">
        <v>9512</v>
      </c>
      <c r="AV32" s="967"/>
      <c r="AW32" s="967"/>
      <c r="AX32" s="967"/>
      <c r="AY32" s="967"/>
      <c r="AZ32" s="1038" t="s">
        <v>525</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621</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1457611</v>
      </c>
      <c r="AB110" s="873"/>
      <c r="AC110" s="873"/>
      <c r="AD110" s="873"/>
      <c r="AE110" s="874"/>
      <c r="AF110" s="875">
        <v>1447857</v>
      </c>
      <c r="AG110" s="873"/>
      <c r="AH110" s="873"/>
      <c r="AI110" s="873"/>
      <c r="AJ110" s="874"/>
      <c r="AK110" s="875">
        <v>1364163</v>
      </c>
      <c r="AL110" s="873"/>
      <c r="AM110" s="873"/>
      <c r="AN110" s="873"/>
      <c r="AO110" s="874"/>
      <c r="AP110" s="876">
        <v>26</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11575066</v>
      </c>
      <c r="BR110" s="800"/>
      <c r="BS110" s="800"/>
      <c r="BT110" s="800"/>
      <c r="BU110" s="800"/>
      <c r="BV110" s="800">
        <v>12797704</v>
      </c>
      <c r="BW110" s="800"/>
      <c r="BX110" s="800"/>
      <c r="BY110" s="800"/>
      <c r="BZ110" s="800"/>
      <c r="CA110" s="800">
        <v>13868742</v>
      </c>
      <c r="CB110" s="800"/>
      <c r="CC110" s="800"/>
      <c r="CD110" s="800"/>
      <c r="CE110" s="800"/>
      <c r="CF110" s="861">
        <v>264.3</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250698</v>
      </c>
      <c r="BR111" s="771"/>
      <c r="BS111" s="771"/>
      <c r="BT111" s="771"/>
      <c r="BU111" s="771"/>
      <c r="BV111" s="771">
        <v>209459</v>
      </c>
      <c r="BW111" s="771"/>
      <c r="BX111" s="771"/>
      <c r="BY111" s="771"/>
      <c r="BZ111" s="771"/>
      <c r="CA111" s="771">
        <v>167468</v>
      </c>
      <c r="CB111" s="771"/>
      <c r="CC111" s="771"/>
      <c r="CD111" s="771"/>
      <c r="CE111" s="771"/>
      <c r="CF111" s="848">
        <v>3.2</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10040206</v>
      </c>
      <c r="BR112" s="771"/>
      <c r="BS112" s="771"/>
      <c r="BT112" s="771"/>
      <c r="BU112" s="771"/>
      <c r="BV112" s="771">
        <v>9668137</v>
      </c>
      <c r="BW112" s="771"/>
      <c r="BX112" s="771"/>
      <c r="BY112" s="771"/>
      <c r="BZ112" s="771"/>
      <c r="CA112" s="771">
        <v>9532099</v>
      </c>
      <c r="CB112" s="771"/>
      <c r="CC112" s="771"/>
      <c r="CD112" s="771"/>
      <c r="CE112" s="771"/>
      <c r="CF112" s="848">
        <v>181.6</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589334</v>
      </c>
      <c r="AB113" s="909"/>
      <c r="AC113" s="909"/>
      <c r="AD113" s="909"/>
      <c r="AE113" s="910"/>
      <c r="AF113" s="911">
        <v>586953</v>
      </c>
      <c r="AG113" s="909"/>
      <c r="AH113" s="909"/>
      <c r="AI113" s="909"/>
      <c r="AJ113" s="910"/>
      <c r="AK113" s="911">
        <v>591619</v>
      </c>
      <c r="AL113" s="909"/>
      <c r="AM113" s="909"/>
      <c r="AN113" s="909"/>
      <c r="AO113" s="910"/>
      <c r="AP113" s="912">
        <v>11.3</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1635691</v>
      </c>
      <c r="BR113" s="771"/>
      <c r="BS113" s="771"/>
      <c r="BT113" s="771"/>
      <c r="BU113" s="771"/>
      <c r="BV113" s="771">
        <v>1463393</v>
      </c>
      <c r="BW113" s="771"/>
      <c r="BX113" s="771"/>
      <c r="BY113" s="771"/>
      <c r="BZ113" s="771"/>
      <c r="CA113" s="771">
        <v>1306079</v>
      </c>
      <c r="CB113" s="771"/>
      <c r="CC113" s="771"/>
      <c r="CD113" s="771"/>
      <c r="CE113" s="771"/>
      <c r="CF113" s="848">
        <v>24.9</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243198</v>
      </c>
      <c r="DH113" s="784"/>
      <c r="DI113" s="784"/>
      <c r="DJ113" s="784"/>
      <c r="DK113" s="785"/>
      <c r="DL113" s="786">
        <v>203209</v>
      </c>
      <c r="DM113" s="784"/>
      <c r="DN113" s="784"/>
      <c r="DO113" s="784"/>
      <c r="DP113" s="785"/>
      <c r="DQ113" s="786">
        <v>162468</v>
      </c>
      <c r="DR113" s="784"/>
      <c r="DS113" s="784"/>
      <c r="DT113" s="784"/>
      <c r="DU113" s="785"/>
      <c r="DV113" s="754">
        <v>3.1</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304006</v>
      </c>
      <c r="AB114" s="784"/>
      <c r="AC114" s="784"/>
      <c r="AD114" s="784"/>
      <c r="AE114" s="785"/>
      <c r="AF114" s="786">
        <v>252155</v>
      </c>
      <c r="AG114" s="784"/>
      <c r="AH114" s="784"/>
      <c r="AI114" s="784"/>
      <c r="AJ114" s="785"/>
      <c r="AK114" s="786">
        <v>273221</v>
      </c>
      <c r="AL114" s="784"/>
      <c r="AM114" s="784"/>
      <c r="AN114" s="784"/>
      <c r="AO114" s="785"/>
      <c r="AP114" s="754">
        <v>5.2</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1572276</v>
      </c>
      <c r="BR114" s="771"/>
      <c r="BS114" s="771"/>
      <c r="BT114" s="771"/>
      <c r="BU114" s="771"/>
      <c r="BV114" s="771">
        <v>1504368</v>
      </c>
      <c r="BW114" s="771"/>
      <c r="BX114" s="771"/>
      <c r="BY114" s="771"/>
      <c r="BZ114" s="771"/>
      <c r="CA114" s="771">
        <v>1307311</v>
      </c>
      <c r="CB114" s="771"/>
      <c r="CC114" s="771"/>
      <c r="CD114" s="771"/>
      <c r="CE114" s="771"/>
      <c r="CF114" s="848">
        <v>24.9</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45982</v>
      </c>
      <c r="AB115" s="909"/>
      <c r="AC115" s="909"/>
      <c r="AD115" s="909"/>
      <c r="AE115" s="910"/>
      <c r="AF115" s="911">
        <v>45956</v>
      </c>
      <c r="AG115" s="909"/>
      <c r="AH115" s="909"/>
      <c r="AI115" s="909"/>
      <c r="AJ115" s="910"/>
      <c r="AK115" s="911">
        <v>45929</v>
      </c>
      <c r="AL115" s="909"/>
      <c r="AM115" s="909"/>
      <c r="AN115" s="909"/>
      <c r="AO115" s="910"/>
      <c r="AP115" s="912">
        <v>0.9</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v>631498</v>
      </c>
      <c r="BR115" s="771"/>
      <c r="BS115" s="771"/>
      <c r="BT115" s="771"/>
      <c r="BU115" s="771"/>
      <c r="BV115" s="771">
        <v>458002</v>
      </c>
      <c r="BW115" s="771"/>
      <c r="BX115" s="771"/>
      <c r="BY115" s="771"/>
      <c r="BZ115" s="771"/>
      <c r="CA115" s="771">
        <v>261121</v>
      </c>
      <c r="CB115" s="771"/>
      <c r="CC115" s="771"/>
      <c r="CD115" s="771"/>
      <c r="CE115" s="771"/>
      <c r="CF115" s="848">
        <v>5</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139</v>
      </c>
      <c r="AB116" s="784"/>
      <c r="AC116" s="784"/>
      <c r="AD116" s="784"/>
      <c r="AE116" s="785"/>
      <c r="AF116" s="786">
        <v>165</v>
      </c>
      <c r="AG116" s="784"/>
      <c r="AH116" s="784"/>
      <c r="AI116" s="784"/>
      <c r="AJ116" s="785"/>
      <c r="AK116" s="786">
        <v>137</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7500</v>
      </c>
      <c r="DH116" s="784"/>
      <c r="DI116" s="784"/>
      <c r="DJ116" s="784"/>
      <c r="DK116" s="785"/>
      <c r="DL116" s="786">
        <v>6250</v>
      </c>
      <c r="DM116" s="784"/>
      <c r="DN116" s="784"/>
      <c r="DO116" s="784"/>
      <c r="DP116" s="785"/>
      <c r="DQ116" s="786">
        <v>5000</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2397072</v>
      </c>
      <c r="AB117" s="895"/>
      <c r="AC117" s="895"/>
      <c r="AD117" s="895"/>
      <c r="AE117" s="896"/>
      <c r="AF117" s="898">
        <v>2333086</v>
      </c>
      <c r="AG117" s="895"/>
      <c r="AH117" s="895"/>
      <c r="AI117" s="895"/>
      <c r="AJ117" s="896"/>
      <c r="AK117" s="898">
        <v>2275069</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25705435</v>
      </c>
      <c r="BR118" s="858"/>
      <c r="BS118" s="858"/>
      <c r="BT118" s="858"/>
      <c r="BU118" s="858"/>
      <c r="BV118" s="858">
        <v>26101063</v>
      </c>
      <c r="BW118" s="858"/>
      <c r="BX118" s="858"/>
      <c r="BY118" s="858"/>
      <c r="BZ118" s="858"/>
      <c r="CA118" s="858">
        <v>26442820</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2388969</v>
      </c>
      <c r="BR119" s="800"/>
      <c r="BS119" s="800"/>
      <c r="BT119" s="800"/>
      <c r="BU119" s="800"/>
      <c r="BV119" s="800">
        <v>2455369</v>
      </c>
      <c r="BW119" s="800"/>
      <c r="BX119" s="800"/>
      <c r="BY119" s="800"/>
      <c r="BZ119" s="800"/>
      <c r="CA119" s="800">
        <v>2358904</v>
      </c>
      <c r="CB119" s="800"/>
      <c r="CC119" s="800"/>
      <c r="CD119" s="800"/>
      <c r="CE119" s="800"/>
      <c r="CF119" s="861">
        <v>44.9</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2887953</v>
      </c>
      <c r="BR120" s="771"/>
      <c r="BS120" s="771"/>
      <c r="BT120" s="771"/>
      <c r="BU120" s="771"/>
      <c r="BV120" s="771">
        <v>2999835</v>
      </c>
      <c r="BW120" s="771"/>
      <c r="BX120" s="771"/>
      <c r="BY120" s="771"/>
      <c r="BZ120" s="771"/>
      <c r="CA120" s="771">
        <v>3492792</v>
      </c>
      <c r="CB120" s="771"/>
      <c r="CC120" s="771"/>
      <c r="CD120" s="771"/>
      <c r="CE120" s="771"/>
      <c r="CF120" s="848">
        <v>66.599999999999994</v>
      </c>
      <c r="CG120" s="849"/>
      <c r="CH120" s="849"/>
      <c r="CI120" s="849"/>
      <c r="CJ120" s="849"/>
      <c r="CK120" s="850" t="s">
        <v>433</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9992182</v>
      </c>
      <c r="DH120" s="800"/>
      <c r="DI120" s="800"/>
      <c r="DJ120" s="800"/>
      <c r="DK120" s="800"/>
      <c r="DL120" s="800">
        <v>9644135</v>
      </c>
      <c r="DM120" s="800"/>
      <c r="DN120" s="800"/>
      <c r="DO120" s="800"/>
      <c r="DP120" s="800"/>
      <c r="DQ120" s="800">
        <v>9512005</v>
      </c>
      <c r="DR120" s="800"/>
      <c r="DS120" s="800"/>
      <c r="DT120" s="800"/>
      <c r="DU120" s="800"/>
      <c r="DV120" s="801">
        <v>181.2</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44548</v>
      </c>
      <c r="AB121" s="784"/>
      <c r="AC121" s="784"/>
      <c r="AD121" s="784"/>
      <c r="AE121" s="785"/>
      <c r="AF121" s="786">
        <v>44548</v>
      </c>
      <c r="AG121" s="784"/>
      <c r="AH121" s="784"/>
      <c r="AI121" s="784"/>
      <c r="AJ121" s="785"/>
      <c r="AK121" s="786">
        <v>44548</v>
      </c>
      <c r="AL121" s="784"/>
      <c r="AM121" s="784"/>
      <c r="AN121" s="784"/>
      <c r="AO121" s="785"/>
      <c r="AP121" s="754">
        <v>0.8</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15622234</v>
      </c>
      <c r="BR121" s="858"/>
      <c r="BS121" s="858"/>
      <c r="BT121" s="858"/>
      <c r="BU121" s="858"/>
      <c r="BV121" s="858">
        <v>15709847</v>
      </c>
      <c r="BW121" s="858"/>
      <c r="BX121" s="858"/>
      <c r="BY121" s="858"/>
      <c r="BZ121" s="858"/>
      <c r="CA121" s="858">
        <v>15217702</v>
      </c>
      <c r="CB121" s="858"/>
      <c r="CC121" s="858"/>
      <c r="CD121" s="858"/>
      <c r="CE121" s="858"/>
      <c r="CF121" s="859">
        <v>290</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v>24002</v>
      </c>
      <c r="DM121" s="771"/>
      <c r="DN121" s="771"/>
      <c r="DO121" s="771"/>
      <c r="DP121" s="771"/>
      <c r="DQ121" s="771">
        <v>20094</v>
      </c>
      <c r="DR121" s="771"/>
      <c r="DS121" s="771"/>
      <c r="DT121" s="771"/>
      <c r="DU121" s="771"/>
      <c r="DV121" s="823">
        <v>0.4</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20899156</v>
      </c>
      <c r="BR122" s="840"/>
      <c r="BS122" s="840"/>
      <c r="BT122" s="840"/>
      <c r="BU122" s="840"/>
      <c r="BV122" s="840">
        <v>21165051</v>
      </c>
      <c r="BW122" s="840"/>
      <c r="BX122" s="840"/>
      <c r="BY122" s="840"/>
      <c r="BZ122" s="840"/>
      <c r="CA122" s="840">
        <v>21069398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1434</v>
      </c>
      <c r="AB123" s="784"/>
      <c r="AC123" s="784"/>
      <c r="AD123" s="784"/>
      <c r="AE123" s="785"/>
      <c r="AF123" s="786">
        <v>1408</v>
      </c>
      <c r="AG123" s="784"/>
      <c r="AH123" s="784"/>
      <c r="AI123" s="784"/>
      <c r="AJ123" s="785"/>
      <c r="AK123" s="786">
        <v>1381</v>
      </c>
      <c r="AL123" s="784"/>
      <c r="AM123" s="784"/>
      <c r="AN123" s="784"/>
      <c r="AO123" s="785"/>
      <c r="AP123" s="754">
        <v>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91.1</v>
      </c>
      <c r="BR123" s="832"/>
      <c r="BS123" s="832"/>
      <c r="BT123" s="832"/>
      <c r="BU123" s="832"/>
      <c r="BV123" s="832">
        <v>92.4</v>
      </c>
      <c r="BW123" s="832"/>
      <c r="BX123" s="832"/>
      <c r="BY123" s="832"/>
      <c r="BZ123" s="832"/>
      <c r="CA123" s="832">
        <v>102.3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v>48024</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v>631498</v>
      </c>
      <c r="DH126" s="771"/>
      <c r="DI126" s="771"/>
      <c r="DJ126" s="771"/>
      <c r="DK126" s="771"/>
      <c r="DL126" s="771">
        <v>458002</v>
      </c>
      <c r="DM126" s="771"/>
      <c r="DN126" s="771"/>
      <c r="DO126" s="771"/>
      <c r="DP126" s="771"/>
      <c r="DQ126" s="771">
        <v>261121</v>
      </c>
      <c r="DR126" s="771"/>
      <c r="DS126" s="771"/>
      <c r="DT126" s="771"/>
      <c r="DU126" s="771"/>
      <c r="DV126" s="823">
        <v>5</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447</v>
      </c>
      <c r="AY127" s="758"/>
      <c r="AZ127" s="758"/>
      <c r="BA127" s="758"/>
      <c r="BB127" s="758"/>
      <c r="BC127" s="758"/>
      <c r="BD127" s="758"/>
      <c r="BE127" s="759"/>
      <c r="BF127" s="760" t="s">
        <v>112</v>
      </c>
      <c r="BG127" s="761"/>
      <c r="BH127" s="761"/>
      <c r="BI127" s="761"/>
      <c r="BJ127" s="761"/>
      <c r="BK127" s="761"/>
      <c r="BL127" s="762"/>
      <c r="BM127" s="760">
        <v>14.21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449</v>
      </c>
      <c r="DM127" s="820"/>
      <c r="DN127" s="820"/>
      <c r="DO127" s="820"/>
      <c r="DP127" s="820"/>
      <c r="DQ127" s="820" t="s">
        <v>449</v>
      </c>
      <c r="DR127" s="820"/>
      <c r="DS127" s="820"/>
      <c r="DT127" s="820"/>
      <c r="DU127" s="820"/>
      <c r="DV127" s="821" t="s">
        <v>449</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176189</v>
      </c>
      <c r="AB128" s="724"/>
      <c r="AC128" s="724"/>
      <c r="AD128" s="724"/>
      <c r="AE128" s="725"/>
      <c r="AF128" s="726">
        <v>179598</v>
      </c>
      <c r="AG128" s="724"/>
      <c r="AH128" s="724"/>
      <c r="AI128" s="724"/>
      <c r="AJ128" s="725"/>
      <c r="AK128" s="726">
        <v>211903</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112</v>
      </c>
      <c r="BG128" s="791"/>
      <c r="BH128" s="791"/>
      <c r="BI128" s="791"/>
      <c r="BJ128" s="791"/>
      <c r="BK128" s="791"/>
      <c r="BL128" s="792"/>
      <c r="BM128" s="790">
        <v>19.21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6555419</v>
      </c>
      <c r="AB129" s="784"/>
      <c r="AC129" s="784"/>
      <c r="AD129" s="784"/>
      <c r="AE129" s="785"/>
      <c r="AF129" s="786">
        <v>6610047</v>
      </c>
      <c r="AG129" s="784"/>
      <c r="AH129" s="784"/>
      <c r="AI129" s="784"/>
      <c r="AJ129" s="785"/>
      <c r="AK129" s="786">
        <v>6556533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1285291</v>
      </c>
      <c r="AB130" s="784"/>
      <c r="AC130" s="784"/>
      <c r="AD130" s="784"/>
      <c r="AE130" s="785"/>
      <c r="AF130" s="786">
        <v>1270062</v>
      </c>
      <c r="AG130" s="784"/>
      <c r="AH130" s="784"/>
      <c r="AI130" s="784"/>
      <c r="AJ130" s="785"/>
      <c r="AK130" s="786">
        <v>1308203</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102.3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5270128</v>
      </c>
      <c r="AB131" s="717"/>
      <c r="AC131" s="717"/>
      <c r="AD131" s="717"/>
      <c r="AE131" s="718"/>
      <c r="AF131" s="719">
        <v>5339985</v>
      </c>
      <c r="AG131" s="717"/>
      <c r="AH131" s="717"/>
      <c r="AI131" s="717"/>
      <c r="AJ131" s="718"/>
      <c r="AK131" s="719">
        <v>5248330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17.75273769</v>
      </c>
      <c r="AB132" s="740"/>
      <c r="AC132" s="740"/>
      <c r="AD132" s="740"/>
      <c r="AE132" s="741"/>
      <c r="AF132" s="742">
        <v>16.543604519999999</v>
      </c>
      <c r="AG132" s="740"/>
      <c r="AH132" s="740"/>
      <c r="AI132" s="740"/>
      <c r="AJ132" s="741"/>
      <c r="AK132" s="742">
        <v>14.384822979999999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17.3</v>
      </c>
      <c r="AB133" s="749"/>
      <c r="AC133" s="749"/>
      <c r="AD133" s="749"/>
      <c r="AE133" s="750"/>
      <c r="AF133" s="748">
        <v>17.100000000000001</v>
      </c>
      <c r="AG133" s="749"/>
      <c r="AH133" s="749"/>
      <c r="AI133" s="749"/>
      <c r="AJ133" s="750"/>
      <c r="AK133" s="748">
        <v>16.2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91" zoomScaleNormal="85" zoomScaleSheetLayoutView="55" workbookViewId="0">
      <selection activeCell="B1" sqref="B1:DI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Normal="40" zoomScaleSheetLayoutView="55" workbookViewId="0">
      <selection activeCell="B1" sqref="B1:DI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9" workbookViewId="0">
      <selection activeCell="B1" sqref="B1:DI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0" t="s">
        <v>464</v>
      </c>
      <c r="L7" s="254"/>
      <c r="M7" s="255" t="s">
        <v>465</v>
      </c>
      <c r="N7" s="256"/>
    </row>
    <row r="8" spans="1:16">
      <c r="A8" s="248"/>
      <c r="B8" s="244"/>
      <c r="C8" s="244"/>
      <c r="D8" s="244"/>
      <c r="E8" s="244"/>
      <c r="F8" s="244"/>
      <c r="G8" s="257"/>
      <c r="H8" s="258"/>
      <c r="I8" s="258"/>
      <c r="J8" s="259"/>
      <c r="K8" s="1111"/>
      <c r="L8" s="260" t="s">
        <v>466</v>
      </c>
      <c r="M8" s="261" t="s">
        <v>467</v>
      </c>
      <c r="N8" s="262" t="s">
        <v>468</v>
      </c>
    </row>
    <row r="9" spans="1:16">
      <c r="A9" s="248"/>
      <c r="B9" s="244"/>
      <c r="C9" s="244"/>
      <c r="D9" s="244"/>
      <c r="E9" s="244"/>
      <c r="F9" s="244"/>
      <c r="G9" s="1124" t="s">
        <v>469</v>
      </c>
      <c r="H9" s="1125"/>
      <c r="I9" s="1125"/>
      <c r="J9" s="1126"/>
      <c r="K9" s="263">
        <v>1436407</v>
      </c>
      <c r="L9" s="264">
        <v>62915</v>
      </c>
      <c r="M9" s="265">
        <v>84248</v>
      </c>
      <c r="N9" s="266">
        <v>-25.3</v>
      </c>
    </row>
    <row r="10" spans="1:16">
      <c r="A10" s="248"/>
      <c r="B10" s="244"/>
      <c r="C10" s="244"/>
      <c r="D10" s="244"/>
      <c r="E10" s="244"/>
      <c r="F10" s="244"/>
      <c r="G10" s="1124" t="s">
        <v>470</v>
      </c>
      <c r="H10" s="1125"/>
      <c r="I10" s="1125"/>
      <c r="J10" s="1126"/>
      <c r="K10" s="267">
        <v>122977</v>
      </c>
      <c r="L10" s="268">
        <v>5386</v>
      </c>
      <c r="M10" s="269">
        <v>7169</v>
      </c>
      <c r="N10" s="270">
        <v>-24.9</v>
      </c>
    </row>
    <row r="11" spans="1:16" ht="13.5" customHeight="1">
      <c r="A11" s="248"/>
      <c r="B11" s="244"/>
      <c r="C11" s="244"/>
      <c r="D11" s="244"/>
      <c r="E11" s="244"/>
      <c r="F11" s="244"/>
      <c r="G11" s="1124" t="s">
        <v>471</v>
      </c>
      <c r="H11" s="1125"/>
      <c r="I11" s="1125"/>
      <c r="J11" s="1126"/>
      <c r="K11" s="267">
        <v>301267</v>
      </c>
      <c r="L11" s="268">
        <v>13196</v>
      </c>
      <c r="M11" s="269">
        <v>9152</v>
      </c>
      <c r="N11" s="270">
        <v>44.2</v>
      </c>
    </row>
    <row r="12" spans="1:16" ht="13.5" customHeight="1">
      <c r="A12" s="248"/>
      <c r="B12" s="244"/>
      <c r="C12" s="244"/>
      <c r="D12" s="244"/>
      <c r="E12" s="244"/>
      <c r="F12" s="244"/>
      <c r="G12" s="1124" t="s">
        <v>472</v>
      </c>
      <c r="H12" s="1125"/>
      <c r="I12" s="1125"/>
      <c r="J12" s="1126"/>
      <c r="K12" s="267">
        <v>22472</v>
      </c>
      <c r="L12" s="268">
        <v>984</v>
      </c>
      <c r="M12" s="269">
        <v>893</v>
      </c>
      <c r="N12" s="270">
        <v>10.199999999999999</v>
      </c>
    </row>
    <row r="13" spans="1:16" ht="13.5" customHeight="1">
      <c r="A13" s="248"/>
      <c r="B13" s="244"/>
      <c r="C13" s="244"/>
      <c r="D13" s="244"/>
      <c r="E13" s="244"/>
      <c r="F13" s="244"/>
      <c r="G13" s="1124" t="s">
        <v>473</v>
      </c>
      <c r="H13" s="1125"/>
      <c r="I13" s="1125"/>
      <c r="J13" s="1126"/>
      <c r="K13" s="267" t="s">
        <v>474</v>
      </c>
      <c r="L13" s="268" t="s">
        <v>474</v>
      </c>
      <c r="M13" s="269">
        <v>3</v>
      </c>
      <c r="N13" s="270" t="s">
        <v>474</v>
      </c>
    </row>
    <row r="14" spans="1:16" ht="13.5" customHeight="1">
      <c r="A14" s="248"/>
      <c r="B14" s="244"/>
      <c r="C14" s="244"/>
      <c r="D14" s="244"/>
      <c r="E14" s="244"/>
      <c r="F14" s="244"/>
      <c r="G14" s="1124" t="s">
        <v>475</v>
      </c>
      <c r="H14" s="1125"/>
      <c r="I14" s="1125"/>
      <c r="J14" s="1126"/>
      <c r="K14" s="267" t="s">
        <v>474</v>
      </c>
      <c r="L14" s="268" t="s">
        <v>474</v>
      </c>
      <c r="M14" s="269">
        <v>3652</v>
      </c>
      <c r="N14" s="270" t="s">
        <v>474</v>
      </c>
    </row>
    <row r="15" spans="1:16" ht="13.5" customHeight="1">
      <c r="A15" s="248"/>
      <c r="B15" s="244"/>
      <c r="C15" s="244"/>
      <c r="D15" s="244"/>
      <c r="E15" s="244"/>
      <c r="F15" s="244"/>
      <c r="G15" s="1124" t="s">
        <v>476</v>
      </c>
      <c r="H15" s="1125"/>
      <c r="I15" s="1125"/>
      <c r="J15" s="1126"/>
      <c r="K15" s="267">
        <v>57466</v>
      </c>
      <c r="L15" s="268">
        <v>2517</v>
      </c>
      <c r="M15" s="269">
        <v>2134</v>
      </c>
      <c r="N15" s="270">
        <v>17.899999999999999</v>
      </c>
    </row>
    <row r="16" spans="1:16">
      <c r="A16" s="248"/>
      <c r="B16" s="244"/>
      <c r="C16" s="244"/>
      <c r="D16" s="244"/>
      <c r="E16" s="244"/>
      <c r="F16" s="244"/>
      <c r="G16" s="1127" t="s">
        <v>477</v>
      </c>
      <c r="H16" s="1128"/>
      <c r="I16" s="1128"/>
      <c r="J16" s="1129"/>
      <c r="K16" s="268">
        <v>-273862</v>
      </c>
      <c r="L16" s="268">
        <v>-11995</v>
      </c>
      <c r="M16" s="269">
        <v>-9248</v>
      </c>
      <c r="N16" s="270">
        <v>29.7</v>
      </c>
    </row>
    <row r="17" spans="1:16">
      <c r="A17" s="248"/>
      <c r="B17" s="244"/>
      <c r="C17" s="244"/>
      <c r="D17" s="244"/>
      <c r="E17" s="244"/>
      <c r="F17" s="244"/>
      <c r="G17" s="1127" t="s">
        <v>169</v>
      </c>
      <c r="H17" s="1128"/>
      <c r="I17" s="1128"/>
      <c r="J17" s="1129"/>
      <c r="K17" s="268">
        <v>1666727</v>
      </c>
      <c r="L17" s="268">
        <v>73003</v>
      </c>
      <c r="M17" s="269">
        <v>98003</v>
      </c>
      <c r="N17" s="270">
        <v>-25.5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1" t="s">
        <v>482</v>
      </c>
      <c r="H21" s="1122"/>
      <c r="I21" s="1122"/>
      <c r="J21" s="1123"/>
      <c r="K21" s="280">
        <v>6.44</v>
      </c>
      <c r="L21" s="281">
        <v>9.39</v>
      </c>
      <c r="M21" s="282">
        <v>-2.95</v>
      </c>
      <c r="N21" s="249"/>
      <c r="O21" s="283"/>
      <c r="P21" s="279"/>
    </row>
    <row r="22" spans="1:16" s="284" customFormat="1">
      <c r="A22" s="279"/>
      <c r="B22" s="249"/>
      <c r="C22" s="249"/>
      <c r="D22" s="249"/>
      <c r="E22" s="249"/>
      <c r="F22" s="249"/>
      <c r="G22" s="1121" t="s">
        <v>483</v>
      </c>
      <c r="H22" s="1122"/>
      <c r="I22" s="1122"/>
      <c r="J22" s="1123"/>
      <c r="K22" s="285">
        <v>93.6</v>
      </c>
      <c r="L22" s="286">
        <v>97</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0" t="s">
        <v>464</v>
      </c>
      <c r="L30" s="254"/>
      <c r="M30" s="255" t="s">
        <v>465</v>
      </c>
      <c r="N30" s="256"/>
    </row>
    <row r="31" spans="1:16">
      <c r="A31" s="248"/>
      <c r="B31" s="244"/>
      <c r="C31" s="244"/>
      <c r="D31" s="244"/>
      <c r="E31" s="244"/>
      <c r="F31" s="244"/>
      <c r="G31" s="257"/>
      <c r="H31" s="258"/>
      <c r="I31" s="258"/>
      <c r="J31" s="259"/>
      <c r="K31" s="1111"/>
      <c r="L31" s="260" t="s">
        <v>466</v>
      </c>
      <c r="M31" s="261" t="s">
        <v>467</v>
      </c>
      <c r="N31" s="262" t="s">
        <v>468</v>
      </c>
    </row>
    <row r="32" spans="1:16" ht="27" customHeight="1">
      <c r="A32" s="248"/>
      <c r="B32" s="244"/>
      <c r="C32" s="244"/>
      <c r="D32" s="244"/>
      <c r="E32" s="244"/>
      <c r="F32" s="244"/>
      <c r="G32" s="1112" t="s">
        <v>486</v>
      </c>
      <c r="H32" s="1113"/>
      <c r="I32" s="1113"/>
      <c r="J32" s="1114"/>
      <c r="K32" s="294">
        <v>1364163</v>
      </c>
      <c r="L32" s="294">
        <v>59750</v>
      </c>
      <c r="M32" s="295">
        <v>64926</v>
      </c>
      <c r="N32" s="296">
        <v>-8</v>
      </c>
    </row>
    <row r="33" spans="1:16" ht="13.5" customHeight="1">
      <c r="A33" s="248"/>
      <c r="B33" s="244"/>
      <c r="C33" s="244"/>
      <c r="D33" s="244"/>
      <c r="E33" s="244"/>
      <c r="F33" s="244"/>
      <c r="G33" s="1112" t="s">
        <v>487</v>
      </c>
      <c r="H33" s="1113"/>
      <c r="I33" s="1113"/>
      <c r="J33" s="1114"/>
      <c r="K33" s="294" t="s">
        <v>474</v>
      </c>
      <c r="L33" s="294" t="s">
        <v>474</v>
      </c>
      <c r="M33" s="295" t="s">
        <v>474</v>
      </c>
      <c r="N33" s="296" t="s">
        <v>474</v>
      </c>
    </row>
    <row r="34" spans="1:16" ht="27" customHeight="1">
      <c r="A34" s="248"/>
      <c r="B34" s="244"/>
      <c r="C34" s="244"/>
      <c r="D34" s="244"/>
      <c r="E34" s="244"/>
      <c r="F34" s="244"/>
      <c r="G34" s="1112" t="s">
        <v>488</v>
      </c>
      <c r="H34" s="1113"/>
      <c r="I34" s="1113"/>
      <c r="J34" s="1114"/>
      <c r="K34" s="294" t="s">
        <v>474</v>
      </c>
      <c r="L34" s="294" t="s">
        <v>474</v>
      </c>
      <c r="M34" s="295">
        <v>24</v>
      </c>
      <c r="N34" s="296" t="s">
        <v>474</v>
      </c>
    </row>
    <row r="35" spans="1:16" ht="27" customHeight="1">
      <c r="A35" s="248"/>
      <c r="B35" s="244"/>
      <c r="C35" s="244"/>
      <c r="D35" s="244"/>
      <c r="E35" s="244"/>
      <c r="F35" s="244"/>
      <c r="G35" s="1112" t="s">
        <v>489</v>
      </c>
      <c r="H35" s="1113"/>
      <c r="I35" s="1113"/>
      <c r="J35" s="1114"/>
      <c r="K35" s="294">
        <v>591619</v>
      </c>
      <c r="L35" s="294">
        <v>25913</v>
      </c>
      <c r="M35" s="295">
        <v>18007</v>
      </c>
      <c r="N35" s="296">
        <v>43.9</v>
      </c>
    </row>
    <row r="36" spans="1:16" ht="27" customHeight="1">
      <c r="A36" s="248"/>
      <c r="B36" s="244"/>
      <c r="C36" s="244"/>
      <c r="D36" s="244"/>
      <c r="E36" s="244"/>
      <c r="F36" s="244"/>
      <c r="G36" s="1112" t="s">
        <v>490</v>
      </c>
      <c r="H36" s="1113"/>
      <c r="I36" s="1113"/>
      <c r="J36" s="1114"/>
      <c r="K36" s="294">
        <v>273221</v>
      </c>
      <c r="L36" s="294">
        <v>11967</v>
      </c>
      <c r="M36" s="295">
        <v>3275</v>
      </c>
      <c r="N36" s="296">
        <v>265.39999999999998</v>
      </c>
    </row>
    <row r="37" spans="1:16" ht="13.5" customHeight="1">
      <c r="A37" s="248"/>
      <c r="B37" s="244"/>
      <c r="C37" s="244"/>
      <c r="D37" s="244"/>
      <c r="E37" s="244"/>
      <c r="F37" s="244"/>
      <c r="G37" s="1112" t="s">
        <v>491</v>
      </c>
      <c r="H37" s="1113"/>
      <c r="I37" s="1113"/>
      <c r="J37" s="1114"/>
      <c r="K37" s="294">
        <v>45929</v>
      </c>
      <c r="L37" s="294">
        <v>2012</v>
      </c>
      <c r="M37" s="295">
        <v>1233</v>
      </c>
      <c r="N37" s="296">
        <v>63.2</v>
      </c>
    </row>
    <row r="38" spans="1:16" ht="27" customHeight="1">
      <c r="A38" s="248"/>
      <c r="B38" s="244"/>
      <c r="C38" s="244"/>
      <c r="D38" s="244"/>
      <c r="E38" s="244"/>
      <c r="F38" s="244"/>
      <c r="G38" s="1115" t="s">
        <v>492</v>
      </c>
      <c r="H38" s="1116"/>
      <c r="I38" s="1116"/>
      <c r="J38" s="1117"/>
      <c r="K38" s="297">
        <v>137</v>
      </c>
      <c r="L38" s="297">
        <v>6</v>
      </c>
      <c r="M38" s="298">
        <v>9</v>
      </c>
      <c r="N38" s="299">
        <v>-33.299999999999997</v>
      </c>
      <c r="O38" s="293"/>
    </row>
    <row r="39" spans="1:16">
      <c r="A39" s="248"/>
      <c r="B39" s="244"/>
      <c r="C39" s="244"/>
      <c r="D39" s="244"/>
      <c r="E39" s="244"/>
      <c r="F39" s="244"/>
      <c r="G39" s="1115" t="s">
        <v>493</v>
      </c>
      <c r="H39" s="1116"/>
      <c r="I39" s="1116"/>
      <c r="J39" s="1117"/>
      <c r="K39" s="300">
        <v>-211903</v>
      </c>
      <c r="L39" s="300">
        <v>-9281</v>
      </c>
      <c r="M39" s="301">
        <v>-4280</v>
      </c>
      <c r="N39" s="302">
        <v>116.8</v>
      </c>
      <c r="O39" s="293"/>
    </row>
    <row r="40" spans="1:16" ht="27" customHeight="1">
      <c r="A40" s="248"/>
      <c r="B40" s="244"/>
      <c r="C40" s="244"/>
      <c r="D40" s="244"/>
      <c r="E40" s="244"/>
      <c r="F40" s="244"/>
      <c r="G40" s="1112" t="s">
        <v>494</v>
      </c>
      <c r="H40" s="1113"/>
      <c r="I40" s="1113"/>
      <c r="J40" s="1114"/>
      <c r="K40" s="300">
        <v>-1308203</v>
      </c>
      <c r="L40" s="300">
        <v>-57299</v>
      </c>
      <c r="M40" s="301">
        <v>-56807</v>
      </c>
      <c r="N40" s="302">
        <v>0.9</v>
      </c>
      <c r="O40" s="293"/>
    </row>
    <row r="41" spans="1:16">
      <c r="A41" s="248"/>
      <c r="B41" s="244"/>
      <c r="C41" s="244"/>
      <c r="D41" s="244"/>
      <c r="E41" s="244"/>
      <c r="F41" s="244"/>
      <c r="G41" s="1118" t="s">
        <v>279</v>
      </c>
      <c r="H41" s="1119"/>
      <c r="I41" s="1119"/>
      <c r="J41" s="1120"/>
      <c r="K41" s="294">
        <v>754963</v>
      </c>
      <c r="L41" s="300">
        <v>33067</v>
      </c>
      <c r="M41" s="301">
        <v>26387</v>
      </c>
      <c r="N41" s="302">
        <v>25.3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05" t="s">
        <v>464</v>
      </c>
      <c r="J49" s="1107" t="s">
        <v>498</v>
      </c>
      <c r="K49" s="1108"/>
      <c r="L49" s="1108"/>
      <c r="M49" s="1108"/>
      <c r="N49" s="1109"/>
    </row>
    <row r="50" spans="1:14">
      <c r="A50" s="248"/>
      <c r="B50" s="244"/>
      <c r="C50" s="244"/>
      <c r="D50" s="244"/>
      <c r="E50" s="244"/>
      <c r="F50" s="244"/>
      <c r="G50" s="312"/>
      <c r="H50" s="313"/>
      <c r="I50" s="1106"/>
      <c r="J50" s="314" t="s">
        <v>499</v>
      </c>
      <c r="K50" s="315" t="s">
        <v>500</v>
      </c>
      <c r="L50" s="316" t="s">
        <v>501</v>
      </c>
      <c r="M50" s="317" t="s">
        <v>502</v>
      </c>
      <c r="N50" s="318" t="s">
        <v>503</v>
      </c>
    </row>
    <row r="51" spans="1:14">
      <c r="A51" s="248"/>
      <c r="B51" s="244"/>
      <c r="C51" s="244"/>
      <c r="D51" s="244"/>
      <c r="E51" s="244"/>
      <c r="F51" s="244"/>
      <c r="G51" s="310" t="s">
        <v>504</v>
      </c>
      <c r="H51" s="311"/>
      <c r="I51" s="319">
        <v>638054</v>
      </c>
      <c r="J51" s="320">
        <v>26930</v>
      </c>
      <c r="K51" s="321">
        <v>-23.1</v>
      </c>
      <c r="L51" s="322">
        <v>78670</v>
      </c>
      <c r="M51" s="323">
        <v>3.1</v>
      </c>
      <c r="N51" s="324">
        <v>-26.2</v>
      </c>
    </row>
    <row r="52" spans="1:14">
      <c r="A52" s="248"/>
      <c r="B52" s="244"/>
      <c r="C52" s="244"/>
      <c r="D52" s="244"/>
      <c r="E52" s="244"/>
      <c r="F52" s="244"/>
      <c r="G52" s="325"/>
      <c r="H52" s="326" t="s">
        <v>505</v>
      </c>
      <c r="I52" s="327">
        <v>400023</v>
      </c>
      <c r="J52" s="328">
        <v>16884</v>
      </c>
      <c r="K52" s="329">
        <v>-3.8</v>
      </c>
      <c r="L52" s="330">
        <v>38094</v>
      </c>
      <c r="M52" s="331">
        <v>-7.3</v>
      </c>
      <c r="N52" s="332">
        <v>3.5</v>
      </c>
    </row>
    <row r="53" spans="1:14">
      <c r="A53" s="248"/>
      <c r="B53" s="244"/>
      <c r="C53" s="244"/>
      <c r="D53" s="244"/>
      <c r="E53" s="244"/>
      <c r="F53" s="244"/>
      <c r="G53" s="310" t="s">
        <v>506</v>
      </c>
      <c r="H53" s="311"/>
      <c r="I53" s="319">
        <v>519456</v>
      </c>
      <c r="J53" s="320">
        <v>22159</v>
      </c>
      <c r="K53" s="321">
        <v>-17.7</v>
      </c>
      <c r="L53" s="322">
        <v>67201</v>
      </c>
      <c r="M53" s="323">
        <v>-14.6</v>
      </c>
      <c r="N53" s="324">
        <v>-3.1</v>
      </c>
    </row>
    <row r="54" spans="1:14">
      <c r="A54" s="248"/>
      <c r="B54" s="244"/>
      <c r="C54" s="244"/>
      <c r="D54" s="244"/>
      <c r="E54" s="244"/>
      <c r="F54" s="244"/>
      <c r="G54" s="325"/>
      <c r="H54" s="326" t="s">
        <v>505</v>
      </c>
      <c r="I54" s="327">
        <v>115755</v>
      </c>
      <c r="J54" s="328">
        <v>4938</v>
      </c>
      <c r="K54" s="329">
        <v>-70.8</v>
      </c>
      <c r="L54" s="330">
        <v>35210</v>
      </c>
      <c r="M54" s="331">
        <v>-7.6</v>
      </c>
      <c r="N54" s="332">
        <v>-63.2</v>
      </c>
    </row>
    <row r="55" spans="1:14">
      <c r="A55" s="248"/>
      <c r="B55" s="244"/>
      <c r="C55" s="244"/>
      <c r="D55" s="244"/>
      <c r="E55" s="244"/>
      <c r="F55" s="244"/>
      <c r="G55" s="310" t="s">
        <v>507</v>
      </c>
      <c r="H55" s="311"/>
      <c r="I55" s="319">
        <v>908689</v>
      </c>
      <c r="J55" s="320">
        <v>38981</v>
      </c>
      <c r="K55" s="321">
        <v>75.900000000000006</v>
      </c>
      <c r="L55" s="322">
        <v>75709</v>
      </c>
      <c r="M55" s="323">
        <v>12.7</v>
      </c>
      <c r="N55" s="324">
        <v>63.2</v>
      </c>
    </row>
    <row r="56" spans="1:14">
      <c r="A56" s="248"/>
      <c r="B56" s="244"/>
      <c r="C56" s="244"/>
      <c r="D56" s="244"/>
      <c r="E56" s="244"/>
      <c r="F56" s="244"/>
      <c r="G56" s="325"/>
      <c r="H56" s="326" t="s">
        <v>505</v>
      </c>
      <c r="I56" s="327">
        <v>288192</v>
      </c>
      <c r="J56" s="328">
        <v>12363</v>
      </c>
      <c r="K56" s="329">
        <v>150.4</v>
      </c>
      <c r="L56" s="330">
        <v>35212</v>
      </c>
      <c r="M56" s="331">
        <v>0</v>
      </c>
      <c r="N56" s="332">
        <v>150.4</v>
      </c>
    </row>
    <row r="57" spans="1:14">
      <c r="A57" s="248"/>
      <c r="B57" s="244"/>
      <c r="C57" s="244"/>
      <c r="D57" s="244"/>
      <c r="E57" s="244"/>
      <c r="F57" s="244"/>
      <c r="G57" s="310" t="s">
        <v>508</v>
      </c>
      <c r="H57" s="311"/>
      <c r="I57" s="319">
        <v>2881448</v>
      </c>
      <c r="J57" s="320">
        <v>124560</v>
      </c>
      <c r="K57" s="321">
        <v>219.5</v>
      </c>
      <c r="L57" s="322">
        <v>90961</v>
      </c>
      <c r="M57" s="323">
        <v>20.100000000000001</v>
      </c>
      <c r="N57" s="324">
        <v>199.4</v>
      </c>
    </row>
    <row r="58" spans="1:14">
      <c r="A58" s="248"/>
      <c r="B58" s="244"/>
      <c r="C58" s="244"/>
      <c r="D58" s="244"/>
      <c r="E58" s="244"/>
      <c r="F58" s="244"/>
      <c r="G58" s="325"/>
      <c r="H58" s="326" t="s">
        <v>505</v>
      </c>
      <c r="I58" s="327">
        <v>930624</v>
      </c>
      <c r="J58" s="328">
        <v>40229</v>
      </c>
      <c r="K58" s="329">
        <v>225.4</v>
      </c>
      <c r="L58" s="330">
        <v>37720</v>
      </c>
      <c r="M58" s="331">
        <v>7.1</v>
      </c>
      <c r="N58" s="332">
        <v>218.3</v>
      </c>
    </row>
    <row r="59" spans="1:14">
      <c r="A59" s="248"/>
      <c r="B59" s="244"/>
      <c r="C59" s="244"/>
      <c r="D59" s="244"/>
      <c r="E59" s="244"/>
      <c r="F59" s="244"/>
      <c r="G59" s="310" t="s">
        <v>509</v>
      </c>
      <c r="H59" s="311"/>
      <c r="I59" s="319">
        <v>2636679</v>
      </c>
      <c r="J59" s="320">
        <v>115487</v>
      </c>
      <c r="K59" s="321">
        <v>-7.3</v>
      </c>
      <c r="L59" s="322">
        <v>106614</v>
      </c>
      <c r="M59" s="323">
        <v>17.2</v>
      </c>
      <c r="N59" s="324">
        <v>-24.5</v>
      </c>
    </row>
    <row r="60" spans="1:14">
      <c r="A60" s="248"/>
      <c r="B60" s="244"/>
      <c r="C60" s="244"/>
      <c r="D60" s="244"/>
      <c r="E60" s="244"/>
      <c r="F60" s="244"/>
      <c r="G60" s="325"/>
      <c r="H60" s="326" t="s">
        <v>505</v>
      </c>
      <c r="I60" s="333">
        <v>937693</v>
      </c>
      <c r="J60" s="328">
        <v>41071</v>
      </c>
      <c r="K60" s="329">
        <v>2.1</v>
      </c>
      <c r="L60" s="330">
        <v>45545</v>
      </c>
      <c r="M60" s="331">
        <v>20.7</v>
      </c>
      <c r="N60" s="332">
        <v>-18.600000000000001</v>
      </c>
    </row>
    <row r="61" spans="1:14">
      <c r="A61" s="248"/>
      <c r="B61" s="244"/>
      <c r="C61" s="244"/>
      <c r="D61" s="244"/>
      <c r="E61" s="244"/>
      <c r="F61" s="244"/>
      <c r="G61" s="310" t="s">
        <v>510</v>
      </c>
      <c r="H61" s="334"/>
      <c r="I61" s="335">
        <v>1516865</v>
      </c>
      <c r="J61" s="336">
        <v>65623</v>
      </c>
      <c r="K61" s="337">
        <v>49.5</v>
      </c>
      <c r="L61" s="338">
        <v>83831</v>
      </c>
      <c r="M61" s="339">
        <v>7.7</v>
      </c>
      <c r="N61" s="324">
        <v>41.8</v>
      </c>
    </row>
    <row r="62" spans="1:14">
      <c r="A62" s="248"/>
      <c r="B62" s="244"/>
      <c r="C62" s="244"/>
      <c r="D62" s="244"/>
      <c r="E62" s="244"/>
      <c r="F62" s="244"/>
      <c r="G62" s="325"/>
      <c r="H62" s="326" t="s">
        <v>505</v>
      </c>
      <c r="I62" s="327">
        <v>534457</v>
      </c>
      <c r="J62" s="328">
        <v>23097</v>
      </c>
      <c r="K62" s="329">
        <v>60.7</v>
      </c>
      <c r="L62" s="330">
        <v>38356</v>
      </c>
      <c r="M62" s="331">
        <v>2.6</v>
      </c>
      <c r="N62" s="332">
        <v>58.1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election activeCell="B1" sqref="B1:DI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0" t="s">
        <v>3</v>
      </c>
      <c r="D47" s="1130"/>
      <c r="E47" s="1131"/>
      <c r="F47" s="11">
        <v>3.87</v>
      </c>
      <c r="G47" s="12">
        <v>4.18</v>
      </c>
      <c r="H47" s="12">
        <v>4.51</v>
      </c>
      <c r="I47" s="12">
        <v>4.6100000000000003</v>
      </c>
      <c r="J47" s="13">
        <v>4.72</v>
      </c>
    </row>
    <row r="48" spans="2:10" ht="57.75" customHeight="1">
      <c r="B48" s="14"/>
      <c r="C48" s="1132" t="s">
        <v>4</v>
      </c>
      <c r="D48" s="1132"/>
      <c r="E48" s="1133"/>
      <c r="F48" s="15">
        <v>0.98</v>
      </c>
      <c r="G48" s="16">
        <v>0.9</v>
      </c>
      <c r="H48" s="16">
        <v>1.29</v>
      </c>
      <c r="I48" s="16">
        <v>1.03</v>
      </c>
      <c r="J48" s="17">
        <v>0.8</v>
      </c>
    </row>
    <row r="49" spans="2:10" ht="57.75" customHeight="1" thickBot="1">
      <c r="B49" s="18"/>
      <c r="C49" s="1134" t="s">
        <v>5</v>
      </c>
      <c r="D49" s="1134"/>
      <c r="E49" s="1135"/>
      <c r="F49" s="19">
        <v>3.24</v>
      </c>
      <c r="G49" s="20">
        <v>2.7</v>
      </c>
      <c r="H49" s="20">
        <v>2.15</v>
      </c>
      <c r="I49" s="20">
        <v>1.18</v>
      </c>
      <c r="J49" s="21">
        <v>1.46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9" zoomScaleSheetLayoutView="100" workbookViewId="0">
      <selection activeCell="B1" sqref="B1:DI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2" t="s">
        <v>517</v>
      </c>
      <c r="D34" s="1142"/>
      <c r="E34" s="1143"/>
      <c r="F34" s="32">
        <v>10.78</v>
      </c>
      <c r="G34" s="33">
        <v>9.4</v>
      </c>
      <c r="H34" s="33">
        <v>8.73</v>
      </c>
      <c r="I34" s="33">
        <v>7.76</v>
      </c>
      <c r="J34" s="34">
        <v>7.23</v>
      </c>
      <c r="K34" s="22"/>
      <c r="L34" s="22"/>
      <c r="M34" s="22"/>
      <c r="N34" s="22"/>
      <c r="O34" s="22"/>
      <c r="P34" s="22"/>
    </row>
    <row r="35" spans="1:16" ht="39" customHeight="1">
      <c r="A35" s="22"/>
      <c r="B35" s="35"/>
      <c r="C35" s="1136" t="s">
        <v>518</v>
      </c>
      <c r="D35" s="1137"/>
      <c r="E35" s="1138"/>
      <c r="F35" s="36">
        <v>1.39</v>
      </c>
      <c r="G35" s="37">
        <v>1.65</v>
      </c>
      <c r="H35" s="37">
        <v>1.61</v>
      </c>
      <c r="I35" s="37">
        <v>1.6</v>
      </c>
      <c r="J35" s="38">
        <v>1.7</v>
      </c>
      <c r="K35" s="22"/>
      <c r="L35" s="22"/>
      <c r="M35" s="22"/>
      <c r="N35" s="22"/>
      <c r="O35" s="22"/>
      <c r="P35" s="22"/>
    </row>
    <row r="36" spans="1:16" ht="39" customHeight="1">
      <c r="A36" s="22"/>
      <c r="B36" s="35"/>
      <c r="C36" s="1136" t="s">
        <v>519</v>
      </c>
      <c r="D36" s="1137"/>
      <c r="E36" s="1138"/>
      <c r="F36" s="36">
        <v>0.97</v>
      </c>
      <c r="G36" s="37">
        <v>0.9</v>
      </c>
      <c r="H36" s="37">
        <v>1.29</v>
      </c>
      <c r="I36" s="37">
        <v>1.02</v>
      </c>
      <c r="J36" s="38">
        <v>0.8</v>
      </c>
      <c r="K36" s="22"/>
      <c r="L36" s="22"/>
      <c r="M36" s="22"/>
      <c r="N36" s="22"/>
      <c r="O36" s="22"/>
      <c r="P36" s="22"/>
    </row>
    <row r="37" spans="1:16" ht="39" customHeight="1">
      <c r="A37" s="22"/>
      <c r="B37" s="35"/>
      <c r="C37" s="1136" t="s">
        <v>520</v>
      </c>
      <c r="D37" s="1137"/>
      <c r="E37" s="1138"/>
      <c r="F37" s="36">
        <v>0.47</v>
      </c>
      <c r="G37" s="37">
        <v>0.5</v>
      </c>
      <c r="H37" s="37">
        <v>0.46</v>
      </c>
      <c r="I37" s="37">
        <v>0.05</v>
      </c>
      <c r="J37" s="38">
        <v>0.33</v>
      </c>
      <c r="K37" s="22"/>
      <c r="L37" s="22"/>
      <c r="M37" s="22"/>
      <c r="N37" s="22"/>
      <c r="O37" s="22"/>
      <c r="P37" s="22"/>
    </row>
    <row r="38" spans="1:16" ht="39" customHeight="1">
      <c r="A38" s="22"/>
      <c r="B38" s="35"/>
      <c r="C38" s="1136" t="s">
        <v>521</v>
      </c>
      <c r="D38" s="1137"/>
      <c r="E38" s="1138"/>
      <c r="F38" s="36">
        <v>0.02</v>
      </c>
      <c r="G38" s="37">
        <v>7.0000000000000007E-2</v>
      </c>
      <c r="H38" s="37">
        <v>0.09</v>
      </c>
      <c r="I38" s="37">
        <v>0.09</v>
      </c>
      <c r="J38" s="38">
        <v>0.2</v>
      </c>
      <c r="K38" s="22"/>
      <c r="L38" s="22"/>
      <c r="M38" s="22"/>
      <c r="N38" s="22"/>
      <c r="O38" s="22"/>
      <c r="P38" s="22"/>
    </row>
    <row r="39" spans="1:16" ht="39" customHeight="1">
      <c r="A39" s="22"/>
      <c r="B39" s="35"/>
      <c r="C39" s="1136" t="s">
        <v>522</v>
      </c>
      <c r="D39" s="1137"/>
      <c r="E39" s="1138"/>
      <c r="F39" s="36">
        <v>0.01</v>
      </c>
      <c r="G39" s="37">
        <v>0.01</v>
      </c>
      <c r="H39" s="37">
        <v>0</v>
      </c>
      <c r="I39" s="37">
        <v>0.01</v>
      </c>
      <c r="J39" s="38">
        <v>0</v>
      </c>
      <c r="K39" s="22"/>
      <c r="L39" s="22"/>
      <c r="M39" s="22"/>
      <c r="N39" s="22"/>
      <c r="O39" s="22"/>
      <c r="P39" s="22"/>
    </row>
    <row r="40" spans="1:16" ht="39" customHeight="1">
      <c r="A40" s="22"/>
      <c r="B40" s="35"/>
      <c r="C40" s="1136"/>
      <c r="D40" s="1137"/>
      <c r="E40" s="1138"/>
      <c r="F40" s="36"/>
      <c r="G40" s="37"/>
      <c r="H40" s="37"/>
      <c r="I40" s="37"/>
      <c r="J40" s="38"/>
      <c r="K40" s="22"/>
      <c r="L40" s="22"/>
      <c r="M40" s="22"/>
      <c r="N40" s="22"/>
      <c r="O40" s="22"/>
      <c r="P40" s="22"/>
    </row>
    <row r="41" spans="1:16" ht="39" customHeight="1">
      <c r="A41" s="22"/>
      <c r="B41" s="35"/>
      <c r="C41" s="1136"/>
      <c r="D41" s="1137"/>
      <c r="E41" s="1138"/>
      <c r="F41" s="36"/>
      <c r="G41" s="37"/>
      <c r="H41" s="37"/>
      <c r="I41" s="37"/>
      <c r="J41" s="38"/>
      <c r="K41" s="22"/>
      <c r="L41" s="22"/>
      <c r="M41" s="22"/>
      <c r="N41" s="22"/>
      <c r="O41" s="22"/>
      <c r="P41" s="22"/>
    </row>
    <row r="42" spans="1:16" ht="39" customHeight="1">
      <c r="A42" s="22"/>
      <c r="B42" s="39"/>
      <c r="C42" s="1136" t="s">
        <v>523</v>
      </c>
      <c r="D42" s="1137"/>
      <c r="E42" s="1138"/>
      <c r="F42" s="36" t="s">
        <v>474</v>
      </c>
      <c r="G42" s="37" t="s">
        <v>474</v>
      </c>
      <c r="H42" s="37" t="s">
        <v>474</v>
      </c>
      <c r="I42" s="37" t="s">
        <v>474</v>
      </c>
      <c r="J42" s="38" t="s">
        <v>474</v>
      </c>
      <c r="K42" s="22"/>
      <c r="L42" s="22"/>
      <c r="M42" s="22"/>
      <c r="N42" s="22"/>
      <c r="O42" s="22"/>
      <c r="P42" s="22"/>
    </row>
    <row r="43" spans="1:16" ht="39" customHeight="1" thickBot="1">
      <c r="A43" s="22"/>
      <c r="B43" s="40"/>
      <c r="C43" s="1139" t="s">
        <v>524</v>
      </c>
      <c r="D43" s="1140"/>
      <c r="E43" s="1141"/>
      <c r="F43" s="41">
        <v>0</v>
      </c>
      <c r="G43" s="42">
        <v>0</v>
      </c>
      <c r="H43" s="42">
        <v>0</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0" zoomScale="85" zoomScaleNormal="85" zoomScaleSheetLayoutView="55" workbookViewId="0">
      <selection activeCell="B1" sqref="B1:DI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2" t="s">
        <v>11</v>
      </c>
      <c r="C45" s="1153"/>
      <c r="D45" s="58"/>
      <c r="E45" s="1158" t="s">
        <v>12</v>
      </c>
      <c r="F45" s="1158"/>
      <c r="G45" s="1158"/>
      <c r="H45" s="1158"/>
      <c r="I45" s="1158"/>
      <c r="J45" s="1159"/>
      <c r="K45" s="59">
        <v>1460</v>
      </c>
      <c r="L45" s="60">
        <v>1471</v>
      </c>
      <c r="M45" s="60">
        <v>1458</v>
      </c>
      <c r="N45" s="60">
        <v>1448</v>
      </c>
      <c r="O45" s="61">
        <v>1364</v>
      </c>
      <c r="P45" s="48"/>
      <c r="Q45" s="48"/>
      <c r="R45" s="48"/>
      <c r="S45" s="48"/>
      <c r="T45" s="48"/>
      <c r="U45" s="48"/>
    </row>
    <row r="46" spans="1:21" ht="30.75" customHeight="1">
      <c r="A46" s="48"/>
      <c r="B46" s="1154"/>
      <c r="C46" s="1155"/>
      <c r="D46" s="62"/>
      <c r="E46" s="1146" t="s">
        <v>13</v>
      </c>
      <c r="F46" s="1146"/>
      <c r="G46" s="1146"/>
      <c r="H46" s="1146"/>
      <c r="I46" s="1146"/>
      <c r="J46" s="1147"/>
      <c r="K46" s="63" t="s">
        <v>474</v>
      </c>
      <c r="L46" s="64" t="s">
        <v>474</v>
      </c>
      <c r="M46" s="64" t="s">
        <v>474</v>
      </c>
      <c r="N46" s="64" t="s">
        <v>474</v>
      </c>
      <c r="O46" s="65" t="s">
        <v>474</v>
      </c>
      <c r="P46" s="48"/>
      <c r="Q46" s="48"/>
      <c r="R46" s="48"/>
      <c r="S46" s="48"/>
      <c r="T46" s="48"/>
      <c r="U46" s="48"/>
    </row>
    <row r="47" spans="1:21" ht="30.75" customHeight="1">
      <c r="A47" s="48"/>
      <c r="B47" s="1154"/>
      <c r="C47" s="1155"/>
      <c r="D47" s="62"/>
      <c r="E47" s="1146" t="s">
        <v>14</v>
      </c>
      <c r="F47" s="1146"/>
      <c r="G47" s="1146"/>
      <c r="H47" s="1146"/>
      <c r="I47" s="1146"/>
      <c r="J47" s="1147"/>
      <c r="K47" s="63" t="s">
        <v>474</v>
      </c>
      <c r="L47" s="64" t="s">
        <v>474</v>
      </c>
      <c r="M47" s="64" t="s">
        <v>474</v>
      </c>
      <c r="N47" s="64" t="s">
        <v>474</v>
      </c>
      <c r="O47" s="65" t="s">
        <v>474</v>
      </c>
      <c r="P47" s="48"/>
      <c r="Q47" s="48"/>
      <c r="R47" s="48"/>
      <c r="S47" s="48"/>
      <c r="T47" s="48"/>
      <c r="U47" s="48"/>
    </row>
    <row r="48" spans="1:21" ht="30.75" customHeight="1">
      <c r="A48" s="48"/>
      <c r="B48" s="1154"/>
      <c r="C48" s="1155"/>
      <c r="D48" s="62"/>
      <c r="E48" s="1146" t="s">
        <v>15</v>
      </c>
      <c r="F48" s="1146"/>
      <c r="G48" s="1146"/>
      <c r="H48" s="1146"/>
      <c r="I48" s="1146"/>
      <c r="J48" s="1147"/>
      <c r="K48" s="63">
        <v>546</v>
      </c>
      <c r="L48" s="64">
        <v>571</v>
      </c>
      <c r="M48" s="64">
        <v>589</v>
      </c>
      <c r="N48" s="64">
        <v>587</v>
      </c>
      <c r="O48" s="65">
        <v>592</v>
      </c>
      <c r="P48" s="48"/>
      <c r="Q48" s="48"/>
      <c r="R48" s="48"/>
      <c r="S48" s="48"/>
      <c r="T48" s="48"/>
      <c r="U48" s="48"/>
    </row>
    <row r="49" spans="1:21" ht="30.75" customHeight="1">
      <c r="A49" s="48"/>
      <c r="B49" s="1154"/>
      <c r="C49" s="1155"/>
      <c r="D49" s="62"/>
      <c r="E49" s="1146" t="s">
        <v>16</v>
      </c>
      <c r="F49" s="1146"/>
      <c r="G49" s="1146"/>
      <c r="H49" s="1146"/>
      <c r="I49" s="1146"/>
      <c r="J49" s="1147"/>
      <c r="K49" s="63">
        <v>305</v>
      </c>
      <c r="L49" s="64">
        <v>316</v>
      </c>
      <c r="M49" s="64">
        <v>304</v>
      </c>
      <c r="N49" s="64">
        <v>252</v>
      </c>
      <c r="O49" s="65">
        <v>273</v>
      </c>
      <c r="P49" s="48"/>
      <c r="Q49" s="48"/>
      <c r="R49" s="48"/>
      <c r="S49" s="48"/>
      <c r="T49" s="48"/>
      <c r="U49" s="48"/>
    </row>
    <row r="50" spans="1:21" ht="30.75" customHeight="1">
      <c r="A50" s="48"/>
      <c r="B50" s="1154"/>
      <c r="C50" s="1155"/>
      <c r="D50" s="62"/>
      <c r="E50" s="1146" t="s">
        <v>17</v>
      </c>
      <c r="F50" s="1146"/>
      <c r="G50" s="1146"/>
      <c r="H50" s="1146"/>
      <c r="I50" s="1146"/>
      <c r="J50" s="1147"/>
      <c r="K50" s="63">
        <v>88</v>
      </c>
      <c r="L50" s="64">
        <v>47</v>
      </c>
      <c r="M50" s="64">
        <v>46</v>
      </c>
      <c r="N50" s="64">
        <v>46</v>
      </c>
      <c r="O50" s="65">
        <v>46</v>
      </c>
      <c r="P50" s="48"/>
      <c r="Q50" s="48"/>
      <c r="R50" s="48"/>
      <c r="S50" s="48"/>
      <c r="T50" s="48"/>
      <c r="U50" s="48"/>
    </row>
    <row r="51" spans="1:21" ht="30.75" customHeight="1">
      <c r="A51" s="48"/>
      <c r="B51" s="1156"/>
      <c r="C51" s="1157"/>
      <c r="D51" s="66"/>
      <c r="E51" s="1146" t="s">
        <v>18</v>
      </c>
      <c r="F51" s="1146"/>
      <c r="G51" s="1146"/>
      <c r="H51" s="1146"/>
      <c r="I51" s="1146"/>
      <c r="J51" s="1147"/>
      <c r="K51" s="63">
        <v>0</v>
      </c>
      <c r="L51" s="64">
        <v>0</v>
      </c>
      <c r="M51" s="64">
        <v>0</v>
      </c>
      <c r="N51" s="64">
        <v>0</v>
      </c>
      <c r="O51" s="65">
        <v>0</v>
      </c>
      <c r="P51" s="48"/>
      <c r="Q51" s="48"/>
      <c r="R51" s="48"/>
      <c r="S51" s="48"/>
      <c r="T51" s="48"/>
      <c r="U51" s="48"/>
    </row>
    <row r="52" spans="1:21" ht="30.75" customHeight="1">
      <c r="A52" s="48"/>
      <c r="B52" s="1144" t="s">
        <v>19</v>
      </c>
      <c r="C52" s="1145"/>
      <c r="D52" s="66"/>
      <c r="E52" s="1146" t="s">
        <v>20</v>
      </c>
      <c r="F52" s="1146"/>
      <c r="G52" s="1146"/>
      <c r="H52" s="1146"/>
      <c r="I52" s="1146"/>
      <c r="J52" s="1147"/>
      <c r="K52" s="63">
        <v>1453</v>
      </c>
      <c r="L52" s="64">
        <v>1483</v>
      </c>
      <c r="M52" s="64">
        <v>1461</v>
      </c>
      <c r="N52" s="64">
        <v>1449</v>
      </c>
      <c r="O52" s="65">
        <v>1520</v>
      </c>
      <c r="P52" s="48"/>
      <c r="Q52" s="48"/>
      <c r="R52" s="48"/>
      <c r="S52" s="48"/>
      <c r="T52" s="48"/>
      <c r="U52" s="48"/>
    </row>
    <row r="53" spans="1:21" ht="30.75" customHeight="1" thickBot="1">
      <c r="A53" s="48"/>
      <c r="B53" s="1148" t="s">
        <v>21</v>
      </c>
      <c r="C53" s="1149"/>
      <c r="D53" s="67"/>
      <c r="E53" s="1150" t="s">
        <v>22</v>
      </c>
      <c r="F53" s="1150"/>
      <c r="G53" s="1150"/>
      <c r="H53" s="1150"/>
      <c r="I53" s="1150"/>
      <c r="J53" s="1151"/>
      <c r="K53" s="68">
        <v>946</v>
      </c>
      <c r="L53" s="69">
        <v>922</v>
      </c>
      <c r="M53" s="69">
        <v>936</v>
      </c>
      <c r="N53" s="69">
        <v>884</v>
      </c>
      <c r="O53" s="70">
        <v>755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kizai</cp:lastModifiedBy>
  <cp:lastPrinted>2016-04-01T07:04:44Z</cp:lastPrinted>
  <dcterms:created xsi:type="dcterms:W3CDTF">2016-02-15T01:17:09Z</dcterms:created>
  <dcterms:modified xsi:type="dcterms:W3CDTF">2016-04-12T12:08:16Z</dcterms:modified>
  <cp:category/>
</cp:coreProperties>
</file>