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067CC313-00C6-4C10-B2B8-4D35CC59BDA1}"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W34" i="10" l="1"/>
  <c r="BW35" i="10" s="1"/>
  <c r="BW36" i="10" s="1"/>
  <c r="BW37" i="10" s="1"/>
  <c r="BW38" i="10" s="1"/>
  <c r="BW39" i="10" s="1"/>
  <c r="BW40" i="10" s="1"/>
  <c r="AM34" i="10"/>
  <c r="AM35" i="10" s="1"/>
  <c r="AM36" i="10" s="1"/>
  <c r="CO34" i="10" l="1"/>
  <c r="CO35" i="10" s="1"/>
  <c r="CO36" i="10" s="1"/>
</calcChain>
</file>

<file path=xl/sharedStrings.xml><?xml version="1.0" encoding="utf-8"?>
<sst xmlns="http://schemas.openxmlformats.org/spreadsheetml/2006/main" count="1101" uniqueCount="565">
  <si>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</si>
  <si>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</si>
  <si>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</si>
  <si>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</si>
  <si>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</si>
  <si>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</si>
  <si>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</si>
  <si>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</si>
  <si>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</si>
  <si>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</si>
  <si>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</si>
  <si>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</si>
  <si>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</si>
  <si>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</si>
  <si>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</si>
  <si>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</si>
  <si>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</si>
  <si>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</si>
  <si>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</si>
  <si>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</si>
  <si>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</si>
  <si>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</si>
  <si>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</si>
  <si>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</si>
  <si>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</si>
  <si>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</si>
  <si>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</si>
  <si>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</si>
  <si>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</si>
  <si>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</si>
  <si>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</si>
  <si>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</si>
  <si>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</si>
  <si>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</si>
  <si>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</si>
  <si>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</si>
  <si>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</si>
  <si>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</si>
  <si>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</si>
  <si>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</si>
  <si>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</si>
  <si>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</si>
  <si>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</si>
  <si>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</si>
  <si>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</si>
  <si>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</si>
  <si>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</si>
  <si>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</si>
  <si>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</si>
  <si>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</si>
  <si>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</si>
  <si>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</si>
  <si>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</si>
  <si>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</si>
  <si>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</si>
  <si>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</si>
  <si>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</si>
  <si>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</si>
  <si>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</si>
  <si>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</si>
  <si>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</si>
  <si>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</si>
  <si>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</si>
  <si>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</si>
  <si>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</si>
  <si>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</si>
  <si>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</si>
  <si>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</si>
  <si>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</si>
  <si>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</si>
  <si>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</si>
  <si>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</si>
  <si>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</si>
  <si>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</si>
  <si>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</si>
  <si>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</si>
  <si>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</si>
  <si>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</si>
  <si>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</si>
  <si>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</si>
  <si>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</si>
  <si>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</si>
  <si>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</si>
  <si>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</si>
  <si>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</si>
  <si>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</si>
  <si>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</si>
  <si>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</si>
  <si>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</si>
  <si>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</si>
  <si>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</si>
  <si>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</si>
  <si>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</si>
  <si>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</si>
  <si>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珠洲市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</si>
  <si>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</si>
  <si>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</si>
  <si>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</si>
  <si>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</si>
  <si>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</si>
  <si>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</si>
  <si>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</si>
  <si>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</si>
  <si>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</si>
  <si>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</si>
  <si>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</si>
  <si>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</si>
  <si>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</si>
  <si>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</si>
  <si>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</si>
  <si>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</si>
  <si>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</si>
  <si>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</si>
  <si>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</si>
  <si>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</si>
  <si>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</si>
  <si>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</si>
  <si>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</si>
  <si>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</si>
  <si>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</si>
  <si>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</si>
  <si>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</si>
  <si>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</si>
  <si>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</si>
  <si>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</si>
  <si>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</si>
  <si>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</si>
  <si>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</si>
  <si>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</si>
  <si>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</si>
  <si>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</si>
  <si>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</si>
  <si>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</si>
  <si>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</si>
  <si>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</si>
  <si>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</si>
  <si>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</si>
  <si>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</si>
  <si>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</si>
  <si>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</si>
  <si>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</si>
  <si>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-9.5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</si>
  <si>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</si>
  <si>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</si>
  <si>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</si>
  <si>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</si>
  <si>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</si>
  <si>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</si>
  <si>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</si>
  <si>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</si>
  <si>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</si>
  <si>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</si>
  <si>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</si>
  <si>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</si>
  <si>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</si>
  <si>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</si>
  <si>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</si>
  <si>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</si>
  <si>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</si>
  <si>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</si>
  <si>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</si>
  <si>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</si>
  <si>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</si>
  <si>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</si>
  <si>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</si>
  <si>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</si>
  <si>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</si>
  <si>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</si>
  <si>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</si>
  <si>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</si>
  <si>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</si>
  <si>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</si>
  <si>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</si>
  <si>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</si>
  <si>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</si>
  <si>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</si>
  <si>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</si>
  <si>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</si>
  <si>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</si>
  <si>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</si>
  <si>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</si>
  <si>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</si>
  <si>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</si>
  <si>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</si>
  <si>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</si>
  <si>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</si>
  <si>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</si>
  <si>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</si>
  <si>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</si>
  <si>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</si>
  <si>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</si>
  <si>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</si>
  <si>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</si>
  <si>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</si>
  <si>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</si>
  <si>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</si>
  <si>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</si>
  <si>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</si>
  <si>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</si>
  <si>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</si>
  <si>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</si>
  <si>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</si>
  <si>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石川県珠洲市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</si>
  <si>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</si>
  <si>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</si>
  <si>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</si>
  <si>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</si>
  <si>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</si>
  <si>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</si>
  <si>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</si>
  <si>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</si>
  <si>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</si>
  <si>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</si>
  <si>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</si>
  <si>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</si>
  <si>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</si>
  <si>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</si>
  <si>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</si>
  <si>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</si>
  <si>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</si>
  <si>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</si>
  <si>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</si>
  <si>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</si>
  <si>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</si>
  <si>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</si>
  <si>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</si>
  <si>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</si>
  <si>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</si>
  <si>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</si>
  <si>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</si>
  <si>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</si>
  <si>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</si>
  <si>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</si>
  <si>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</si>
  <si>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</si>
  <si>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</si>
  <si>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</si>
  <si>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</si>
  <si>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</si>
  <si>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</si>
  <si>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</si>
  <si>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</si>
  <si>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</si>
  <si>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</si>
  <si>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</si>
  <si>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</si>
  <si>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</si>
  <si>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</si>
  <si>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</si>
  <si>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</si>
  <si>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</si>
  <si>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</si>
  <si>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</si>
  <si>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</si>
  <si>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</si>
  <si>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</si>
  <si>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</si>
  <si>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</si>
  <si>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</si>
  <si>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</si>
  <si>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</si>
  <si>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</si>
  <si>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</si>
  <si>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</si>
  <si>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</si>
  <si>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</si>
  <si>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</si>
  <si>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</si>
  <si>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</si>
  <si>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</si>
  <si>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</si>
  <si>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</si>
  <si>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</si>
  <si>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</si>
  <si>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</si>
  <si>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</si>
  <si>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</si>
  <si>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</si>
  <si>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</si>
  <si>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</si>
  <si>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</si>
  <si>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</si>
  <si>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</si>
  <si>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</si>
  <si>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</si>
  <si>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</si>
  <si>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</si>
  <si>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</si>
  <si>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</si>
  <si>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</si>
  <si>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</si>
  <si>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</si>
  <si>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</si>
  <si>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</si>
  <si>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</si>
  <si>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</si>
  <si>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</si>
  <si>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</si>
  <si>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</si>
  <si>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</si>
  <si>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</si>
  <si>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</si>
  <si>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</si>
  <si>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</si>
  <si>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</si>
  <si>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</si>
  <si>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</si>
  <si>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</si>
  <si>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</si>
  <si>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</si>
  <si>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</si>
  <si>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</si>
  <si>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</si>
  <si>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</si>
  <si>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</si>
  <si>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</si>
  <si>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</si>
  <si>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</si>
  <si>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</si>
  <si>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</si>
  <si>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</si>
  <si>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</si>
  <si>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</si>
  <si>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</si>
  <si>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</si>
  <si>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</si>
  <si>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</si>
  <si>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</si>
  <si>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</si>
  <si>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</si>
  <si>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</si>
  <si>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</si>
  <si>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</si>
  <si>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</si>
  <si>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</si>
  <si>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</si>
  <si>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</si>
  <si>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</si>
  <si>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</si>
  <si>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</si>
  <si>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</si>
  <si>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</si>
  <si>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</si>
  <si>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</si>
  <si>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</si>
  <si>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</si>
  <si>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</si>
  <si>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</si>
  <si>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</si>
  <si>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</si>
  <si>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</si>
  <si>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</si>
  <si>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</si>
  <si>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石川県珠洲市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</si>
  <si>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</si>
  <si>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</si>
  <si>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</si>
  <si>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</si>
  <si>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</si>
  <si>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</si>
  <si>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</si>
  <si>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</si>
  <si>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</si>
  <si>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</si>
  <si>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</si>
  <si>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</si>
  <si>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</si>
  <si>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</si>
  <si>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</si>
  <si>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</si>
  <si>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</si>
  <si>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</si>
  <si>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</si>
  <si>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</si>
  <si>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珠洲市賃貸住宅事業特別会計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</si>
  <si>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</si>
  <si>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</si>
  <si>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</si>
  <si>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</si>
  <si>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</si>
  <si>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</si>
  <si>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</si>
  <si>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</si>
  <si>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</si>
  <si>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</si>
  <si>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</si>
  <si>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</si>
  <si>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</si>
  <si>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珠洲市国民健康保険特別会計</t>
    <phoneticPr fontId="5"/>
  </si>
  <si>
    <t>珠洲市介護保険特別会計</t>
    <phoneticPr fontId="5"/>
  </si>
  <si>
    <t>珠洲市後期高齢者医療特別会計</t>
    <phoneticPr fontId="5"/>
  </si>
  <si>
    <t>珠洲市病院事業会計</t>
    <phoneticPr fontId="5"/>
  </si>
  <si>
    <t>法適用企業</t>
    <phoneticPr fontId="5"/>
  </si>
  <si>
    <t>珠洲市水道事業会計</t>
    <phoneticPr fontId="5"/>
  </si>
  <si>
    <t>珠洲市下水道事業会計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</si>
  <si>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</si>
  <si>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</si>
  <si>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</si>
  <si>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</si>
  <si>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</si>
  <si>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</si>
  <si>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</si>
  <si>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</si>
  <si>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</si>
  <si>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</si>
  <si>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</si>
  <si>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</si>
  <si>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</si>
  <si>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</si>
  <si>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</si>
  <si>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</si>
  <si>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</si>
  <si>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</si>
  <si>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</si>
  <si>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</si>
  <si>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</si>
  <si>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</si>
  <si>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</si>
  <si>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</si>
  <si>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</si>
  <si>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</si>
  <si>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</si>
  <si>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</si>
  <si>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</si>
  <si>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</si>
  <si>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</si>
  <si>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</si>
  <si>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</si>
  <si>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</si>
  <si>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</si>
  <si>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</si>
  <si>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</si>
  <si>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</si>
  <si>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</si>
  <si>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</si>
  <si>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</si>
  <si>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</si>
  <si>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</si>
  <si>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</si>
  <si>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</si>
  <si>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</si>
  <si>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</si>
  <si>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</si>
  <si>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</si>
  <si>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</si>
  <si>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</si>
  <si>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</si>
  <si>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</si>
  <si>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</si>
  <si>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</si>
  <si>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</si>
  <si>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</si>
  <si>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</si>
  <si>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</si>
  <si>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</si>
  <si>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</si>
  <si>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</si>
  <si>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</si>
  <si>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</si>
  <si>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</si>
  <si>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</si>
  <si>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</si>
  <si>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</si>
  <si>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</si>
  <si>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</si>
  <si>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</si>
  <si>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</si>
  <si>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</si>
  <si>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</si>
  <si>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</si>
  <si>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</si>
  <si>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</si>
  <si>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</si>
  <si>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</si>
  <si>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</si>
  <si>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</si>
  <si>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</si>
  <si>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</si>
  <si>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</si>
  <si>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</si>
  <si>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</si>
  <si>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</si>
  <si>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</si>
  <si>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</si>
  <si>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</si>
  <si>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</si>
  <si>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</si>
  <si>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</si>
  <si>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</si>
  <si>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</si>
  <si>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</si>
  <si>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</si>
  <si>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</si>
  <si>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</si>
  <si>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</si>
  <si>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</si>
  <si>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</si>
  <si>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</si>
  <si>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</si>
  <si>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</si>
  <si>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</si>
  <si>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</si>
  <si>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</si>
  <si>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</si>
  <si>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</si>
  <si>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</si>
  <si>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</si>
  <si>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</si>
  <si>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</si>
  <si>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</si>
  <si>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</si>
  <si>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</si>
  <si>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</si>
  <si>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</si>
  <si>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</si>
  <si>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</si>
  <si>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</si>
  <si>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</si>
  <si>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</si>
  <si>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</si>
  <si>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</si>
  <si>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</si>
  <si>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</si>
  <si>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</si>
  <si>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</si>
  <si>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</si>
  <si>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</si>
  <si>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</si>
  <si>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</si>
  <si>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</si>
  <si>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</si>
  <si>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 0.36</t>
  </si>
  <si>
    <t>▲ 14.53</t>
  </si>
  <si>
    <t>一般会計</t>
  </si>
  <si>
    <t>珠洲市病院事業会計</t>
  </si>
  <si>
    <t>珠洲市水道事業会計</t>
  </si>
  <si>
    <t>珠洲市国民健康保険特別会計</t>
  </si>
  <si>
    <t>珠洲市介護保険特別会計</t>
  </si>
  <si>
    <t>珠洲市下水道事業会計</t>
  </si>
  <si>
    <t>珠洲市賃貸住宅事業特別会計</t>
  </si>
  <si>
    <t>珠洲市後期高齢者医療特別会計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</si>
  <si>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</si>
  <si>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</si>
  <si>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</si>
  <si>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</si>
  <si>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</si>
  <si>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</si>
  <si>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</si>
  <si>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</si>
  <si>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奥能登クリーン組合</t>
    <rPh sb="0" eb="3">
      <t>オクノト</t>
    </rPh>
    <rPh sb="7" eb="9">
      <t>クミアイ</t>
    </rPh>
    <phoneticPr fontId="6"/>
  </si>
  <si>
    <t>奥能登広域圏事務組合</t>
    <rPh sb="0" eb="10">
      <t>オクノトコウイキケンジムクミアイ</t>
    </rPh>
    <phoneticPr fontId="6"/>
  </si>
  <si>
    <t>石川県後期高齢者医療広域連合（一般会計）</t>
    <rPh sb="0" eb="3">
      <t>イシカワケン</t>
    </rPh>
    <rPh sb="3" eb="8">
      <t>コウキコウレイシャ</t>
    </rPh>
    <rPh sb="8" eb="10">
      <t>イリョウ</t>
    </rPh>
    <rPh sb="10" eb="14">
      <t>コウイキレンゴウ</t>
    </rPh>
    <rPh sb="15" eb="19">
      <t>イッパンカイケイ</t>
    </rPh>
    <phoneticPr fontId="6"/>
  </si>
  <si>
    <t>石川県後期高齢者医療広域連合（後期高齢者医療特別会計）</t>
    <rPh sb="0" eb="3">
      <t>イシカワケン</t>
    </rPh>
    <rPh sb="3" eb="8">
      <t>コウキコウレイシャ</t>
    </rPh>
    <rPh sb="8" eb="10">
      <t>イリョウ</t>
    </rPh>
    <rPh sb="10" eb="14">
      <t>コウイキレンゴウ</t>
    </rPh>
    <rPh sb="15" eb="20">
      <t>コウキコウレイシャ</t>
    </rPh>
    <rPh sb="20" eb="22">
      <t>イリョウ</t>
    </rPh>
    <rPh sb="22" eb="26">
      <t>トクベツカイケイ</t>
    </rPh>
    <phoneticPr fontId="6"/>
  </si>
  <si>
    <t>石川県市町村消防団員等公務災害補償等組合</t>
    <rPh sb="0" eb="3">
      <t>イシカワケン</t>
    </rPh>
    <rPh sb="3" eb="6">
      <t>シチョウソン</t>
    </rPh>
    <rPh sb="6" eb="11">
      <t>ショウボウダンイントウ</t>
    </rPh>
    <rPh sb="11" eb="15">
      <t>コウムサイガイ</t>
    </rPh>
    <rPh sb="15" eb="18">
      <t>ホショウトウ</t>
    </rPh>
    <rPh sb="18" eb="20">
      <t>クミアイ</t>
    </rPh>
    <phoneticPr fontId="6"/>
  </si>
  <si>
    <t>石川県市町村消防賞じゅつ金組合</t>
    <rPh sb="0" eb="3">
      <t>イシカワケン</t>
    </rPh>
    <rPh sb="3" eb="6">
      <t>シチョウソン</t>
    </rPh>
    <rPh sb="6" eb="8">
      <t>ショウボウ</t>
    </rPh>
    <rPh sb="8" eb="9">
      <t>ショウ</t>
    </rPh>
    <rPh sb="12" eb="13">
      <t>キン</t>
    </rPh>
    <rPh sb="13" eb="15">
      <t>クミアイ</t>
    </rPh>
    <phoneticPr fontId="6"/>
  </si>
  <si>
    <t>のと鉄道運営助成基金事務組合</t>
    <rPh sb="2" eb="4">
      <t>テツドウ</t>
    </rPh>
    <rPh sb="4" eb="10">
      <t>ウンエイジョセイキキン</t>
    </rPh>
    <rPh sb="10" eb="14">
      <t>ジムクミアイ</t>
    </rPh>
    <phoneticPr fontId="6"/>
  </si>
  <si>
    <t>（財）鉢ヶ崎リゾート振興協会</t>
    <rPh sb="1" eb="2">
      <t>ザイ</t>
    </rPh>
    <rPh sb="3" eb="6">
      <t>ハチガサキ</t>
    </rPh>
    <rPh sb="10" eb="14">
      <t>シンコウキョウカイ</t>
    </rPh>
    <phoneticPr fontId="6"/>
  </si>
  <si>
    <t>珠洲鉢ヶ崎ホテル株式会社</t>
    <rPh sb="0" eb="5">
      <t>スズハチガサキ</t>
    </rPh>
    <rPh sb="8" eb="12">
      <t>カブシキカイシャ</t>
    </rPh>
    <phoneticPr fontId="6"/>
  </si>
  <si>
    <t>珠洲土地開発公社</t>
    <rPh sb="0" eb="8">
      <t>スズトチカイハツコウシャ</t>
    </rPh>
    <phoneticPr fontId="6"/>
  </si>
  <si>
    <t>-</t>
    <phoneticPr fontId="2"/>
  </si>
  <si>
    <t>珠洲市震災復興基金</t>
    <rPh sb="0" eb="3">
      <t>スズシ</t>
    </rPh>
    <rPh sb="3" eb="5">
      <t>シンサイ</t>
    </rPh>
    <rPh sb="5" eb="7">
      <t>フッコウ</t>
    </rPh>
    <rPh sb="7" eb="9">
      <t>キキン</t>
    </rPh>
    <phoneticPr fontId="5"/>
  </si>
  <si>
    <t>公共施設管理基金</t>
    <rPh sb="0" eb="2">
      <t>コウキョウ</t>
    </rPh>
    <rPh sb="2" eb="4">
      <t>シセツ</t>
    </rPh>
    <rPh sb="4" eb="6">
      <t>カンリ</t>
    </rPh>
    <rPh sb="6" eb="8">
      <t>キキン</t>
    </rPh>
    <phoneticPr fontId="38"/>
  </si>
  <si>
    <t>多目的ホール施設管理等基金</t>
    <rPh sb="0" eb="3">
      <t>タモクテキ</t>
    </rPh>
    <rPh sb="6" eb="8">
      <t>シセツ</t>
    </rPh>
    <rPh sb="8" eb="10">
      <t>カンリ</t>
    </rPh>
    <rPh sb="10" eb="11">
      <t>トウ</t>
    </rPh>
    <rPh sb="11" eb="13">
      <t>キキン</t>
    </rPh>
    <phoneticPr fontId="38"/>
  </si>
  <si>
    <t>賃貸住宅事業基金</t>
    <rPh sb="0" eb="4">
      <t>チンタイジュウタク</t>
    </rPh>
    <rPh sb="4" eb="6">
      <t>ジギョウ</t>
    </rPh>
    <rPh sb="6" eb="8">
      <t>キキン</t>
    </rPh>
    <phoneticPr fontId="38"/>
  </si>
  <si>
    <t>地域福祉推進基金</t>
    <rPh sb="0" eb="2">
      <t>チイキ</t>
    </rPh>
    <rPh sb="2" eb="4">
      <t>フクシ</t>
    </rPh>
    <rPh sb="4" eb="6">
      <t>スイシン</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</si>
</sst>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986-410A-A82D-6E6E41A40A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163468</c:v>
                </c:pt>
                <c:pt idx="1">
                  <c:v>202847</c:v>
                </c:pt>
                <c:pt idx="2">
                  <c:v>269372</c:v>
                </c:pt>
                <c:pt idx="3">
                  <c:v>130042</c:v>
                </c:pt>
                <c:pt idx="4">
                  <c:v>86579</c:v>
                </c:pt>
              </c:numCache>
            </c:numRef>
          </c:val>
          <c:smooth val="0"/>
          <c:extLst>
            <c:ext xmlns:c16="http://schemas.microsoft.com/office/drawing/2014/chart" uri="{C3380CC4-5D6E-409C-BE32-E72D297353CC}">
              <c16:uniqueId val="{00000001-B986-410A-A82D-6E6E41A40A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6.44</c:v>
                </c:pt>
                <c:pt idx="1">
                  <c:v>5.69</c:v>
                </c:pt>
                <c:pt idx="2">
                  <c:v>5.52</c:v>
                </c:pt>
                <c:pt idx="3">
                  <c:v>23.98</c:v>
                </c:pt>
                <c:pt idx="4">
                  <c:v>31.74</c:v>
                </c:pt>
              </c:numCache>
            </c:numRef>
          </c:val>
          <c:extLst>
            <c:ext xmlns:c16="http://schemas.microsoft.com/office/drawing/2014/chart" uri="{C3380CC4-5D6E-409C-BE32-E72D297353CC}">
              <c16:uniqueId val="{00000000-81A7-4DE6-B5A5-DC863C4CB0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39.770000000000003</c:v>
                </c:pt>
                <c:pt idx="1">
                  <c:v>40.9</c:v>
                </c:pt>
                <c:pt idx="2">
                  <c:v>45.67</c:v>
                </c:pt>
                <c:pt idx="3">
                  <c:v>15.52</c:v>
                </c:pt>
                <c:pt idx="4">
                  <c:v>40.28</c:v>
                </c:pt>
              </c:numCache>
            </c:numRef>
          </c:val>
          <c:extLst>
            <c:ext xmlns:c16="http://schemas.microsoft.com/office/drawing/2014/chart" uri="{C3380CC4-5D6E-409C-BE32-E72D297353CC}">
              <c16:uniqueId val="{00000001-81A7-4DE6-B5A5-DC863C4CB0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5.29</c:v>
                </c:pt>
                <c:pt idx="1">
                  <c:v>-0.38</c:v>
                </c:pt>
                <c:pt idx="2">
                  <c:v>-0.36</c:v>
                </c:pt>
                <c:pt idx="3">
                  <c:v>-14.53</c:v>
                </c:pt>
                <c:pt idx="4">
                  <c:v>7.38</c:v>
                </c:pt>
              </c:numCache>
            </c:numRef>
          </c:val>
          <c:smooth val="0"/>
          <c:extLst>
            <c:ext xmlns:c16="http://schemas.microsoft.com/office/drawing/2014/chart" uri="{C3380CC4-5D6E-409C-BE32-E72D297353CC}">
              <c16:uniqueId val="{00000002-81A7-4DE6-B5A5-DC863C4CB0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06-4AF8-8496-B23EBBF871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06-4AF8-8496-B23EBBF87150}"/>
            </c:ext>
          </c:extLst>
        </c:ser>
        <c:ser>
          <c:idx val="2"/>
          <c:order val="2"/>
          <c:tx>
            <c:strRef>
              <c:f>データシート!$A$29</c:f>
              <c:strCache>
                <c:ptCount val="1"/>
                <c:pt idx="0">
                  <c:v>珠洲市後期高齢者医療特別会計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806-4AF8-8496-B23EBBF87150}"/>
            </c:ext>
          </c:extLst>
        </c:ser>
        <c:ser>
          <c:idx val="3"/>
          <c:order val="3"/>
          <c:tx>
            <c:strRef>
              <c:f>データシート!$A$30</c:f>
              <c:strCache>
                <c:ptCount val="1"/>
                <c:pt idx="0">
                  <c:v>珠洲市賃貸住宅事業特別会計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806-4AF8-8496-B23EBBF87150}"/>
            </c:ext>
          </c:extLst>
        </c:ser>
        <c:ser>
          <c:idx val="4"/>
          <c:order val="4"/>
          <c:tx>
            <c:strRef>
              <c:f>データシート!$A$31</c:f>
              <c:strCache>
                <c:ptCount val="1"/>
                <c:pt idx="0">
                  <c:v>珠洲市下水道事業会計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0.38</c:v>
                </c:pt>
                <c:pt idx="4">
                  <c:v>#N/A</c:v>
                </c:pt>
                <c:pt idx="5">
                  <c:v>0.77</c:v>
                </c:pt>
                <c:pt idx="6">
                  <c:v>#N/A</c:v>
                </c:pt>
                <c:pt idx="7">
                  <c:v>0.59</c:v>
                </c:pt>
                <c:pt idx="8">
                  <c:v>#N/A</c:v>
                </c:pt>
                <c:pt idx="9">
                  <c:v>0.27</c:v>
                </c:pt>
              </c:numCache>
            </c:numRef>
          </c:val>
          <c:extLst>
            <c:ext xmlns:c16="http://schemas.microsoft.com/office/drawing/2014/chart" uri="{C3380CC4-5D6E-409C-BE32-E72D297353CC}">
              <c16:uniqueId val="{00000004-9806-4AF8-8496-B23EBBF87150}"/>
            </c:ext>
          </c:extLst>
        </c:ser>
        <c:ser>
          <c:idx val="5"/>
          <c:order val="5"/>
          <c:tx>
            <c:strRef>
              <c:f>データシート!$A$32</c:f>
              <c:strCache>
                <c:ptCount val="1"/>
                <c:pt idx="0">
                  <c:v>珠洲市介護保険特別会計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0.91</c:v>
                </c:pt>
                <c:pt idx="4">
                  <c:v>#N/A</c:v>
                </c:pt>
                <c:pt idx="5">
                  <c:v>1.39</c:v>
                </c:pt>
                <c:pt idx="6">
                  <c:v>#N/A</c:v>
                </c:pt>
                <c:pt idx="7">
                  <c:v>3.53</c:v>
                </c:pt>
                <c:pt idx="8">
                  <c:v>#N/A</c:v>
                </c:pt>
                <c:pt idx="9">
                  <c:v>0.48</c:v>
                </c:pt>
              </c:numCache>
            </c:numRef>
          </c:val>
          <c:extLst>
            <c:ext xmlns:c16="http://schemas.microsoft.com/office/drawing/2014/chart" uri="{C3380CC4-5D6E-409C-BE32-E72D297353CC}">
              <c16:uniqueId val="{00000005-9806-4AF8-8496-B23EBBF87150}"/>
            </c:ext>
          </c:extLst>
        </c:ser>
        <c:ser>
          <c:idx val="6"/>
          <c:order val="6"/>
          <c:tx>
            <c:strRef>
              <c:f>データシート!$A$33</c:f>
              <c:strCache>
                <c:ptCount val="1"/>
                <c:pt idx="0">
                  <c:v>珠洲市国民健康保険特別会計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3.6</c:v>
                </c:pt>
              </c:numCache>
            </c:numRef>
          </c:val>
          <c:extLst>
            <c:ext xmlns:c16="http://schemas.microsoft.com/office/drawing/2014/chart" uri="{C3380CC4-5D6E-409C-BE32-E72D297353CC}">
              <c16:uniqueId val="{00000006-9806-4AF8-8496-B23EBBF87150}"/>
            </c:ext>
          </c:extLst>
        </c:ser>
        <c:ser>
          <c:idx val="7"/>
          <c:order val="7"/>
          <c:tx>
            <c:strRef>
              <c:f>データシート!$A$34</c:f>
              <c:strCache>
                <c:ptCount val="1"/>
                <c:pt idx="0">
                  <c:v>珠洲市水道事業会計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22.26</c:v>
                </c:pt>
                <c:pt idx="2">
                  <c:v>#N/A</c:v>
                </c:pt>
                <c:pt idx="3">
                  <c:v>21.45</c:v>
                </c:pt>
                <c:pt idx="4">
                  <c:v>#N/A</c:v>
                </c:pt>
                <c:pt idx="5">
                  <c:v>23.28</c:v>
                </c:pt>
                <c:pt idx="6">
                  <c:v>#N/A</c:v>
                </c:pt>
                <c:pt idx="7">
                  <c:v>23.57</c:v>
                </c:pt>
                <c:pt idx="8">
                  <c:v>#N/A</c:v>
                </c:pt>
                <c:pt idx="9">
                  <c:v>4.97</c:v>
                </c:pt>
              </c:numCache>
            </c:numRef>
          </c:val>
          <c:extLst>
            <c:ext xmlns:c16="http://schemas.microsoft.com/office/drawing/2014/chart" uri="{C3380CC4-5D6E-409C-BE32-E72D297353CC}">
              <c16:uniqueId val="{00000007-9806-4AF8-8496-B23EBBF87150}"/>
            </c:ext>
          </c:extLst>
        </c:ser>
        <c:ser>
          <c:idx val="8"/>
          <c:order val="8"/>
          <c:tx>
            <c:strRef>
              <c:f>データシート!$A$35</c:f>
              <c:strCache>
                <c:ptCount val="1"/>
                <c:pt idx="0">
                  <c:v>珠洲市病院事業会計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25.92</c:v>
                </c:pt>
                <c:pt idx="2">
                  <c:v>#N/A</c:v>
                </c:pt>
                <c:pt idx="3">
                  <c:v>24.01</c:v>
                </c:pt>
                <c:pt idx="4">
                  <c:v>#N/A</c:v>
                </c:pt>
                <c:pt idx="5">
                  <c:v>25.67</c:v>
                </c:pt>
                <c:pt idx="6">
                  <c:v>#N/A</c:v>
                </c:pt>
                <c:pt idx="7">
                  <c:v>15.01</c:v>
                </c:pt>
                <c:pt idx="8">
                  <c:v>#N/A</c:v>
                </c:pt>
                <c:pt idx="9">
                  <c:v>9.3800000000000008</c:v>
                </c:pt>
              </c:numCache>
            </c:numRef>
          </c:val>
          <c:extLst>
            <c:ext xmlns:c16="http://schemas.microsoft.com/office/drawing/2014/chart" uri="{C3380CC4-5D6E-409C-BE32-E72D297353CC}">
              <c16:uniqueId val="{00000008-9806-4AF8-8496-B23EBBF871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6.44</c:v>
                </c:pt>
                <c:pt idx="2">
                  <c:v>#N/A</c:v>
                </c:pt>
                <c:pt idx="3">
                  <c:v>5.69</c:v>
                </c:pt>
                <c:pt idx="4">
                  <c:v>#N/A</c:v>
                </c:pt>
                <c:pt idx="5">
                  <c:v>5.52</c:v>
                </c:pt>
                <c:pt idx="6">
                  <c:v>#N/A</c:v>
                </c:pt>
                <c:pt idx="7">
                  <c:v>23.97</c:v>
                </c:pt>
                <c:pt idx="8">
                  <c:v>#N/A</c:v>
                </c:pt>
                <c:pt idx="9">
                  <c:v>31.73</c:v>
                </c:pt>
              </c:numCache>
            </c:numRef>
          </c:val>
          <c:extLst>
            <c:ext xmlns:c16="http://schemas.microsoft.com/office/drawing/2014/chart" uri="{C3380CC4-5D6E-409C-BE32-E72D297353CC}">
              <c16:uniqueId val="{00000009-9806-4AF8-8496-B23EBBF871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1593</c:v>
                </c:pt>
                <c:pt idx="5">
                  <c:v>1781</c:v>
                </c:pt>
                <c:pt idx="8">
                  <c:v>1556</c:v>
                </c:pt>
                <c:pt idx="11">
                  <c:v>1602</c:v>
                </c:pt>
                <c:pt idx="14">
                  <c:v>1414</c:v>
                </c:pt>
              </c:numCache>
            </c:numRef>
          </c:val>
          <c:extLst>
            <c:ext xmlns:c16="http://schemas.microsoft.com/office/drawing/2014/chart" uri="{C3380CC4-5D6E-409C-BE32-E72D297353CC}">
              <c16:uniqueId val="{00000000-0908-4C0B-8600-6A8727D772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0908-4C0B-8600-6A8727D772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908-4C0B-8600-6A8727D772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37</c:v>
                </c:pt>
                <c:pt idx="6">
                  <c:v>47</c:v>
                </c:pt>
                <c:pt idx="9">
                  <c:v>36</c:v>
                </c:pt>
                <c:pt idx="12">
                  <c:v>29</c:v>
                </c:pt>
              </c:numCache>
            </c:numRef>
          </c:val>
          <c:extLst>
            <c:ext xmlns:c16="http://schemas.microsoft.com/office/drawing/2014/chart" uri="{C3380CC4-5D6E-409C-BE32-E72D297353CC}">
              <c16:uniqueId val="{00000003-0908-4C0B-8600-6A8727D772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862</c:v>
                </c:pt>
                <c:pt idx="3">
                  <c:v>903</c:v>
                </c:pt>
                <c:pt idx="6">
                  <c:v>889</c:v>
                </c:pt>
                <c:pt idx="9">
                  <c:v>901</c:v>
                </c:pt>
                <c:pt idx="12">
                  <c:v>812</c:v>
                </c:pt>
              </c:numCache>
            </c:numRef>
          </c:val>
          <c:extLst>
            <c:ext xmlns:c16="http://schemas.microsoft.com/office/drawing/2014/chart" uri="{C3380CC4-5D6E-409C-BE32-E72D297353CC}">
              <c16:uniqueId val="{00000004-0908-4C0B-8600-6A8727D772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08-4C0B-8600-6A8727D772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08-4C0B-8600-6A8727D772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1415</c:v>
                </c:pt>
                <c:pt idx="3">
                  <c:v>1601</c:v>
                </c:pt>
                <c:pt idx="6">
                  <c:v>1442</c:v>
                </c:pt>
                <c:pt idx="9">
                  <c:v>1569</c:v>
                </c:pt>
                <c:pt idx="12">
                  <c:v>1488</c:v>
                </c:pt>
              </c:numCache>
            </c:numRef>
          </c:val>
          <c:extLst>
            <c:ext xmlns:c16="http://schemas.microsoft.com/office/drawing/2014/chart" uri="{C3380CC4-5D6E-409C-BE32-E72D297353CC}">
              <c16:uniqueId val="{00000007-0908-4C0B-8600-6A8727D772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732</c:v>
                </c:pt>
                <c:pt idx="2">
                  <c:v>#N/A</c:v>
                </c:pt>
                <c:pt idx="3">
                  <c:v>#N/A</c:v>
                </c:pt>
                <c:pt idx="4">
                  <c:v>760</c:v>
                </c:pt>
                <c:pt idx="5">
                  <c:v>#N/A</c:v>
                </c:pt>
                <c:pt idx="6">
                  <c:v>#N/A</c:v>
                </c:pt>
                <c:pt idx="7">
                  <c:v>822</c:v>
                </c:pt>
                <c:pt idx="8">
                  <c:v>#N/A</c:v>
                </c:pt>
                <c:pt idx="9">
                  <c:v>#N/A</c:v>
                </c:pt>
                <c:pt idx="10">
                  <c:v>905</c:v>
                </c:pt>
                <c:pt idx="11">
                  <c:v>#N/A</c:v>
                </c:pt>
                <c:pt idx="12">
                  <c:v>#N/A</c:v>
                </c:pt>
                <c:pt idx="13">
                  <c:v>915</c:v>
                </c:pt>
                <c:pt idx="14">
                  <c:v>#N/A</c:v>
                </c:pt>
              </c:numCache>
            </c:numRef>
          </c:val>
          <c:smooth val="0"/>
          <c:extLst>
            <c:ext xmlns:c16="http://schemas.microsoft.com/office/drawing/2014/chart" uri="{C3380CC4-5D6E-409C-BE32-E72D297353CC}">
              <c16:uniqueId val="{00000008-0908-4C0B-8600-6A8727D772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14553</c:v>
                </c:pt>
                <c:pt idx="5">
                  <c:v>14662</c:v>
                </c:pt>
                <c:pt idx="8">
                  <c:v>15462</c:v>
                </c:pt>
                <c:pt idx="11">
                  <c:v>15028</c:v>
                </c:pt>
                <c:pt idx="14">
                  <c:v>41725</c:v>
                </c:pt>
              </c:numCache>
            </c:numRef>
          </c:val>
          <c:extLst>
            <c:ext xmlns:c16="http://schemas.microsoft.com/office/drawing/2014/chart" uri="{C3380CC4-5D6E-409C-BE32-E72D297353CC}">
              <c16:uniqueId val="{00000000-1D51-45BF-9593-DBE482076B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763</c:v>
                </c:pt>
                <c:pt idx="5">
                  <c:v>708</c:v>
                </c:pt>
                <c:pt idx="8">
                  <c:v>654</c:v>
                </c:pt>
                <c:pt idx="11">
                  <c:v>596</c:v>
                </c:pt>
                <c:pt idx="14">
                  <c:v>508</c:v>
                </c:pt>
              </c:numCache>
            </c:numRef>
          </c:val>
          <c:extLst>
            <c:ext xmlns:c16="http://schemas.microsoft.com/office/drawing/2014/chart" uri="{C3380CC4-5D6E-409C-BE32-E72D297353CC}">
              <c16:uniqueId val="{00000001-1D51-45BF-9593-DBE482076B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5800</c:v>
                </c:pt>
                <c:pt idx="5">
                  <c:v>6382</c:v>
                </c:pt>
                <c:pt idx="8">
                  <c:v>6506</c:v>
                </c:pt>
                <c:pt idx="11">
                  <c:v>9613</c:v>
                </c:pt>
                <c:pt idx="14">
                  <c:v>13999</c:v>
                </c:pt>
              </c:numCache>
            </c:numRef>
          </c:val>
          <c:extLst>
            <c:ext xmlns:c16="http://schemas.microsoft.com/office/drawing/2014/chart" uri="{C3380CC4-5D6E-409C-BE32-E72D297353CC}">
              <c16:uniqueId val="{00000002-1D51-45BF-9593-DBE482076B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51-45BF-9593-DBE482076B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51-45BF-9593-DBE482076B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51-45BF-9593-DBE482076B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1552</c:v>
                </c:pt>
                <c:pt idx="3">
                  <c:v>1575</c:v>
                </c:pt>
                <c:pt idx="6">
                  <c:v>1595</c:v>
                </c:pt>
                <c:pt idx="9">
                  <c:v>1641</c:v>
                </c:pt>
                <c:pt idx="12">
                  <c:v>1633</c:v>
                </c:pt>
              </c:numCache>
            </c:numRef>
          </c:val>
          <c:extLst>
            <c:ext xmlns:c16="http://schemas.microsoft.com/office/drawing/2014/chart" uri="{C3380CC4-5D6E-409C-BE32-E72D297353CC}">
              <c16:uniqueId val="{00000006-1D51-45BF-9593-DBE482076B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195</c:v>
                </c:pt>
                <c:pt idx="3">
                  <c:v>147</c:v>
                </c:pt>
                <c:pt idx="6">
                  <c:v>101</c:v>
                </c:pt>
                <c:pt idx="9">
                  <c:v>68</c:v>
                </c:pt>
                <c:pt idx="12">
                  <c:v>195</c:v>
                </c:pt>
              </c:numCache>
            </c:numRef>
          </c:val>
          <c:extLst>
            <c:ext xmlns:c16="http://schemas.microsoft.com/office/drawing/2014/chart" uri="{C3380CC4-5D6E-409C-BE32-E72D297353CC}">
              <c16:uniqueId val="{00000007-1D51-45BF-9593-DBE482076B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8542</c:v>
                </c:pt>
                <c:pt idx="3">
                  <c:v>7643</c:v>
                </c:pt>
                <c:pt idx="6">
                  <c:v>6761</c:v>
                </c:pt>
                <c:pt idx="9">
                  <c:v>6831</c:v>
                </c:pt>
                <c:pt idx="12">
                  <c:v>6383</c:v>
                </c:pt>
              </c:numCache>
            </c:numRef>
          </c:val>
          <c:extLst>
            <c:ext xmlns:c16="http://schemas.microsoft.com/office/drawing/2014/chart" uri="{C3380CC4-5D6E-409C-BE32-E72D297353CC}">
              <c16:uniqueId val="{00000008-1D51-45BF-9593-DBE482076B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51-45BF-9593-DBE482076B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13354</c:v>
                </c:pt>
                <c:pt idx="3">
                  <c:v>14016</c:v>
                </c:pt>
                <c:pt idx="6">
                  <c:v>15671</c:v>
                </c:pt>
                <c:pt idx="9">
                  <c:v>15591</c:v>
                </c:pt>
                <c:pt idx="12">
                  <c:v>43679</c:v>
                </c:pt>
              </c:numCache>
            </c:numRef>
          </c:val>
          <c:extLst>
            <c:ext xmlns:c16="http://schemas.microsoft.com/office/drawing/2014/chart" uri="{C3380CC4-5D6E-409C-BE32-E72D297353CC}">
              <c16:uniqueId val="{0000000A-1D51-45BF-9593-DBE482076B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2528</c:v>
                </c:pt>
                <c:pt idx="2">
                  <c:v>#N/A</c:v>
                </c:pt>
                <c:pt idx="3">
                  <c:v>#N/A</c:v>
                </c:pt>
                <c:pt idx="4">
                  <c:v>1629</c:v>
                </c:pt>
                <c:pt idx="5">
                  <c:v>#N/A</c:v>
                </c:pt>
                <c:pt idx="6">
                  <c:v>#N/A</c:v>
                </c:pt>
                <c:pt idx="7">
                  <c:v>1506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51-45BF-9593-DBE482076B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3162</c:v>
                </c:pt>
                <c:pt idx="1">
                  <c:v>1074</c:v>
                </c:pt>
                <c:pt idx="2">
                  <c:v>2732</c:v>
                </c:pt>
              </c:numCache>
            </c:numRef>
          </c:val>
          <c:extLst>
            <c:ext xmlns:c16="http://schemas.microsoft.com/office/drawing/2014/chart" uri="{C3380CC4-5D6E-409C-BE32-E72D297353CC}">
              <c16:uniqueId val="{00000000-9E38-48F4-A6B9-A524BCF94E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c:v>
                </c:pt>
                <c:pt idx="1">
                  <c:v>1049</c:v>
                </c:pt>
                <c:pt idx="2">
                  <c:v>1049</c:v>
                </c:pt>
              </c:numCache>
            </c:numRef>
          </c:val>
          <c:extLst>
            <c:ext xmlns:c16="http://schemas.microsoft.com/office/drawing/2014/chart" uri="{C3380CC4-5D6E-409C-BE32-E72D297353CC}">
              <c16:uniqueId val="{00000001-9E38-48F4-A6B9-A524BCF94E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2566</c:v>
                </c:pt>
                <c:pt idx="1">
                  <c:v>6714</c:v>
                </c:pt>
                <c:pt idx="2">
                  <c:v>9690</c:v>
                </c:pt>
              </c:numCache>
            </c:numRef>
          </c:val>
          <c:extLst>
            <c:ext xmlns:c16="http://schemas.microsoft.com/office/drawing/2014/chart" uri="{C3380CC4-5D6E-409C-BE32-E72D297353CC}">
              <c16:uniqueId val="{00000002-9E38-48F4-A6B9-A524BCF94E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Ｒ６においては１，４８８百万円、前年度比△８１百万円と減少した。今後は、一般廃棄物処分場の整備等大型事業の完了に加え能登半島地震からの災害復旧事業債の償還開始に伴い大きく増加していくこと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災害復旧事業債については、大半が補助金や交付税により措置されることとなるものの、自己負担分は少なからず発生するため、実質公債費比率の推移を注視していく必要がある。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満期一括償還地方債の借り入れについては、実績なし。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末に災害復旧事業債等の償還原資として、</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１０億円を積立てている。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将来負担比率は年々減少傾向にあり、Ｒ６においては、将来負担なしとなった。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能登半島地震及び奥能登豪雨において災害支援金やふるさと納税寄附金による支援に加え、特別交付税が災害対応分として交付されるなど、今後の復旧・復興のために基金に積立てる等したことによるもの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地方債の現在高は災害対策債の借り入れにより、一般会計で大きく増加している。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災害復旧事業債については、大半が補助金や交付税により措置されることとなるものの、自己負担分は少なからず発生するため、将来負担比率の推移を注視していく必要がある。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石川県珠洲市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能登半島地震及び奥能登豪雨により、道路・水道・下水道などのインフラ、公共施設に加え、市内の住まいの多くが被害を受けたことから、今後の復旧・復興のための財源を確保する必要があることから、「珠洲市震災復興基金」に約５３億円を積み立て、住まいの再建・なりわいの再建など復旧・復興に向けた事業に約１２億円を充当し、減債基金に１０億円積み立てたことにより、基金全体としてはＲ５から約４６億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珠洲震災復興基金、減債基金については、復旧・復興の財源として活用する予定である。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震災を受け、人口減少が著しい当市では市税収入や地方交付税の減少が予想されることに加え、病院事業会計では、入院患者の減少等により経営状況が著しく悪化しており、対応を早急に検討する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珠洲市震災復興基金等を活用しながら、基金残高を注視した上で、復旧・復興に向けた施策を実施していく。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珠洲市震災復興基金：能登半島地震の復興等に関する事業に活用する。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公共施設管理基金：公共施設の維持管理に要する経費に活用する。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能登半島地震により、道路・水道・下水道などのインフラ、公共施設に加え、市内の住まいの多くが被害を受けたことから、今後の復旧・復興のための財源を確保する必要があることから、「珠洲市震災復興基金」に約５３億円を積み立て、住まいの再建・なりわいの再建など復旧・復興に向けた事業に約１２億円を充当したことにより、基金としてはＲ６から約４１億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珠洲市震災復興基金：震災からの復旧・復興に向けた住まいの再建や修繕のほか、珠洲市復興計画に基づいた施策に活用する。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公共施設管理基金：災害復旧事業債等を活用できない公共施設の解体撤去や維持管理費用に充当する。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能登半島地震及び奥能登豪雨を受け、災害復旧を迅速に進めるにあたり、キャッシュを確保する必要があったことから、令和５年度は財政調整基金を約２０億円取り崩した。令和６年度においては、予算編成にあたり必要と見込まれる額を積算し、令和６年度末で約２７億円を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Ｒ６決算剰余金が発生したことから、Ｒ７現在高は約４０億円となっており、今後は財調の取り崩しを実施しながら円滑な予算編成が可能な水準を維持していきたい。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災害復旧事業債等の将来負担分として１０億円を積み立てたものである。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災害復旧事業債等の償還に合わせて、市負担分を取り崩して充当していく予定としている。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また、可能であれば、臨時財政対策債の繰り上げ償還も実施し、実質公債費比率の低減を図る。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11,374
11,300
247.20
85,470,396
81,491,962
2,152,875
6,782,958
43,679,482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類似団体内順位では下位で推移している。過疎地・少子高齢化の影響により、自主財源を確保することが非常に困難であり、財源を地方交付税等に依存している。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一般財源に占める地方交付税の割合は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割以上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を占めており、国の動向に左右されやすい財源構造となっている。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加えて、能登半島地震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及び奥能登豪雨の影響により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、さらに人口減少が進むことで財政運営はより厳しい状況となることが予想される。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365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１６年度には１００％を超えていたものの、１７年度から実施した行財政改革により減少し、一定の効果を示した。２１年度には９７．３％まで上昇したが、２２年度に新たな行財政改革プランを策定し、適正な予算執行に努め、補助費等の削減を行った。また、公債費においては新規借入の抑制、繰上償還等を行い、地方債残高の減少を図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退職手当、下水道事業会計補助金、介護給付費繰出金の増な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どの影響による経常経費の増加により、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震災からの復旧・復興にあたり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経常的経費の支出がことに加え、標準財政規模は人口減少が進むことで縮小する傾向であるため、経常収支比率は高止まりが続くと見込まれる。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53884</xdr:rowOff>
    </xdr:from>
    <xdr:to>
      <xdr:col>23</xdr:col>
      <xdr:colOff>133350</xdr:colOff>
      <xdr:row>61</xdr:row>
      <xdr:rowOff>136616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12334"/>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166733</xdr:rowOff>
    </xdr:from>
    <xdr:to>
      <xdr:col>19</xdr:col>
      <xdr:colOff>133350</xdr:colOff>
      <xdr:row>61</xdr:row>
      <xdr:rowOff>53884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373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15059</xdr:rowOff>
    </xdr:from>
    <xdr:to>
      <xdr:col>15</xdr:col>
      <xdr:colOff>82550</xdr:colOff>
      <xdr:row>60</xdr:row>
      <xdr:rowOff>166733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02059"/>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15059</xdr:rowOff>
    </xdr:from>
    <xdr:to>
      <xdr:col>11</xdr:col>
      <xdr:colOff>31750</xdr:colOff>
      <xdr:row>61</xdr:row>
      <xdr:rowOff>9072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02059"/>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85816</xdr:rowOff>
    </xdr:from>
    <xdr:to>
      <xdr:col>23</xdr:col>
      <xdr:colOff>184150</xdr:colOff>
      <xdr:row>62</xdr:row>
      <xdr:rowOff>15966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57893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3084</xdr:rowOff>
    </xdr:from>
    <xdr:to>
      <xdr:col>19</xdr:col>
      <xdr:colOff>184150</xdr:colOff>
      <xdr:row>61</xdr:row>
      <xdr:rowOff>104684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89461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4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115933</xdr:rowOff>
    </xdr:from>
    <xdr:to>
      <xdr:col>15</xdr:col>
      <xdr:colOff>133350</xdr:colOff>
      <xdr:row>61</xdr:row>
      <xdr:rowOff>46083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30860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135709</xdr:rowOff>
    </xdr:from>
    <xdr:to>
      <xdr:col>11</xdr:col>
      <xdr:colOff>82550</xdr:colOff>
      <xdr:row>60</xdr:row>
      <xdr:rowOff>65859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50636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129722</xdr:rowOff>
    </xdr:from>
    <xdr:to>
      <xdr:col>7</xdr:col>
      <xdr:colOff>31750</xdr:colOff>
      <xdr:row>61</xdr:row>
      <xdr:rowOff>59872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44649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[5,283,793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年度における人口一人当たりの人件費は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１７０，５５４円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１８，４１７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円）となった。人口減少（前年度比△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１，２００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人）による影響で一人当たりの金額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増額となった。引き続き適正な職員数、職員構成の管理に努める。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また、一人当たりの物件費・維持補修費等については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５，１２８，４５６円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４，８８６，１２６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能登半島地震による災害ごみ処理事業費や住宅応急修理事業費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の実施に伴う物件費の増加が大きな要因となった。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維持補修費等については、今後も増加が見込まれるため、公共施設総合管理計画に基づき、公共施設の適正な管理のもとコスト削減に努める。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87440</xdr:rowOff>
    </xdr:from>
    <xdr:to>
      <xdr:col>23</xdr:col>
      <xdr:colOff>133350</xdr:colOff>
      <xdr:row>88</xdr:row>
      <xdr:rowOff>68480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74890"/>
          <a:ext cx="838200" cy="118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59218</xdr:rowOff>
    </xdr:from>
    <xdr:to>
      <xdr:col>19</xdr:col>
      <xdr:colOff>133350</xdr:colOff>
      <xdr:row>81</xdr:row>
      <xdr:rowOff>87440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6668"/>
          <a:ext cx="889000" cy="2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52581</xdr:rowOff>
    </xdr:from>
    <xdr:to>
      <xdr:col>15</xdr:col>
      <xdr:colOff>82550</xdr:colOff>
      <xdr:row>81</xdr:row>
      <xdr:rowOff>59218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0031"/>
          <a:ext cx="8890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50905</xdr:rowOff>
    </xdr:from>
    <xdr:to>
      <xdr:col>11</xdr:col>
      <xdr:colOff>31750</xdr:colOff>
      <xdr:row>81</xdr:row>
      <xdr:rowOff>52581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8355"/>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17680</xdr:rowOff>
    </xdr:from>
    <xdr:to>
      <xdr:col>23</xdr:col>
      <xdr:colOff>184150</xdr:colOff>
      <xdr:row>88</xdr:row>
      <xdr:rowOff>119280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51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85007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500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36640</xdr:rowOff>
    </xdr:from>
    <xdr:to>
      <xdr:col>19</xdr:col>
      <xdr:colOff>184150</xdr:colOff>
      <xdr:row>81</xdr:row>
      <xdr:rowOff>138240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2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123017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01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8418</xdr:rowOff>
    </xdr:from>
    <xdr:to>
      <xdr:col>15</xdr:col>
      <xdr:colOff>133350</xdr:colOff>
      <xdr:row>81</xdr:row>
      <xdr:rowOff>110018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94795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1781</xdr:rowOff>
    </xdr:from>
    <xdr:to>
      <xdr:col>11</xdr:col>
      <xdr:colOff>82550</xdr:colOff>
      <xdr:row>81</xdr:row>
      <xdr:rowOff>103381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88158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xdr:rowOff>
    </xdr:from>
    <xdr:to>
      <xdr:col>7</xdr:col>
      <xdr:colOff>31750</xdr:colOff>
      <xdr:row>81</xdr:row>
      <xdr:rowOff>101705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86482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従来から給与水準は低い状態であったが、令和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年度においても類似団体平均を下回っている。今後も適正な給与水準となるよう、職員の年齢構成、定員、総人件費等に注意を払っていく。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また、引き続き事務の簡素合理化、</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の推進による事務の効率化を図っていく。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81643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2430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150586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119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80936"/>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43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来から広大な面積に対応するための施設の維持管理に必要な職員配置など、本市特有の事情もあり、類似団体平均を上回る状況である。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一方で、震災からの復旧・復興に向けたマンパワー不足が顕在化している状況である。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63</xdr:row>
      <xdr:rowOff>25019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58805"/>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138557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75880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138557</xdr:rowOff>
    </xdr:from>
    <xdr:to>
      <xdr:col>72</xdr:col>
      <xdr:colOff>203200</xdr:colOff>
      <xdr:row>62</xdr:row>
      <xdr:rowOff>146600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7684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115231</xdr:rowOff>
    </xdr:from>
    <xdr:to>
      <xdr:col>68</xdr:col>
      <xdr:colOff>152400</xdr:colOff>
      <xdr:row>62</xdr:row>
      <xdr:rowOff>146600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45131"/>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145669</xdr:rowOff>
    </xdr:from>
    <xdr:to>
      <xdr:col>81</xdr:col>
      <xdr:colOff>95250</xdr:colOff>
      <xdr:row>63</xdr:row>
      <xdr:rowOff>75819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117746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4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87757</xdr:rowOff>
    </xdr:from>
    <xdr:to>
      <xdr:col>73</xdr:col>
      <xdr:colOff>44450</xdr:colOff>
      <xdr:row>63</xdr:row>
      <xdr:rowOff>17907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2684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95800</xdr:rowOff>
    </xdr:from>
    <xdr:to>
      <xdr:col>68</xdr:col>
      <xdr:colOff>203200</xdr:colOff>
      <xdr:row>63</xdr:row>
      <xdr:rowOff>25950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64431</xdr:rowOff>
    </xdr:from>
    <xdr:to>
      <xdr:col>64</xdr:col>
      <xdr:colOff>152400</xdr:colOff>
      <xdr:row>62</xdr:row>
      <xdr:rowOff>166031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150808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8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来から広大な面積に対応するための施設の維持管理に必要な職員配置など、本市特有の事情もあり、類似団体平均を上回る状況である。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また、能登半島地震に伴う災害対策債や災害復旧事業債の借入れ額が膨大な額となっている。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140653</xdr:rowOff>
    </xdr:from>
    <xdr:to>
      <xdr:col>81</xdr:col>
      <xdr:colOff>44450</xdr:colOff>
      <xdr:row>37</xdr:row>
      <xdr:rowOff>164782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8430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120544</xdr:rowOff>
    </xdr:from>
    <xdr:to>
      <xdr:col>77</xdr:col>
      <xdr:colOff>44450</xdr:colOff>
      <xdr:row>37</xdr:row>
      <xdr:rowOff>140653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6419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110490</xdr:rowOff>
    </xdr:from>
    <xdr:to>
      <xdr:col>72</xdr:col>
      <xdr:colOff>203200</xdr:colOff>
      <xdr:row>37</xdr:row>
      <xdr:rowOff>120544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5414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110490</xdr:rowOff>
    </xdr:from>
    <xdr:to>
      <xdr:col>68</xdr:col>
      <xdr:colOff>152400</xdr:colOff>
      <xdr:row>37</xdr:row>
      <xdr:rowOff>112501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5414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113983</xdr:rowOff>
    </xdr:from>
    <xdr:to>
      <xdr:col>81</xdr:col>
      <xdr:colOff>95250</xdr:colOff>
      <xdr:row>38</xdr:row>
      <xdr:rowOff>44132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57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86060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2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89853</xdr:rowOff>
    </xdr:from>
    <xdr:to>
      <xdr:col>77</xdr:col>
      <xdr:colOff>95250</xdr:colOff>
      <xdr:row>38</xdr:row>
      <xdr:rowOff>20003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4780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9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69744</xdr:rowOff>
    </xdr:from>
    <xdr:to>
      <xdr:col>73</xdr:col>
      <xdr:colOff>44450</xdr:colOff>
      <xdr:row>37</xdr:row>
      <xdr:rowOff>171345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156121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146067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61701</xdr:rowOff>
    </xdr:from>
    <xdr:to>
      <xdr:col>64</xdr:col>
      <xdr:colOff>152400</xdr:colOff>
      <xdr:row>37</xdr:row>
      <xdr:rowOff>163301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148078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令和６度は「将来負担なし」となった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能登半島地震によりふるさと納税寄附金や特別交付税が交付され、今後の災害復旧・復興へ活用するため震災復興基金へ約５３億円を積み立てたことから、将来負担なしとなった。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一部事務組合、下水道、病院、水道等の起債残高は依然大きいことから、一般会計も含め、引き続き普通建設事業の適正な執行、有利な財源の確保等による新発債の抑制に努める。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16</xdr:row>
      <xdr:rowOff>141</xdr:rowOff>
    </xdr:from>
    <xdr:to>
      <xdr:col>72</xdr:col>
      <xdr:colOff>203200</xdr:colOff>
      <xdr:row>16</xdr:row>
      <xdr:rowOff>13547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74334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13547</xdr:rowOff>
    </xdr:from>
    <xdr:to>
      <xdr:col>68</xdr:col>
      <xdr:colOff>152400</xdr:colOff>
      <xdr:row>17</xdr:row>
      <xdr:rowOff>92781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56747"/>
          <a:ext cx="889000" cy="2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120791</xdr:rowOff>
    </xdr:from>
    <xdr:to>
      <xdr:col>73</xdr:col>
      <xdr:colOff>44450</xdr:colOff>
      <xdr:row>16</xdr:row>
      <xdr:rowOff>50941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9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35718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77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134197</xdr:rowOff>
    </xdr:from>
    <xdr:to>
      <xdr:col>68</xdr:col>
      <xdr:colOff>203200</xdr:colOff>
      <xdr:row>16</xdr:row>
      <xdr:rowOff>64347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49124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9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41981</xdr:rowOff>
    </xdr:from>
    <xdr:to>
      <xdr:col>64</xdr:col>
      <xdr:colOff>152400</xdr:colOff>
      <xdr:row>17</xdr:row>
      <xdr:rowOff>143581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128358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04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11,374
11,300
247.20
85,470,396
81,491,962
2,152,875
6,782,958
43,679,482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経常収支比率における人件費の割合は、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２１．２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％で前年度より増加した。経常経費としては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退職手当の増により１．０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ポイント増加したもの。</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一方で、震災からの復旧・復興に向けたマンパワー不足が顕在化している状況である。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40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35</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82821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経常収支比率における物件費の割合は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ポイント増加したが、類似団体平均を下回っている。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予防接種委託料の増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割合が増加した。引き続き歳出の削減に努める。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62230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730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13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13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経常収支比率における扶助費の割合は３．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％で、類似団体内の中でも低い数値となっている。最大の要因は少子高齢化による影響である。近年の出生数は年間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人を下回り、逆に高齢化率は県内で一番高くなっている。このことから老人福祉費では類似団体平均を上回るが、児童福祉費では大きく下回る結果となっている。社会構造上、この数値が大きく変動することは考えにくく、引き続き適正な執行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121557</xdr:rowOff>
    </xdr:from>
    <xdr:to>
      <xdr:col>24</xdr:col>
      <xdr:colOff>25400</xdr:colOff>
      <xdr:row>52</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036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143328</xdr:rowOff>
    </xdr:from>
    <xdr:to>
      <xdr:col>19</xdr:col>
      <xdr:colOff>187325</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058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132443</xdr:rowOff>
    </xdr:from>
    <xdr:to>
      <xdr:col>15</xdr:col>
      <xdr:colOff>98425</xdr:colOff>
      <xdr:row>52</xdr:row>
      <xdr:rowOff>154215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47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132443</xdr:rowOff>
    </xdr:from>
    <xdr:to>
      <xdr:col>11</xdr:col>
      <xdr:colOff>9525</xdr:colOff>
      <xdr:row>53</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047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70757</xdr:rowOff>
    </xdr:from>
    <xdr:to>
      <xdr:col>24</xdr:col>
      <xdr:colOff>76200</xdr:colOff>
      <xdr:row>53</xdr:row>
      <xdr:rowOff>907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150784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89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92528</xdr:rowOff>
    </xdr:from>
    <xdr:to>
      <xdr:col>20</xdr:col>
      <xdr:colOff>38100</xdr:colOff>
      <xdr:row>53</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77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103415</xdr:rowOff>
    </xdr:from>
    <xdr:to>
      <xdr:col>15</xdr:col>
      <xdr:colOff>149225</xdr:colOff>
      <xdr:row>53</xdr:row>
      <xdr:rowOff>33565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43742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81643</xdr:rowOff>
    </xdr:from>
    <xdr:to>
      <xdr:col>11</xdr:col>
      <xdr:colOff>60325</xdr:colOff>
      <xdr:row>53</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21970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125185</xdr:rowOff>
    </xdr:from>
    <xdr:to>
      <xdr:col>6</xdr:col>
      <xdr:colOff>171450</xdr:colOff>
      <xdr:row>53</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経常収支比率のその他の減少については、令和２年度から下水道事業が法適化により補助費へ移行したことが大きな要因である。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高齢化の進む本市において、介護保険や後期高齢者への繰出も増加している。社会構造上、やむを得ない部分であるが、財政の健全化に努める。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80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8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18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経常収支比率における補助費等の割合は類似団体平均を大きく上回っている。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奥能登クリーン組合への負担金、水道事業会計への補助金、下水道事業会計への負担金・補助金が大きな要因となっている。また、令和３年度から病院事業会計へ不採算地区中核病院分として繰出しが大きく増加したことも要因となっている。引き続き高水準で移行することが見込まれるため、各種団体への運営補助等は内容を精査し、引き続き適正な執行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28702</xdr:rowOff>
    </xdr:from>
    <xdr:to>
      <xdr:col>82</xdr:col>
      <xdr:colOff>107950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70581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28702</xdr:rowOff>
    </xdr:from>
    <xdr:to>
      <xdr:col>78</xdr:col>
      <xdr:colOff>69850</xdr:colOff>
      <xdr:row>41</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7058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10414</xdr:rowOff>
    </xdr:from>
    <xdr:to>
      <xdr:col>73</xdr:col>
      <xdr:colOff>180975</xdr:colOff>
      <xdr:row>41</xdr:row>
      <xdr:rowOff>37846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70398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10414</xdr:rowOff>
    </xdr:from>
    <xdr:to>
      <xdr:col>69</xdr:col>
      <xdr:colOff>92075</xdr:colOff>
      <xdr:row>41</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70398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19050</xdr:rowOff>
    </xdr:from>
    <xdr:to>
      <xdr:col>82</xdr:col>
      <xdr:colOff>158750</xdr:colOff>
      <xdr:row>41</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99077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149352</xdr:rowOff>
    </xdr:from>
    <xdr:to>
      <xdr:col>78</xdr:col>
      <xdr:colOff>120650</xdr:colOff>
      <xdr:row>41</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70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64279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7093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158496</xdr:rowOff>
    </xdr:from>
    <xdr:to>
      <xdr:col>74</xdr:col>
      <xdr:colOff>31750</xdr:colOff>
      <xdr:row>41</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70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73423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710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131064</xdr:rowOff>
    </xdr:from>
    <xdr:to>
      <xdr:col>69</xdr:col>
      <xdr:colOff>142875</xdr:colOff>
      <xdr:row>41</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9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45991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707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163068</xdr:rowOff>
    </xdr:from>
    <xdr:to>
      <xdr:col>65</xdr:col>
      <xdr:colOff>53975</xdr:colOff>
      <xdr:row>41</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77995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経常収支比率における公債費の割合は２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％で、類似団体平均を超えるものの、ここ数年は確実に減少してきた。公的資金補償金免除繰上償還を行い、新発債については交付税措置の高い地方債の選択や借入れ総額の抑制を行ってきた結果である。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しかし今後は、一般廃棄物処分場及び統合保育所整備等の償還に加え、震災対応に係る起債の償還も考慮すると、割合の上昇が見込まれる。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事業計画等において、事業の緊急性や優先度を考慮しながら、交付税措置の有利な地方債の選択や新規発行の抑制に努め、公債費負担の適正化を図っていく。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60325</xdr:rowOff>
    </xdr:from>
    <xdr:to>
      <xdr:col>24</xdr:col>
      <xdr:colOff>25400</xdr:colOff>
      <xdr:row>75</xdr:row>
      <xdr:rowOff>75565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907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75565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943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20320</xdr:rowOff>
    </xdr:from>
    <xdr:to>
      <xdr:col>15</xdr:col>
      <xdr:colOff>98425</xdr:colOff>
      <xdr:row>75</xdr:row>
      <xdr:rowOff>35560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9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20320</xdr:rowOff>
    </xdr:from>
    <xdr:to>
      <xdr:col>11</xdr:col>
      <xdr:colOff>9525</xdr:colOff>
      <xdr:row>75</xdr:row>
      <xdr:rowOff>33655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9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24765</xdr:rowOff>
    </xdr:from>
    <xdr:to>
      <xdr:col>20</xdr:col>
      <xdr:colOff>38100</xdr:colOff>
      <xdr:row>75</xdr:row>
      <xdr:rowOff>126365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111141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71137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140970</xdr:rowOff>
    </xdr:from>
    <xdr:to>
      <xdr:col>11</xdr:col>
      <xdr:colOff>60325</xdr:colOff>
      <xdr:row>75</xdr:row>
      <xdr:rowOff>71120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154305</xdr:rowOff>
    </xdr:from>
    <xdr:to>
      <xdr:col>6</xdr:col>
      <xdr:colOff>171450</xdr:colOff>
      <xdr:row>75</xdr:row>
      <xdr:rowOff>84455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69232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公債費以外の負担割合は、人件費、扶助費は類似団体平均を下回っているものの、高水準で移行見込みの補助費等の負担割合が高くなっている。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震災の影響による急速な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人口減少等により一般財源の確保が困難になると見込まれるなか、できる限り経常経費の削減に努め、公営企業等へ効率のよい運営を求める。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48639"/>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65278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48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023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77</xdr:row>
      <xdr:rowOff>88137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02337"/>
          <a:ext cx="88900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153841</xdr:rowOff>
    </xdr:from>
    <xdr:to>
      <xdr:col>29</xdr:col>
      <xdr:colOff>127000</xdr:colOff>
      <xdr:row>13</xdr:row>
      <xdr:rowOff>153880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2430316"/>
          <a:ext cx="647700" cy="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153841</xdr:rowOff>
    </xdr:from>
    <xdr:to>
      <xdr:col>26</xdr:col>
      <xdr:colOff>50800</xdr:colOff>
      <xdr:row>14</xdr:row>
      <xdr:rowOff>165148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430316"/>
          <a:ext cx="698500" cy="182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165148</xdr:rowOff>
    </xdr:from>
    <xdr:to>
      <xdr:col>22</xdr:col>
      <xdr:colOff>114300</xdr:colOff>
      <xdr:row>15</xdr:row>
      <xdr:rowOff>44923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613073"/>
          <a:ext cx="698500" cy="51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151651</xdr:rowOff>
    </xdr:from>
    <xdr:to>
      <xdr:col>18</xdr:col>
      <xdr:colOff>177800</xdr:colOff>
      <xdr:row>15</xdr:row>
      <xdr:rowOff>44923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599576"/>
          <a:ext cx="698500" cy="6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103080</xdr:rowOff>
    </xdr:from>
    <xdr:to>
      <xdr:col>29</xdr:col>
      <xdr:colOff>177800</xdr:colOff>
      <xdr:row>14</xdr:row>
      <xdr:rowOff>33230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379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119607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2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103041</xdr:rowOff>
    </xdr:from>
    <xdr:to>
      <xdr:col>26</xdr:col>
      <xdr:colOff>101600</xdr:colOff>
      <xdr:row>14</xdr:row>
      <xdr:rowOff>33191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379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43368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148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114348</xdr:rowOff>
    </xdr:from>
    <xdr:to>
      <xdr:col>22</xdr:col>
      <xdr:colOff>165100</xdr:colOff>
      <xdr:row>15</xdr:row>
      <xdr:rowOff>44498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562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54675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33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165573</xdr:rowOff>
    </xdr:from>
    <xdr:to>
      <xdr:col>19</xdr:col>
      <xdr:colOff>38100</xdr:colOff>
      <xdr:row>15</xdr:row>
      <xdr:rowOff>95723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61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105900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38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100851</xdr:rowOff>
    </xdr:from>
    <xdr:to>
      <xdr:col>15</xdr:col>
      <xdr:colOff>101600</xdr:colOff>
      <xdr:row>15</xdr:row>
      <xdr:rowOff>31001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54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41178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1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223192</xdr:rowOff>
    </xdr:from>
    <xdr:to>
      <xdr:col>29</xdr:col>
      <xdr:colOff>127000</xdr:colOff>
      <xdr:row>37</xdr:row>
      <xdr:rowOff>251097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347892"/>
          <a:ext cx="647700" cy="27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251097</xdr:rowOff>
    </xdr:from>
    <xdr:to>
      <xdr:col>26</xdr:col>
      <xdr:colOff>50800</xdr:colOff>
      <xdr:row>37</xdr:row>
      <xdr:rowOff>279068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375797"/>
          <a:ext cx="698500" cy="2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279068</xdr:rowOff>
    </xdr:from>
    <xdr:to>
      <xdr:col>22</xdr:col>
      <xdr:colOff>114300</xdr:colOff>
      <xdr:row>37</xdr:row>
      <xdr:rowOff>300066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03768"/>
          <a:ext cx="698500" cy="20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300066</xdr:rowOff>
    </xdr:from>
    <xdr:to>
      <xdr:col>18</xdr:col>
      <xdr:colOff>177800</xdr:colOff>
      <xdr:row>37</xdr:row>
      <xdr:rowOff>311849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24766"/>
          <a:ext cx="698500" cy="1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172392</xdr:rowOff>
    </xdr:from>
    <xdr:to>
      <xdr:col>29</xdr:col>
      <xdr:colOff>177800</xdr:colOff>
      <xdr:row>37</xdr:row>
      <xdr:rowOff>273992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297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17469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1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200297</xdr:rowOff>
    </xdr:from>
    <xdr:to>
      <xdr:col>26</xdr:col>
      <xdr:colOff>101600</xdr:colOff>
      <xdr:row>37</xdr:row>
      <xdr:rowOff>301897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32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140624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093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228268</xdr:rowOff>
    </xdr:from>
    <xdr:to>
      <xdr:col>22</xdr:col>
      <xdr:colOff>165100</xdr:colOff>
      <xdr:row>37</xdr:row>
      <xdr:rowOff>329868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35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168595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249266</xdr:rowOff>
    </xdr:from>
    <xdr:to>
      <xdr:col>19</xdr:col>
      <xdr:colOff>38100</xdr:colOff>
      <xdr:row>38</xdr:row>
      <xdr:rowOff>7966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37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18143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4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261049</xdr:rowOff>
    </xdr:from>
    <xdr:to>
      <xdr:col>15</xdr:col>
      <xdr:colOff>101600</xdr:colOff>
      <xdr:row>38</xdr:row>
      <xdr:rowOff>19749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38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29926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5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11,374
11,300
247.20
85,470,396
81,491,962
2,152,875
6,782,958
43,679,482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95569</xdr:rowOff>
    </xdr:from>
    <xdr:to>
      <xdr:col>24</xdr:col>
      <xdr:colOff>63500</xdr:colOff>
      <xdr:row>33</xdr:row>
      <xdr:rowOff>124602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81969"/>
          <a:ext cx="838200" cy="20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124602</xdr:rowOff>
    </xdr:from>
    <xdr:to>
      <xdr:col>19</xdr:col>
      <xdr:colOff>177800</xdr:colOff>
      <xdr:row>34</xdr:row>
      <xdr:rowOff>31355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82452"/>
          <a:ext cx="8890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7765</xdr:rowOff>
    </xdr:from>
    <xdr:to>
      <xdr:col>15</xdr:col>
      <xdr:colOff>50800</xdr:colOff>
      <xdr:row>34</xdr:row>
      <xdr:rowOff>31355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37065"/>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7765</xdr:rowOff>
    </xdr:from>
    <xdr:to>
      <xdr:col>10</xdr:col>
      <xdr:colOff>114300</xdr:colOff>
      <xdr:row>34</xdr:row>
      <xdr:rowOff>93457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37065"/>
          <a:ext cx="889000" cy="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44769</xdr:rowOff>
    </xdr:from>
    <xdr:to>
      <xdr:col>24</xdr:col>
      <xdr:colOff>114300</xdr:colOff>
      <xdr:row>32</xdr:row>
      <xdr:rowOff>146369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3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67646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73802</xdr:rowOff>
    </xdr:from>
    <xdr:to>
      <xdr:col>20</xdr:col>
      <xdr:colOff>38100</xdr:colOff>
      <xdr:row>34</xdr:row>
      <xdr:rowOff>3952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20479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152005</xdr:rowOff>
    </xdr:from>
    <xdr:to>
      <xdr:col>15</xdr:col>
      <xdr:colOff>101600</xdr:colOff>
      <xdr:row>34</xdr:row>
      <xdr:rowOff>82155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98682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128415</xdr:rowOff>
    </xdr:from>
    <xdr:to>
      <xdr:col>10</xdr:col>
      <xdr:colOff>165100</xdr:colOff>
      <xdr:row>34</xdr:row>
      <xdr:rowOff>58565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75092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6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42657</xdr:rowOff>
    </xdr:from>
    <xdr:to>
      <xdr:col>6</xdr:col>
      <xdr:colOff>38100</xdr:colOff>
      <xdr:row>34</xdr:row>
      <xdr:rowOff>144257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160784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4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1894</xdr:rowOff>
    </xdr:from>
    <xdr:to>
      <xdr:col>24</xdr:col>
      <xdr:colOff>63500</xdr:colOff>
      <xdr:row>58</xdr:row>
      <xdr:rowOff>89022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8917294"/>
          <a:ext cx="838200" cy="11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89022</xdr:rowOff>
    </xdr:from>
    <xdr:to>
      <xdr:col>19</xdr:col>
      <xdr:colOff>177800</xdr:colOff>
      <xdr:row>58</xdr:row>
      <xdr:rowOff>114502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3122"/>
          <a:ext cx="889000" cy="2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114502</xdr:rowOff>
    </xdr:from>
    <xdr:to>
      <xdr:col>15</xdr:col>
      <xdr:colOff>50800</xdr:colOff>
      <xdr:row>58</xdr:row>
      <xdr:rowOff>119759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60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119759</xdr:rowOff>
    </xdr:from>
    <xdr:to>
      <xdr:col>10</xdr:col>
      <xdr:colOff>114300</xdr:colOff>
      <xdr:row>58</xdr:row>
      <xdr:rowOff>121951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859"/>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122544</xdr:rowOff>
    </xdr:from>
    <xdr:to>
      <xdr:col>24</xdr:col>
      <xdr:colOff>114300</xdr:colOff>
      <xdr:row>52</xdr:row>
      <xdr:rowOff>52694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8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75571</xdr:rowOff>
    </xdr:from>
    <xdr:ext cx="690189"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819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38222</xdr:rowOff>
    </xdr:from>
    <xdr:to>
      <xdr:col>20</xdr:col>
      <xdr:colOff>38100</xdr:colOff>
      <xdr:row>58</xdr:row>
      <xdr:rowOff>139822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156349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63702</xdr:rowOff>
    </xdr:from>
    <xdr:to>
      <xdr:col>15</xdr:col>
      <xdr:colOff>101600</xdr:colOff>
      <xdr:row>58</xdr:row>
      <xdr:rowOff>165302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10379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68959</xdr:rowOff>
    </xdr:from>
    <xdr:to>
      <xdr:col>10</xdr:col>
      <xdr:colOff>165100</xdr:colOff>
      <xdr:row>58</xdr:row>
      <xdr:rowOff>170559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161686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71151</xdr:rowOff>
    </xdr:from>
    <xdr:to>
      <xdr:col>6</xdr:col>
      <xdr:colOff>38100</xdr:colOff>
      <xdr:row>59</xdr:row>
      <xdr:rowOff>1301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163878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61849</xdr:rowOff>
    </xdr:from>
    <xdr:to>
      <xdr:col>24</xdr:col>
      <xdr:colOff>63500</xdr:colOff>
      <xdr:row>77</xdr:row>
      <xdr:rowOff>125209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63499"/>
          <a:ext cx="8382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67627</xdr:rowOff>
    </xdr:from>
    <xdr:to>
      <xdr:col>19</xdr:col>
      <xdr:colOff>177800</xdr:colOff>
      <xdr:row>77</xdr:row>
      <xdr:rowOff>125209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69277"/>
          <a:ext cx="889000" cy="5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67627</xdr:rowOff>
    </xdr:from>
    <xdr:to>
      <xdr:col>15</xdr:col>
      <xdr:colOff>50800</xdr:colOff>
      <xdr:row>77</xdr:row>
      <xdr:rowOff>146177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69277"/>
          <a:ext cx="889000" cy="7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73597</xdr:rowOff>
    </xdr:from>
    <xdr:to>
      <xdr:col>10</xdr:col>
      <xdr:colOff>114300</xdr:colOff>
      <xdr:row>77</xdr:row>
      <xdr:rowOff>146177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75247"/>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11049</xdr:rowOff>
    </xdr:from>
    <xdr:to>
      <xdr:col>24</xdr:col>
      <xdr:colOff>114300</xdr:colOff>
      <xdr:row>77</xdr:row>
      <xdr:rowOff>112649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33926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74409</xdr:rowOff>
    </xdr:from>
    <xdr:to>
      <xdr:col>20</xdr:col>
      <xdr:colOff>38100</xdr:colOff>
      <xdr:row>78</xdr:row>
      <xdr:rowOff>4559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7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21086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5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16827</xdr:rowOff>
    </xdr:from>
    <xdr:to>
      <xdr:col>15</xdr:col>
      <xdr:colOff>101600</xdr:colOff>
      <xdr:row>77</xdr:row>
      <xdr:rowOff>118427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134954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9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95377</xdr:rowOff>
    </xdr:from>
    <xdr:to>
      <xdr:col>10</xdr:col>
      <xdr:colOff>165100</xdr:colOff>
      <xdr:row>78</xdr:row>
      <xdr:rowOff>25527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42054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7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22797</xdr:rowOff>
    </xdr:from>
    <xdr:to>
      <xdr:col>6</xdr:col>
      <xdr:colOff>38100</xdr:colOff>
      <xdr:row>77</xdr:row>
      <xdr:rowOff>124397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140924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35840</xdr:rowOff>
    </xdr:from>
    <xdr:to>
      <xdr:col>24</xdr:col>
      <xdr:colOff>63500</xdr:colOff>
      <xdr:row>98</xdr:row>
      <xdr:rowOff>44777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95040"/>
          <a:ext cx="838200" cy="35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44777</xdr:rowOff>
    </xdr:from>
    <xdr:to>
      <xdr:col>19</xdr:col>
      <xdr:colOff>177800</xdr:colOff>
      <xdr:row>98</xdr:row>
      <xdr:rowOff>77040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46877"/>
          <a:ext cx="889000" cy="3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77040</xdr:rowOff>
    </xdr:from>
    <xdr:to>
      <xdr:col>15</xdr:col>
      <xdr:colOff>50800</xdr:colOff>
      <xdr:row>99</xdr:row>
      <xdr:rowOff>445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79140"/>
          <a:ext cx="889000" cy="9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167985</xdr:rowOff>
    </xdr:from>
    <xdr:to>
      <xdr:col>10</xdr:col>
      <xdr:colOff>114300</xdr:colOff>
      <xdr:row>99</xdr:row>
      <xdr:rowOff>445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97008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156490</xdr:rowOff>
    </xdr:from>
    <xdr:to>
      <xdr:col>24</xdr:col>
      <xdr:colOff>114300</xdr:colOff>
      <xdr:row>96</xdr:row>
      <xdr:rowOff>86640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134917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2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165427</xdr:rowOff>
    </xdr:from>
    <xdr:to>
      <xdr:col>20</xdr:col>
      <xdr:colOff>38100</xdr:colOff>
      <xdr:row>98</xdr:row>
      <xdr:rowOff>95577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86704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26240</xdr:rowOff>
    </xdr:from>
    <xdr:to>
      <xdr:col>15</xdr:col>
      <xdr:colOff>101600</xdr:colOff>
      <xdr:row>98</xdr:row>
      <xdr:rowOff>127840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2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118967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2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121095</xdr:rowOff>
    </xdr:from>
    <xdr:to>
      <xdr:col>10</xdr:col>
      <xdr:colOff>165100</xdr:colOff>
      <xdr:row>99</xdr:row>
      <xdr:rowOff>51245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42372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117185</xdr:rowOff>
    </xdr:from>
    <xdr:to>
      <xdr:col>6</xdr:col>
      <xdr:colOff>38100</xdr:colOff>
      <xdr:row>99</xdr:row>
      <xdr:rowOff>47335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38462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132767</xdr:rowOff>
    </xdr:from>
    <xdr:to>
      <xdr:col>55</xdr:col>
      <xdr:colOff>0</xdr:colOff>
      <xdr:row>34</xdr:row>
      <xdr:rowOff>23059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276267"/>
          <a:ext cx="838200" cy="57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23059</xdr:rowOff>
    </xdr:from>
    <xdr:to>
      <xdr:col>50</xdr:col>
      <xdr:colOff>114300</xdr:colOff>
      <xdr:row>35</xdr:row>
      <xdr:rowOff>153687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852359"/>
          <a:ext cx="889000" cy="30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42591</xdr:rowOff>
    </xdr:from>
    <xdr:to>
      <xdr:col>45</xdr:col>
      <xdr:colOff>177800</xdr:colOff>
      <xdr:row>35</xdr:row>
      <xdr:rowOff>153687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43341"/>
          <a:ext cx="889000" cy="1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142375</xdr:rowOff>
    </xdr:from>
    <xdr:to>
      <xdr:col>41</xdr:col>
      <xdr:colOff>50800</xdr:colOff>
      <xdr:row>35</xdr:row>
      <xdr:rowOff>42591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00225"/>
          <a:ext cx="889000" cy="24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81967</xdr:rowOff>
    </xdr:from>
    <xdr:to>
      <xdr:col>55</xdr:col>
      <xdr:colOff>50800</xdr:colOff>
      <xdr:row>31</xdr:row>
      <xdr:rowOff>12117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2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104844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07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143709</xdr:rowOff>
    </xdr:from>
    <xdr:to>
      <xdr:col>50</xdr:col>
      <xdr:colOff>165100</xdr:colOff>
      <xdr:row>34</xdr:row>
      <xdr:rowOff>73859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90386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7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102887</xdr:rowOff>
    </xdr:from>
    <xdr:to>
      <xdr:col>46</xdr:col>
      <xdr:colOff>38100</xdr:colOff>
      <xdr:row>36</xdr:row>
      <xdr:rowOff>33037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0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49564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7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163241</xdr:rowOff>
    </xdr:from>
    <xdr:to>
      <xdr:col>41</xdr:col>
      <xdr:colOff>101600</xdr:colOff>
      <xdr:row>35</xdr:row>
      <xdr:rowOff>93391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9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109918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6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91575</xdr:rowOff>
    </xdr:from>
    <xdr:to>
      <xdr:col>36</xdr:col>
      <xdr:colOff>165100</xdr:colOff>
      <xdr:row>34</xdr:row>
      <xdr:rowOff>21725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38252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2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59498</xdr:rowOff>
    </xdr:from>
    <xdr:to>
      <xdr:col>55</xdr:col>
      <xdr:colOff>0</xdr:colOff>
      <xdr:row>56</xdr:row>
      <xdr:rowOff>86761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89248"/>
          <a:ext cx="838200" cy="19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108281</xdr:rowOff>
    </xdr:from>
    <xdr:to>
      <xdr:col>50</xdr:col>
      <xdr:colOff>114300</xdr:colOff>
      <xdr:row>55</xdr:row>
      <xdr:rowOff>59498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8852231"/>
          <a:ext cx="889000" cy="6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108281</xdr:rowOff>
    </xdr:from>
    <xdr:to>
      <xdr:col>45</xdr:col>
      <xdr:colOff>177800</xdr:colOff>
      <xdr:row>53</xdr:row>
      <xdr:rowOff>69534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8852231"/>
          <a:ext cx="889000" cy="30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69534</xdr:rowOff>
    </xdr:from>
    <xdr:to>
      <xdr:col>41</xdr:col>
      <xdr:colOff>50800</xdr:colOff>
      <xdr:row>54</xdr:row>
      <xdr:rowOff>78125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156384"/>
          <a:ext cx="889000" cy="18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35961</xdr:rowOff>
    </xdr:from>
    <xdr:to>
      <xdr:col>55</xdr:col>
      <xdr:colOff>50800</xdr:colOff>
      <xdr:row>56</xdr:row>
      <xdr:rowOff>137561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14388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8698</xdr:rowOff>
    </xdr:from>
    <xdr:to>
      <xdr:col>50</xdr:col>
      <xdr:colOff>165100</xdr:colOff>
      <xdr:row>55</xdr:row>
      <xdr:rowOff>110298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126825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1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57481</xdr:rowOff>
    </xdr:from>
    <xdr:to>
      <xdr:col>46</xdr:col>
      <xdr:colOff>38100</xdr:colOff>
      <xdr:row>51</xdr:row>
      <xdr:rowOff>159081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88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4158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57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18734</xdr:rowOff>
    </xdr:from>
    <xdr:to>
      <xdr:col>41</xdr:col>
      <xdr:colOff>101600</xdr:colOff>
      <xdr:row>53</xdr:row>
      <xdr:rowOff>120334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10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136861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88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27325</xdr:rowOff>
    </xdr:from>
    <xdr:to>
      <xdr:col>36</xdr:col>
      <xdr:colOff>165100</xdr:colOff>
      <xdr:row>54</xdr:row>
      <xdr:rowOff>128925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145452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06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75823</xdr:rowOff>
    </xdr:from>
    <xdr:to>
      <xdr:col>55</xdr:col>
      <xdr:colOff>0</xdr:colOff>
      <xdr:row>77</xdr:row>
      <xdr:rowOff>77064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106023"/>
          <a:ext cx="838200" cy="17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15059</xdr:rowOff>
    </xdr:from>
    <xdr:to>
      <xdr:col>50</xdr:col>
      <xdr:colOff>114300</xdr:colOff>
      <xdr:row>76</xdr:row>
      <xdr:rowOff>75823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359459"/>
          <a:ext cx="889000" cy="74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15059</xdr:rowOff>
    </xdr:from>
    <xdr:to>
      <xdr:col>45</xdr:col>
      <xdr:colOff>177800</xdr:colOff>
      <xdr:row>76</xdr:row>
      <xdr:rowOff>18760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359459"/>
          <a:ext cx="889000" cy="68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18760</xdr:rowOff>
    </xdr:from>
    <xdr:to>
      <xdr:col>41</xdr:col>
      <xdr:colOff>50800</xdr:colOff>
      <xdr:row>78</xdr:row>
      <xdr:rowOff>77978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048960"/>
          <a:ext cx="889000" cy="40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26264</xdr:rowOff>
    </xdr:from>
    <xdr:to>
      <xdr:col>55</xdr:col>
      <xdr:colOff>50800</xdr:colOff>
      <xdr:row>77</xdr:row>
      <xdr:rowOff>127864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49141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25023</xdr:rowOff>
    </xdr:from>
    <xdr:to>
      <xdr:col>50</xdr:col>
      <xdr:colOff>165100</xdr:colOff>
      <xdr:row>76</xdr:row>
      <xdr:rowOff>126623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5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3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135709</xdr:rowOff>
    </xdr:from>
    <xdr:to>
      <xdr:col>46</xdr:col>
      <xdr:colOff>38100</xdr:colOff>
      <xdr:row>72</xdr:row>
      <xdr:rowOff>65859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30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82386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08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139410</xdr:rowOff>
    </xdr:from>
    <xdr:to>
      <xdr:col>41</xdr:col>
      <xdr:colOff>101600</xdr:colOff>
      <xdr:row>76</xdr:row>
      <xdr:rowOff>69560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9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86087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77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27178</xdr:rowOff>
    </xdr:from>
    <xdr:to>
      <xdr:col>36</xdr:col>
      <xdr:colOff>165100</xdr:colOff>
      <xdr:row>78</xdr:row>
      <xdr:rowOff>128778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119905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9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142974</xdr:rowOff>
    </xdr:from>
    <xdr:to>
      <xdr:col>55</xdr:col>
      <xdr:colOff>0</xdr:colOff>
      <xdr:row>96</xdr:row>
      <xdr:rowOff>95631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30724"/>
          <a:ext cx="838200" cy="1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142974</xdr:rowOff>
    </xdr:from>
    <xdr:to>
      <xdr:col>50</xdr:col>
      <xdr:colOff>114300</xdr:colOff>
      <xdr:row>96</xdr:row>
      <xdr:rowOff>81607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30724"/>
          <a:ext cx="889000" cy="1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64182</xdr:rowOff>
    </xdr:from>
    <xdr:to>
      <xdr:col>45</xdr:col>
      <xdr:colOff>177800</xdr:colOff>
      <xdr:row>96</xdr:row>
      <xdr:rowOff>81607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23382"/>
          <a:ext cx="889000" cy="1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49197</xdr:rowOff>
    </xdr:from>
    <xdr:to>
      <xdr:col>41</xdr:col>
      <xdr:colOff>50800</xdr:colOff>
      <xdr:row>96</xdr:row>
      <xdr:rowOff>64182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165497"/>
          <a:ext cx="889000" cy="35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44831</xdr:rowOff>
    </xdr:from>
    <xdr:to>
      <xdr:col>55</xdr:col>
      <xdr:colOff>50800</xdr:colOff>
      <xdr:row>96</xdr:row>
      <xdr:rowOff>146431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23258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8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92174</xdr:rowOff>
    </xdr:from>
    <xdr:to>
      <xdr:col>50</xdr:col>
      <xdr:colOff>165100</xdr:colOff>
      <xdr:row>96</xdr:row>
      <xdr:rowOff>22324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7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38851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5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30807</xdr:rowOff>
    </xdr:from>
    <xdr:to>
      <xdr:col>46</xdr:col>
      <xdr:colOff>38100</xdr:colOff>
      <xdr:row>96</xdr:row>
      <xdr:rowOff>132407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123534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8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13382</xdr:rowOff>
    </xdr:from>
    <xdr:to>
      <xdr:col>41</xdr:col>
      <xdr:colOff>101600</xdr:colOff>
      <xdr:row>96</xdr:row>
      <xdr:rowOff>114982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6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169847</xdr:rowOff>
    </xdr:from>
    <xdr:to>
      <xdr:col>36</xdr:col>
      <xdr:colOff>165100</xdr:colOff>
      <xdr:row>94</xdr:row>
      <xdr:rowOff>99997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1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116524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88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20175</xdr:rowOff>
    </xdr:from>
    <xdr:to>
      <xdr:col>85</xdr:col>
      <xdr:colOff>127000</xdr:colOff>
      <xdr:row>38</xdr:row>
      <xdr:rowOff>80049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163675"/>
          <a:ext cx="838200" cy="143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80049</xdr:rowOff>
    </xdr:from>
    <xdr:to>
      <xdr:col>81</xdr:col>
      <xdr:colOff>50800</xdr:colOff>
      <xdr:row>39</xdr:row>
      <xdr:rowOff>81976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95149"/>
          <a:ext cx="889000" cy="17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81976</xdr:rowOff>
    </xdr:from>
    <xdr:to>
      <xdr:col>76</xdr:col>
      <xdr:colOff>114300</xdr:colOff>
      <xdr:row>39</xdr:row>
      <xdr:rowOff>97520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68526"/>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96818</xdr:rowOff>
    </xdr:from>
    <xdr:to>
      <xdr:col>71</xdr:col>
      <xdr:colOff>177800</xdr:colOff>
      <xdr:row>39</xdr:row>
      <xdr:rowOff>97520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3368"/>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140825</xdr:rowOff>
    </xdr:from>
    <xdr:to>
      <xdr:col>85</xdr:col>
      <xdr:colOff>177800</xdr:colOff>
      <xdr:row>30</xdr:row>
      <xdr:rowOff>70975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93852</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06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29249</xdr:rowOff>
    </xdr:from>
    <xdr:to>
      <xdr:col>81</xdr:col>
      <xdr:colOff>101600</xdr:colOff>
      <xdr:row>38</xdr:row>
      <xdr:rowOff>130849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4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147376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31176</xdr:rowOff>
    </xdr:from>
    <xdr:to>
      <xdr:col>76</xdr:col>
      <xdr:colOff>165100</xdr:colOff>
      <xdr:row>39</xdr:row>
      <xdr:rowOff>132776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123903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46720</xdr:rowOff>
    </xdr:from>
    <xdr:to>
      <xdr:col>72</xdr:col>
      <xdr:colOff>38100</xdr:colOff>
      <xdr:row>39</xdr:row>
      <xdr:rowOff>148320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139447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5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46018</xdr:rowOff>
    </xdr:from>
    <xdr:to>
      <xdr:col>67</xdr:col>
      <xdr:colOff>101600</xdr:colOff>
      <xdr:row>39</xdr:row>
      <xdr:rowOff>147618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138745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5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10973</xdr:rowOff>
    </xdr:from>
    <xdr:to>
      <xdr:col>85</xdr:col>
      <xdr:colOff>127000</xdr:colOff>
      <xdr:row>77</xdr:row>
      <xdr:rowOff>25766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12623"/>
          <a:ext cx="8382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25766</xdr:rowOff>
    </xdr:from>
    <xdr:to>
      <xdr:col>81</xdr:col>
      <xdr:colOff>50800</xdr:colOff>
      <xdr:row>77</xdr:row>
      <xdr:rowOff>56624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7416"/>
          <a:ext cx="889000" cy="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36623</xdr:rowOff>
    </xdr:from>
    <xdr:to>
      <xdr:col>76</xdr:col>
      <xdr:colOff>114300</xdr:colOff>
      <xdr:row>77</xdr:row>
      <xdr:rowOff>56624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38273"/>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36623</xdr:rowOff>
    </xdr:from>
    <xdr:to>
      <xdr:col>71</xdr:col>
      <xdr:colOff>177800</xdr:colOff>
      <xdr:row>77</xdr:row>
      <xdr:rowOff>75068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38273"/>
          <a:ext cx="889000" cy="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131623</xdr:rowOff>
    </xdr:from>
    <xdr:to>
      <xdr:col>85</xdr:col>
      <xdr:colOff>177800</xdr:colOff>
      <xdr:row>77</xdr:row>
      <xdr:rowOff>61773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154500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1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146416</xdr:rowOff>
    </xdr:from>
    <xdr:to>
      <xdr:col>81</xdr:col>
      <xdr:colOff>101600</xdr:colOff>
      <xdr:row>77</xdr:row>
      <xdr:rowOff>76566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93093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5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5824</xdr:rowOff>
    </xdr:from>
    <xdr:to>
      <xdr:col>76</xdr:col>
      <xdr:colOff>165100</xdr:colOff>
      <xdr:row>77</xdr:row>
      <xdr:rowOff>107424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123951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157273</xdr:rowOff>
    </xdr:from>
    <xdr:to>
      <xdr:col>72</xdr:col>
      <xdr:colOff>38100</xdr:colOff>
      <xdr:row>77</xdr:row>
      <xdr:rowOff>87423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8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103949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24268</xdr:rowOff>
    </xdr:from>
    <xdr:to>
      <xdr:col>67</xdr:col>
      <xdr:colOff>101600</xdr:colOff>
      <xdr:row>77</xdr:row>
      <xdr:rowOff>125868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142395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0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3572</xdr:rowOff>
    </xdr:from>
    <xdr:to>
      <xdr:col>85</xdr:col>
      <xdr:colOff>127000</xdr:colOff>
      <xdr:row>94</xdr:row>
      <xdr:rowOff>19186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119872"/>
          <a:ext cx="838200" cy="1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19186</xdr:rowOff>
    </xdr:from>
    <xdr:to>
      <xdr:col>81</xdr:col>
      <xdr:colOff>50800</xdr:colOff>
      <xdr:row>99</xdr:row>
      <xdr:rowOff>24523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135486"/>
          <a:ext cx="889000" cy="86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133711</xdr:rowOff>
    </xdr:from>
    <xdr:to>
      <xdr:col>76</xdr:col>
      <xdr:colOff>114300</xdr:colOff>
      <xdr:row>99</xdr:row>
      <xdr:rowOff>24523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35811"/>
          <a:ext cx="889000" cy="6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133711</xdr:rowOff>
    </xdr:from>
    <xdr:to>
      <xdr:col>71</xdr:col>
      <xdr:colOff>177800</xdr:colOff>
      <xdr:row>99</xdr:row>
      <xdr:rowOff>26732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35811"/>
          <a:ext cx="889000" cy="6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124222</xdr:rowOff>
    </xdr:from>
    <xdr:to>
      <xdr:col>85</xdr:col>
      <xdr:colOff>177800</xdr:colOff>
      <xdr:row>94</xdr:row>
      <xdr:rowOff>54372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06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147099</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92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139836</xdr:rowOff>
    </xdr:from>
    <xdr:to>
      <xdr:col>81</xdr:col>
      <xdr:colOff>101600</xdr:colOff>
      <xdr:row>94</xdr:row>
      <xdr:rowOff>69986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0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86513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585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145173</xdr:rowOff>
    </xdr:from>
    <xdr:to>
      <xdr:col>76</xdr:col>
      <xdr:colOff>165100</xdr:colOff>
      <xdr:row>99</xdr:row>
      <xdr:rowOff>75323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66450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82911</xdr:rowOff>
    </xdr:from>
    <xdr:to>
      <xdr:col>72</xdr:col>
      <xdr:colOff>38100</xdr:colOff>
      <xdr:row>99</xdr:row>
      <xdr:rowOff>13061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4188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7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147382</xdr:rowOff>
    </xdr:from>
    <xdr:to>
      <xdr:col>67</xdr:col>
      <xdr:colOff>101600</xdr:colOff>
      <xdr:row>99</xdr:row>
      <xdr:rowOff>77532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68659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87514</xdr:rowOff>
    </xdr:from>
    <xdr:to>
      <xdr:col>116</xdr:col>
      <xdr:colOff>63500</xdr:colOff>
      <xdr:row>35</xdr:row>
      <xdr:rowOff>164519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088264"/>
          <a:ext cx="838200" cy="7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51689</xdr:rowOff>
    </xdr:from>
    <xdr:to>
      <xdr:col>111</xdr:col>
      <xdr:colOff>177800</xdr:colOff>
      <xdr:row>35</xdr:row>
      <xdr:rowOff>87514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052439"/>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51689</xdr:rowOff>
    </xdr:from>
    <xdr:to>
      <xdr:col>107</xdr:col>
      <xdr:colOff>50800</xdr:colOff>
      <xdr:row>37</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052439"/>
          <a:ext cx="889000" cy="30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9072</xdr:rowOff>
    </xdr:from>
    <xdr:to>
      <xdr:col>102</xdr:col>
      <xdr:colOff>114300</xdr:colOff>
      <xdr:row>38</xdr:row>
      <xdr:rowOff>89310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52722"/>
          <a:ext cx="889000" cy="2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113719</xdr:rowOff>
    </xdr:from>
    <xdr:to>
      <xdr:col>116</xdr:col>
      <xdr:colOff>114300</xdr:colOff>
      <xdr:row>36</xdr:row>
      <xdr:rowOff>43869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11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136596</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96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36714</xdr:rowOff>
    </xdr:from>
    <xdr:to>
      <xdr:col>112</xdr:col>
      <xdr:colOff>38100</xdr:colOff>
      <xdr:row>35</xdr:row>
      <xdr:rowOff>138314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0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154841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8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889</xdr:rowOff>
    </xdr:from>
    <xdr:to>
      <xdr:col>107</xdr:col>
      <xdr:colOff>101600</xdr:colOff>
      <xdr:row>35</xdr:row>
      <xdr:rowOff>102489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119016</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577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129722</xdr:rowOff>
    </xdr:from>
    <xdr:to>
      <xdr:col>102</xdr:col>
      <xdr:colOff>165100</xdr:colOff>
      <xdr:row>37</xdr:row>
      <xdr:rowOff>59872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76399</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07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38510</xdr:rowOff>
    </xdr:from>
    <xdr:to>
      <xdr:col>98</xdr:col>
      <xdr:colOff>38100</xdr:colOff>
      <xdr:row>38</xdr:row>
      <xdr:rowOff>140110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156637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2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127325</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71425"/>
          <a:ext cx="889000" cy="8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127325</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71425"/>
          <a:ext cx="889000" cy="8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76525</xdr:rowOff>
    </xdr:from>
    <xdr:to>
      <xdr:col>102</xdr:col>
      <xdr:colOff>165100</xdr:colOff>
      <xdr:row>59</xdr:row>
      <xdr:rowOff>6675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23202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9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100514</xdr:rowOff>
    </xdr:from>
    <xdr:to>
      <xdr:col>116</xdr:col>
      <xdr:colOff>63500</xdr:colOff>
      <xdr:row>74</xdr:row>
      <xdr:rowOff>25533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444914"/>
          <a:ext cx="838200" cy="2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150806</xdr:rowOff>
    </xdr:from>
    <xdr:to>
      <xdr:col>111</xdr:col>
      <xdr:colOff>177800</xdr:colOff>
      <xdr:row>74</xdr:row>
      <xdr:rowOff>25533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6665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150806</xdr:rowOff>
    </xdr:from>
    <xdr:to>
      <xdr:col>107</xdr:col>
      <xdr:colOff>50800</xdr:colOff>
      <xdr:row>74</xdr:row>
      <xdr:rowOff>50127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66656"/>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50127</xdr:rowOff>
    </xdr:from>
    <xdr:to>
      <xdr:col>102</xdr:col>
      <xdr:colOff>114300</xdr:colOff>
      <xdr:row>74</xdr:row>
      <xdr:rowOff>57194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37427"/>
          <a:ext cx="8890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49714</xdr:rowOff>
    </xdr:from>
    <xdr:to>
      <xdr:col>116</xdr:col>
      <xdr:colOff>114300</xdr:colOff>
      <xdr:row>72</xdr:row>
      <xdr:rowOff>151314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3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72591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2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146183</xdr:rowOff>
    </xdr:from>
    <xdr:to>
      <xdr:col>112</xdr:col>
      <xdr:colOff>38100</xdr:colOff>
      <xdr:row>74</xdr:row>
      <xdr:rowOff>76333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6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92860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3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100006</xdr:rowOff>
    </xdr:from>
    <xdr:to>
      <xdr:col>107</xdr:col>
      <xdr:colOff>101600</xdr:colOff>
      <xdr:row>74</xdr:row>
      <xdr:rowOff>30156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1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46683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9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170777</xdr:rowOff>
    </xdr:from>
    <xdr:to>
      <xdr:col>102</xdr:col>
      <xdr:colOff>165100</xdr:colOff>
      <xdr:row>74</xdr:row>
      <xdr:rowOff>100927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117454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6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6394</xdr:rowOff>
    </xdr:from>
    <xdr:to>
      <xdr:col>98</xdr:col>
      <xdr:colOff>38100</xdr:colOff>
      <xdr:row>74</xdr:row>
      <xdr:rowOff>107994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124521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ライフラインである水道事業や病院事業および下水道事業への補助金等が多額となっている。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能登半島地震の影響により今後の企業会計の経営は非常に厳しい状況となっている。早急に経営の見直しに着手する必要がある。そのほか、中長期災害派遣職員費としての負担額も大きくなっている。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・物件費は、公費解体に伴う災害ごみ処理事業費などが大幅に増加したものである。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・災害復旧費は、能登半島地震及び奥能登豪雨により被災した公共施設の災害復旧を実施したことにより大幅に増加したものである。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令和３年度から一般廃棄物処分場や統合保育所の整備が本格着工したことに加え、令和４年度にはスズ・シアター・ミュージアム付帯施設整備も実施したことから増加している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令和５年度においては、大型建設事業が完了したことや能登半島地震により普通建設事業の実施が中止となったこと等により、対前年度で減少しており、令和６年度においても災害復旧事業を優先するため、減少傾向に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は、能登半島地震及び奥能登豪雨を受け、災害支援金やふるさと納税による寄附に加え、災害復旧のための特別交付税が交付されたことから、今後の震災からの復旧・復興へ充当するために震災復興基金へ約５３億円を積み立てたことにより、増加した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11,374
11,300
247.20
85,470,396
81,491,962
2,152,875
6,782,958
43,679,482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170561</xdr:rowOff>
    </xdr:from>
    <xdr:to>
      <xdr:col>24</xdr:col>
      <xdr:colOff>63500</xdr:colOff>
      <xdr:row>32</xdr:row>
      <xdr:rowOff>48070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14061"/>
          <a:ext cx="838200" cy="2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48070</xdr:rowOff>
    </xdr:from>
    <xdr:to>
      <xdr:col>19</xdr:col>
      <xdr:colOff>177800</xdr:colOff>
      <xdr:row>32</xdr:row>
      <xdr:rowOff>75692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34470"/>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75692</xdr:rowOff>
    </xdr:from>
    <xdr:to>
      <xdr:col>15</xdr:col>
      <xdr:colOff>50800</xdr:colOff>
      <xdr:row>32</xdr:row>
      <xdr:rowOff>154940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6209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154940</xdr:rowOff>
    </xdr:from>
    <xdr:to>
      <xdr:col>10</xdr:col>
      <xdr:colOff>114300</xdr:colOff>
      <xdr:row>33</xdr:row>
      <xdr:rowOff>60642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41340"/>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119761</xdr:rowOff>
    </xdr:from>
    <xdr:to>
      <xdr:col>24</xdr:col>
      <xdr:colOff>114300</xdr:colOff>
      <xdr:row>31</xdr:row>
      <xdr:rowOff>49911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72788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1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168720</xdr:rowOff>
    </xdr:from>
    <xdr:to>
      <xdr:col>20</xdr:col>
      <xdr:colOff>38100</xdr:colOff>
      <xdr:row>32</xdr:row>
      <xdr:rowOff>98870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115397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5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24892</xdr:rowOff>
    </xdr:from>
    <xdr:to>
      <xdr:col>15</xdr:col>
      <xdr:colOff>101600</xdr:colOff>
      <xdr:row>32</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143019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8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104140</xdr:rowOff>
    </xdr:from>
    <xdr:to>
      <xdr:col>10</xdr:col>
      <xdr:colOff>165100</xdr:colOff>
      <xdr:row>33</xdr:row>
      <xdr:rowOff>34290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50817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6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9842</xdr:rowOff>
    </xdr:from>
    <xdr:to>
      <xdr:col>6</xdr:col>
      <xdr:colOff>38100</xdr:colOff>
      <xdr:row>33</xdr:row>
      <xdr:rowOff>111442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127969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4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25633</xdr:rowOff>
    </xdr:from>
    <xdr:to>
      <xdr:col>24</xdr:col>
      <xdr:colOff>63500</xdr:colOff>
      <xdr:row>54</xdr:row>
      <xdr:rowOff>116115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83933"/>
          <a:ext cx="838200" cy="9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116115</xdr:rowOff>
    </xdr:from>
    <xdr:to>
      <xdr:col>19</xdr:col>
      <xdr:colOff>177800</xdr:colOff>
      <xdr:row>58</xdr:row>
      <xdr:rowOff>63020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74415"/>
          <a:ext cx="889000" cy="6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171431</xdr:rowOff>
    </xdr:from>
    <xdr:to>
      <xdr:col>15</xdr:col>
      <xdr:colOff>50800</xdr:colOff>
      <xdr:row>58</xdr:row>
      <xdr:rowOff>63020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4081"/>
          <a:ext cx="889000" cy="6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123040</xdr:rowOff>
    </xdr:from>
    <xdr:to>
      <xdr:col>10</xdr:col>
      <xdr:colOff>114300</xdr:colOff>
      <xdr:row>57</xdr:row>
      <xdr:rowOff>171431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5690"/>
          <a:ext cx="889000" cy="4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146283</xdr:rowOff>
    </xdr:from>
    <xdr:to>
      <xdr:col>24</xdr:col>
      <xdr:colOff>114300</xdr:colOff>
      <xdr:row>54</xdr:row>
      <xdr:rowOff>76433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169160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8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65315</xdr:rowOff>
    </xdr:from>
    <xdr:to>
      <xdr:col>20</xdr:col>
      <xdr:colOff>38100</xdr:colOff>
      <xdr:row>54</xdr:row>
      <xdr:rowOff>166915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11992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09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12220</xdr:rowOff>
    </xdr:from>
    <xdr:to>
      <xdr:col>15</xdr:col>
      <xdr:colOff>101600</xdr:colOff>
      <xdr:row>58</xdr:row>
      <xdr:rowOff>113820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104947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120631</xdr:rowOff>
    </xdr:from>
    <xdr:to>
      <xdr:col>10</xdr:col>
      <xdr:colOff>165100</xdr:colOff>
      <xdr:row>58</xdr:row>
      <xdr:rowOff>50781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67308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6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72240</xdr:rowOff>
    </xdr:from>
    <xdr:to>
      <xdr:col>6</xdr:col>
      <xdr:colOff>38100</xdr:colOff>
      <xdr:row>58</xdr:row>
      <xdr:rowOff>2390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164967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18304</xdr:rowOff>
    </xdr:from>
    <xdr:to>
      <xdr:col>24</xdr:col>
      <xdr:colOff>63500</xdr:colOff>
      <xdr:row>76</xdr:row>
      <xdr:rowOff>7285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191254"/>
          <a:ext cx="838200" cy="84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7285</xdr:rowOff>
    </xdr:from>
    <xdr:to>
      <xdr:col>19</xdr:col>
      <xdr:colOff>177800</xdr:colOff>
      <xdr:row>76</xdr:row>
      <xdr:rowOff>113150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37485"/>
          <a:ext cx="889000" cy="1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113150</xdr:rowOff>
    </xdr:from>
    <xdr:to>
      <xdr:col>15</xdr:col>
      <xdr:colOff>50800</xdr:colOff>
      <xdr:row>77</xdr:row>
      <xdr:rowOff>92301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43350"/>
          <a:ext cx="889000" cy="15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92301</xdr:rowOff>
    </xdr:from>
    <xdr:to>
      <xdr:col>10</xdr:col>
      <xdr:colOff>114300</xdr:colOff>
      <xdr:row>78</xdr:row>
      <xdr:rowOff>54471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3951"/>
          <a:ext cx="889000" cy="13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138954</xdr:rowOff>
    </xdr:from>
    <xdr:to>
      <xdr:col>24</xdr:col>
      <xdr:colOff>114300</xdr:colOff>
      <xdr:row>71</xdr:row>
      <xdr:rowOff>69104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1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91981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09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127935</xdr:rowOff>
    </xdr:from>
    <xdr:to>
      <xdr:col>20</xdr:col>
      <xdr:colOff>38100</xdr:colOff>
      <xdr:row>76</xdr:row>
      <xdr:rowOff>58085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74612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6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62350</xdr:rowOff>
    </xdr:from>
    <xdr:to>
      <xdr:col>15</xdr:col>
      <xdr:colOff>101600</xdr:colOff>
      <xdr:row>76</xdr:row>
      <xdr:rowOff>163950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9027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6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41501</xdr:rowOff>
    </xdr:from>
    <xdr:to>
      <xdr:col>10</xdr:col>
      <xdr:colOff>165100</xdr:colOff>
      <xdr:row>77</xdr:row>
      <xdr:rowOff>143101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134228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3671</xdr:rowOff>
    </xdr:from>
    <xdr:to>
      <xdr:col>6</xdr:col>
      <xdr:colOff>38100</xdr:colOff>
      <xdr:row>78</xdr:row>
      <xdr:rowOff>105271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96398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6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28029</xdr:rowOff>
    </xdr:from>
    <xdr:to>
      <xdr:col>24</xdr:col>
      <xdr:colOff>63500</xdr:colOff>
      <xdr:row>99</xdr:row>
      <xdr:rowOff>17301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458529"/>
          <a:ext cx="838200" cy="153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17301</xdr:rowOff>
    </xdr:from>
    <xdr:to>
      <xdr:col>19</xdr:col>
      <xdr:colOff>177800</xdr:colOff>
      <xdr:row>99</xdr:row>
      <xdr:rowOff>26735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990851"/>
          <a:ext cx="889000" cy="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26735</xdr:rowOff>
    </xdr:from>
    <xdr:to>
      <xdr:col>15</xdr:col>
      <xdr:colOff>50800</xdr:colOff>
      <xdr:row>99</xdr:row>
      <xdr:rowOff>35351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00285"/>
          <a:ext cx="889000" cy="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35351</xdr:rowOff>
    </xdr:from>
    <xdr:to>
      <xdr:col>10</xdr:col>
      <xdr:colOff>114300</xdr:colOff>
      <xdr:row>99</xdr:row>
      <xdr:rowOff>64097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08901"/>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148679</xdr:rowOff>
    </xdr:from>
    <xdr:to>
      <xdr:col>24</xdr:col>
      <xdr:colOff>114300</xdr:colOff>
      <xdr:row>90</xdr:row>
      <xdr:rowOff>78829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40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101706</xdr:rowOff>
    </xdr:from>
    <xdr:ext cx="690189"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360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137951</xdr:rowOff>
    </xdr:from>
    <xdr:to>
      <xdr:col>20</xdr:col>
      <xdr:colOff>38100</xdr:colOff>
      <xdr:row>99</xdr:row>
      <xdr:rowOff>68101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84628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1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147385</xdr:rowOff>
    </xdr:from>
    <xdr:to>
      <xdr:col>15</xdr:col>
      <xdr:colOff>101600</xdr:colOff>
      <xdr:row>99</xdr:row>
      <xdr:rowOff>77535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94062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72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156001</xdr:rowOff>
    </xdr:from>
    <xdr:to>
      <xdr:col>10</xdr:col>
      <xdr:colOff>165100</xdr:colOff>
      <xdr:row>99</xdr:row>
      <xdr:rowOff>86151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102678</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73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13297</xdr:rowOff>
    </xdr:from>
    <xdr:to>
      <xdr:col>6</xdr:col>
      <xdr:colOff>38100</xdr:colOff>
      <xdr:row>99</xdr:row>
      <xdr:rowOff>114897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8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131424</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76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156682</xdr:rowOff>
    </xdr:from>
    <xdr:to>
      <xdr:col>55</xdr:col>
      <xdr:colOff>0</xdr:colOff>
      <xdr:row>35</xdr:row>
      <xdr:rowOff>165499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985982"/>
          <a:ext cx="838200" cy="18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165499</xdr:rowOff>
    </xdr:from>
    <xdr:to>
      <xdr:col>50</xdr:col>
      <xdr:colOff>114300</xdr:colOff>
      <xdr:row>37</xdr:row>
      <xdr:rowOff>8092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166249"/>
          <a:ext cx="889000" cy="1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8092</xdr:rowOff>
    </xdr:from>
    <xdr:to>
      <xdr:col>45</xdr:col>
      <xdr:colOff>177800</xdr:colOff>
      <xdr:row>37</xdr:row>
      <xdr:rowOff>131862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351742"/>
          <a:ext cx="889000" cy="1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131862</xdr:rowOff>
    </xdr:from>
    <xdr:to>
      <xdr:col>41</xdr:col>
      <xdr:colOff>50800</xdr:colOff>
      <xdr:row>38</xdr:row>
      <xdr:rowOff>53811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475512"/>
          <a:ext cx="8890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105882</xdr:rowOff>
    </xdr:from>
    <xdr:to>
      <xdr:col>55</xdr:col>
      <xdr:colOff>50800</xdr:colOff>
      <xdr:row>35</xdr:row>
      <xdr:rowOff>36032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128759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78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114699</xdr:rowOff>
    </xdr:from>
    <xdr:to>
      <xdr:col>50</xdr:col>
      <xdr:colOff>165100</xdr:colOff>
      <xdr:row>36</xdr:row>
      <xdr:rowOff>44849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61376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89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128742</xdr:rowOff>
    </xdr:from>
    <xdr:to>
      <xdr:col>46</xdr:col>
      <xdr:colOff>38100</xdr:colOff>
      <xdr:row>37</xdr:row>
      <xdr:rowOff>58892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75419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07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81062</xdr:rowOff>
    </xdr:from>
    <xdr:to>
      <xdr:col>41</xdr:col>
      <xdr:colOff>101600</xdr:colOff>
      <xdr:row>38</xdr:row>
      <xdr:rowOff>11212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27739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199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3011</xdr:rowOff>
    </xdr:from>
    <xdr:to>
      <xdr:col>36</xdr:col>
      <xdr:colOff>165100</xdr:colOff>
      <xdr:row>38</xdr:row>
      <xdr:rowOff>104611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95738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33198</xdr:rowOff>
    </xdr:from>
    <xdr:to>
      <xdr:col>55</xdr:col>
      <xdr:colOff>0</xdr:colOff>
      <xdr:row>57</xdr:row>
      <xdr:rowOff>6223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462948"/>
          <a:ext cx="838200" cy="3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74079</xdr:rowOff>
    </xdr:from>
    <xdr:to>
      <xdr:col>50</xdr:col>
      <xdr:colOff>114300</xdr:colOff>
      <xdr:row>57</xdr:row>
      <xdr:rowOff>6223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675279"/>
          <a:ext cx="889000" cy="10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74079</xdr:rowOff>
    </xdr:from>
    <xdr:to>
      <xdr:col>45</xdr:col>
      <xdr:colOff>177800</xdr:colOff>
      <xdr:row>57</xdr:row>
      <xdr:rowOff>50698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75279"/>
          <a:ext cx="889000" cy="14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87376</xdr:rowOff>
    </xdr:from>
    <xdr:to>
      <xdr:col>41</xdr:col>
      <xdr:colOff>50800</xdr:colOff>
      <xdr:row>57</xdr:row>
      <xdr:rowOff>50698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688576"/>
          <a:ext cx="889000" cy="13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153848</xdr:rowOff>
    </xdr:from>
    <xdr:to>
      <xdr:col>55</xdr:col>
      <xdr:colOff>50800</xdr:colOff>
      <xdr:row>55</xdr:row>
      <xdr:rowOff>83998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5275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126873</xdr:rowOff>
    </xdr:from>
    <xdr:to>
      <xdr:col>50</xdr:col>
      <xdr:colOff>165100</xdr:colOff>
      <xdr:row>57</xdr:row>
      <xdr:rowOff>57023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48150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23279</xdr:rowOff>
    </xdr:from>
    <xdr:to>
      <xdr:col>46</xdr:col>
      <xdr:colOff>38100</xdr:colOff>
      <xdr:row>56</xdr:row>
      <xdr:rowOff>124879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116006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171348</xdr:rowOff>
    </xdr:from>
    <xdr:to>
      <xdr:col>41</xdr:col>
      <xdr:colOff>101600</xdr:colOff>
      <xdr:row>57</xdr:row>
      <xdr:rowOff>101498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92625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36576</xdr:rowOff>
    </xdr:from>
    <xdr:to>
      <xdr:col>36</xdr:col>
      <xdr:colOff>165100</xdr:colOff>
      <xdr:row>56</xdr:row>
      <xdr:rowOff>138176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129303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134744</xdr:rowOff>
    </xdr:from>
    <xdr:to>
      <xdr:col>55</xdr:col>
      <xdr:colOff>0</xdr:colOff>
      <xdr:row>77</xdr:row>
      <xdr:rowOff>113429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64944"/>
          <a:ext cx="838200" cy="15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20878</xdr:rowOff>
    </xdr:from>
    <xdr:to>
      <xdr:col>50</xdr:col>
      <xdr:colOff>114300</xdr:colOff>
      <xdr:row>77</xdr:row>
      <xdr:rowOff>113429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22528"/>
          <a:ext cx="889000" cy="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145470</xdr:rowOff>
    </xdr:from>
    <xdr:to>
      <xdr:col>45</xdr:col>
      <xdr:colOff>177800</xdr:colOff>
      <xdr:row>77</xdr:row>
      <xdr:rowOff>20878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175670"/>
          <a:ext cx="889000" cy="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145470</xdr:rowOff>
    </xdr:from>
    <xdr:to>
      <xdr:col>41</xdr:col>
      <xdr:colOff>50800</xdr:colOff>
      <xdr:row>77</xdr:row>
      <xdr:rowOff>97633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175670"/>
          <a:ext cx="889000" cy="12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83944</xdr:rowOff>
    </xdr:from>
    <xdr:to>
      <xdr:col>55</xdr:col>
      <xdr:colOff>50800</xdr:colOff>
      <xdr:row>77</xdr:row>
      <xdr:rowOff>14094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106821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62629</xdr:rowOff>
    </xdr:from>
    <xdr:to>
      <xdr:col>50</xdr:col>
      <xdr:colOff>165100</xdr:colOff>
      <xdr:row>77</xdr:row>
      <xdr:rowOff>164229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3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141528</xdr:rowOff>
    </xdr:from>
    <xdr:to>
      <xdr:col>46</xdr:col>
      <xdr:colOff>38100</xdr:colOff>
      <xdr:row>77</xdr:row>
      <xdr:rowOff>71678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88206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94670</xdr:rowOff>
    </xdr:from>
    <xdr:to>
      <xdr:col>41</xdr:col>
      <xdr:colOff>101600</xdr:colOff>
      <xdr:row>77</xdr:row>
      <xdr:rowOff>24820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41347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0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46833</xdr:rowOff>
    </xdr:from>
    <xdr:to>
      <xdr:col>36</xdr:col>
      <xdr:colOff>165100</xdr:colOff>
      <xdr:row>77</xdr:row>
      <xdr:rowOff>148433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164960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7356</xdr:rowOff>
    </xdr:from>
    <xdr:to>
      <xdr:col>55</xdr:col>
      <xdr:colOff>0</xdr:colOff>
      <xdr:row>95</xdr:row>
      <xdr:rowOff>18253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295106"/>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145163</xdr:rowOff>
    </xdr:from>
    <xdr:to>
      <xdr:col>50</xdr:col>
      <xdr:colOff>114300</xdr:colOff>
      <xdr:row>95</xdr:row>
      <xdr:rowOff>7356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261463"/>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145163</xdr:rowOff>
    </xdr:from>
    <xdr:to>
      <xdr:col>45</xdr:col>
      <xdr:colOff>177800</xdr:colOff>
      <xdr:row>95</xdr:row>
      <xdr:rowOff>38636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261463"/>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6366</xdr:rowOff>
    </xdr:from>
    <xdr:to>
      <xdr:col>41</xdr:col>
      <xdr:colOff>50800</xdr:colOff>
      <xdr:row>95</xdr:row>
      <xdr:rowOff>38636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294116"/>
          <a:ext cx="8890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138903</xdr:rowOff>
    </xdr:from>
    <xdr:to>
      <xdr:col>55</xdr:col>
      <xdr:colOff>50800</xdr:colOff>
      <xdr:row>95</xdr:row>
      <xdr:rowOff>69053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161780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0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128006</xdr:rowOff>
    </xdr:from>
    <xdr:to>
      <xdr:col>50</xdr:col>
      <xdr:colOff>165100</xdr:colOff>
      <xdr:row>95</xdr:row>
      <xdr:rowOff>58156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2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74683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01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94363</xdr:rowOff>
    </xdr:from>
    <xdr:to>
      <xdr:col>46</xdr:col>
      <xdr:colOff>38100</xdr:colOff>
      <xdr:row>95</xdr:row>
      <xdr:rowOff>24513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41040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8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159286</xdr:rowOff>
    </xdr:from>
    <xdr:to>
      <xdr:col>41</xdr:col>
      <xdr:colOff>101600</xdr:colOff>
      <xdr:row>95</xdr:row>
      <xdr:rowOff>89436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105963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05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127016</xdr:rowOff>
    </xdr:from>
    <xdr:to>
      <xdr:col>36</xdr:col>
      <xdr:colOff>165100</xdr:colOff>
      <xdr:row>95</xdr:row>
      <xdr:rowOff>57166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73693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1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122912</xdr:rowOff>
    </xdr:from>
    <xdr:to>
      <xdr:col>85</xdr:col>
      <xdr:colOff>127000</xdr:colOff>
      <xdr:row>35</xdr:row>
      <xdr:rowOff>142643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23662"/>
          <a:ext cx="838200" cy="1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142643</xdr:rowOff>
    </xdr:from>
    <xdr:to>
      <xdr:col>81</xdr:col>
      <xdr:colOff>50800</xdr:colOff>
      <xdr:row>36</xdr:row>
      <xdr:rowOff>29572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43393"/>
          <a:ext cx="889000" cy="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28500</xdr:rowOff>
    </xdr:from>
    <xdr:to>
      <xdr:col>76</xdr:col>
      <xdr:colOff>114300</xdr:colOff>
      <xdr:row>36</xdr:row>
      <xdr:rowOff>29572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00700"/>
          <a:ext cx="889000" cy="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4955</xdr:rowOff>
    </xdr:from>
    <xdr:to>
      <xdr:col>71</xdr:col>
      <xdr:colOff>177800</xdr:colOff>
      <xdr:row>36</xdr:row>
      <xdr:rowOff>28500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491355"/>
          <a:ext cx="889000" cy="70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72112</xdr:rowOff>
    </xdr:from>
    <xdr:to>
      <xdr:col>85</xdr:col>
      <xdr:colOff>177800</xdr:colOff>
      <xdr:row>36</xdr:row>
      <xdr:rowOff>2262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94989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2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91843</xdr:rowOff>
    </xdr:from>
    <xdr:to>
      <xdr:col>81</xdr:col>
      <xdr:colOff>101600</xdr:colOff>
      <xdr:row>36</xdr:row>
      <xdr:rowOff>21993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9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38520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6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150222</xdr:rowOff>
    </xdr:from>
    <xdr:to>
      <xdr:col>76</xdr:col>
      <xdr:colOff>165100</xdr:colOff>
      <xdr:row>36</xdr:row>
      <xdr:rowOff>80372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5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96899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2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149150</xdr:rowOff>
    </xdr:from>
    <xdr:to>
      <xdr:col>72</xdr:col>
      <xdr:colOff>38100</xdr:colOff>
      <xdr:row>36</xdr:row>
      <xdr:rowOff>79300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95827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125605</xdr:rowOff>
    </xdr:from>
    <xdr:to>
      <xdr:col>67</xdr:col>
      <xdr:colOff>101600</xdr:colOff>
      <xdr:row>32</xdr:row>
      <xdr:rowOff>55755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4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72282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3012</xdr:rowOff>
    </xdr:from>
    <xdr:to>
      <xdr:col>85</xdr:col>
      <xdr:colOff>127000</xdr:colOff>
      <xdr:row>56</xdr:row>
      <xdr:rowOff>168100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04212"/>
          <a:ext cx="838200" cy="1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86680</xdr:rowOff>
    </xdr:from>
    <xdr:to>
      <xdr:col>81</xdr:col>
      <xdr:colOff>50800</xdr:colOff>
      <xdr:row>56</xdr:row>
      <xdr:rowOff>168100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687880"/>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86680</xdr:rowOff>
    </xdr:from>
    <xdr:to>
      <xdr:col>76</xdr:col>
      <xdr:colOff>114300</xdr:colOff>
      <xdr:row>56</xdr:row>
      <xdr:rowOff>140424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87880"/>
          <a:ext cx="889000" cy="5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126274</xdr:rowOff>
    </xdr:from>
    <xdr:to>
      <xdr:col>71</xdr:col>
      <xdr:colOff>177800</xdr:colOff>
      <xdr:row>56</xdr:row>
      <xdr:rowOff>140424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56024"/>
          <a:ext cx="889000" cy="18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123662</xdr:rowOff>
    </xdr:from>
    <xdr:to>
      <xdr:col>85</xdr:col>
      <xdr:colOff>177800</xdr:colOff>
      <xdr:row>56</xdr:row>
      <xdr:rowOff>53812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5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102089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117300</xdr:rowOff>
    </xdr:from>
    <xdr:to>
      <xdr:col>81</xdr:col>
      <xdr:colOff>101600</xdr:colOff>
      <xdr:row>57</xdr:row>
      <xdr:rowOff>47450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1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38577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1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35880</xdr:rowOff>
    </xdr:from>
    <xdr:to>
      <xdr:col>76</xdr:col>
      <xdr:colOff>165100</xdr:colOff>
      <xdr:row>56</xdr:row>
      <xdr:rowOff>137480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128607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2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89624</xdr:rowOff>
    </xdr:from>
    <xdr:to>
      <xdr:col>72</xdr:col>
      <xdr:colOff>38100</xdr:colOff>
      <xdr:row>57</xdr:row>
      <xdr:rowOff>19774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10901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75474</xdr:rowOff>
    </xdr:from>
    <xdr:to>
      <xdr:col>67</xdr:col>
      <xdr:colOff>101600</xdr:colOff>
      <xdr:row>56</xdr:row>
      <xdr:rowOff>5624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22151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8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20175</xdr:rowOff>
    </xdr:from>
    <xdr:to>
      <xdr:col>85</xdr:col>
      <xdr:colOff>127000</xdr:colOff>
      <xdr:row>78</xdr:row>
      <xdr:rowOff>80048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021675"/>
          <a:ext cx="838200" cy="143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80048</xdr:rowOff>
    </xdr:from>
    <xdr:to>
      <xdr:col>81</xdr:col>
      <xdr:colOff>50800</xdr:colOff>
      <xdr:row>79</xdr:row>
      <xdr:rowOff>81975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53148"/>
          <a:ext cx="889000" cy="17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81975</xdr:rowOff>
    </xdr:from>
    <xdr:to>
      <xdr:col>76</xdr:col>
      <xdr:colOff>114300</xdr:colOff>
      <xdr:row>79</xdr:row>
      <xdr:rowOff>97520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2652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96817</xdr:rowOff>
    </xdr:from>
    <xdr:to>
      <xdr:col>71</xdr:col>
      <xdr:colOff>177800</xdr:colOff>
      <xdr:row>79</xdr:row>
      <xdr:rowOff>97520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1367"/>
          <a:ext cx="8890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140825</xdr:rowOff>
    </xdr:from>
    <xdr:to>
      <xdr:col>85</xdr:col>
      <xdr:colOff>177800</xdr:colOff>
      <xdr:row>70</xdr:row>
      <xdr:rowOff>70975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19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93852</xdr:rowOff>
    </xdr:from>
    <xdr:ext cx="599010"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192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29248</xdr:rowOff>
    </xdr:from>
    <xdr:to>
      <xdr:col>81</xdr:col>
      <xdr:colOff>101600</xdr:colOff>
      <xdr:row>78</xdr:row>
      <xdr:rowOff>130848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147375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17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31175</xdr:rowOff>
    </xdr:from>
    <xdr:to>
      <xdr:col>76</xdr:col>
      <xdr:colOff>165100</xdr:colOff>
      <xdr:row>79</xdr:row>
      <xdr:rowOff>132775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123902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6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46720</xdr:rowOff>
    </xdr:from>
    <xdr:to>
      <xdr:col>72</xdr:col>
      <xdr:colOff>38100</xdr:colOff>
      <xdr:row>79</xdr:row>
      <xdr:rowOff>148320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139447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3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46017</xdr:rowOff>
    </xdr:from>
    <xdr:to>
      <xdr:col>67</xdr:col>
      <xdr:colOff>101600</xdr:colOff>
      <xdr:row>79</xdr:row>
      <xdr:rowOff>147617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138744</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3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10973</xdr:rowOff>
    </xdr:from>
    <xdr:to>
      <xdr:col>85</xdr:col>
      <xdr:colOff>127000</xdr:colOff>
      <xdr:row>97</xdr:row>
      <xdr:rowOff>25766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41623"/>
          <a:ext cx="8382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25766</xdr:rowOff>
    </xdr:from>
    <xdr:to>
      <xdr:col>81</xdr:col>
      <xdr:colOff>50800</xdr:colOff>
      <xdr:row>97</xdr:row>
      <xdr:rowOff>56624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56416"/>
          <a:ext cx="889000" cy="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36623</xdr:rowOff>
    </xdr:from>
    <xdr:to>
      <xdr:col>76</xdr:col>
      <xdr:colOff>114300</xdr:colOff>
      <xdr:row>97</xdr:row>
      <xdr:rowOff>56624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67273"/>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36623</xdr:rowOff>
    </xdr:from>
    <xdr:to>
      <xdr:col>71</xdr:col>
      <xdr:colOff>177800</xdr:colOff>
      <xdr:row>97</xdr:row>
      <xdr:rowOff>75068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67273"/>
          <a:ext cx="889000" cy="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131623</xdr:rowOff>
    </xdr:from>
    <xdr:to>
      <xdr:col>85</xdr:col>
      <xdr:colOff>177800</xdr:colOff>
      <xdr:row>97</xdr:row>
      <xdr:rowOff>61773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154500</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4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146416</xdr:rowOff>
    </xdr:from>
    <xdr:to>
      <xdr:col>81</xdr:col>
      <xdr:colOff>101600</xdr:colOff>
      <xdr:row>97</xdr:row>
      <xdr:rowOff>76566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93093</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8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5824</xdr:rowOff>
    </xdr:from>
    <xdr:to>
      <xdr:col>76</xdr:col>
      <xdr:colOff>165100</xdr:colOff>
      <xdr:row>97</xdr:row>
      <xdr:rowOff>107424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123951</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1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157273</xdr:rowOff>
    </xdr:from>
    <xdr:to>
      <xdr:col>72</xdr:col>
      <xdr:colOff>38100</xdr:colOff>
      <xdr:row>97</xdr:row>
      <xdr:rowOff>87423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103950</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9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24268</xdr:rowOff>
    </xdr:from>
    <xdr:to>
      <xdr:col>67</xdr:col>
      <xdr:colOff>101600</xdr:colOff>
      <xdr:row>97</xdr:row>
      <xdr:rowOff>125868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142395</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3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あたり６８９，８１６円となっており、前年度と比較すると、７１，２４５円の増加となった。これは、能登半島地震及び奥能登豪雨からの復旧・復興のために、震災復興基金に約５３億円を積み立てたことにより増加した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あたり４，９４１，９５０円となっており、前年度と比較すると、４，６９２，１４９円の増加となった。これは、能登半島地震及び奥能登豪雨により発生した災害ごみ処理費が増大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住民一人あたり４９６，６００円となっており、前年度と比較すると、４３８，３３４円の増加となった。これは、能登半島地震及び奥能登豪雨により被災した公共施設の災害復旧事業費が増大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平成１８年度以降、財政調整基金の取り崩しを行なわず、実質収支も黒字の財政運営を継続して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きたが、令和５年度においては、能登半島地震の影響により、財政調整基金を取り崩している。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災害支援金や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ふるさと納税による寄附に加え、災害復旧のための特別交付税が交付されたことから黒字決算となっている。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人口減による市税の減少により、財政運営が非常に厳しくなるなか、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寄付や交付金を原資とした復興基金を財源として、復興計画に沿った復旧・復興を進める。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過去５年間、全会計において実質赤字は発生していない。構成のうち上位３会計は①一般会計、②</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病院事業会計</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、③</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水道事業会計</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資金不足額については病院会計で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△６３６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百万円、水道会計で△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３３８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病院会計で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は、能登半島地震及び奥能登豪雨の影響により、病床使用率が大幅に低下し、収益が大幅に悪化した。持続的な経営を維持していくためにも早急な診療体制の見直しが必要となっている。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水道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会計では、能登半島地震及び奥能登豪雨により甚大な被害を受けた管路・施設の災害復旧が必要である。人口減少による使用料の減少も見込まれるため、持続可能な経営を維持していくためには、使用料の改定も視野に入れた運営が必要とな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一般会計については、公共施設の見直しによる経常経費の削減に積極的に取り組み、財政の安定化に努める。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85470396</v>
      </c>
      <c r="BO4" s="371"/>
      <c r="BP4" s="371"/>
      <c r="BQ4" s="371"/>
      <c r="BR4" s="371"/>
      <c r="BS4" s="371"/>
      <c r="BT4" s="371"/>
      <c r="BU4" s="372"/>
      <c r="BV4" s="370">
        <v>23536791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31.7</v>
      </c>
      <c r="CU4" s="377"/>
      <c r="CV4" s="377"/>
      <c r="CW4" s="377"/>
      <c r="CX4" s="377"/>
      <c r="CY4" s="377"/>
      <c r="CZ4" s="377"/>
      <c r="DA4" s="378"/>
      <c r="DB4" s="376">
        <v>24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81491962</v>
      </c>
      <c r="BO5" s="408"/>
      <c r="BP5" s="408"/>
      <c r="BQ5" s="408"/>
      <c r="BR5" s="408"/>
      <c r="BS5" s="408"/>
      <c r="BT5" s="408"/>
      <c r="BU5" s="409"/>
      <c r="BV5" s="407">
        <v>20324530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99.2</v>
      </c>
      <c r="CU5" s="405"/>
      <c r="CV5" s="405"/>
      <c r="CW5" s="405"/>
      <c r="CX5" s="405"/>
      <c r="CY5" s="405"/>
      <c r="CZ5" s="405"/>
      <c r="DA5" s="406"/>
      <c r="DB5" s="404">
        <v>96.8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3978434</v>
      </c>
      <c r="BO6" s="408"/>
      <c r="BP6" s="408"/>
      <c r="BQ6" s="408"/>
      <c r="BR6" s="408"/>
      <c r="BS6" s="408"/>
      <c r="BT6" s="408"/>
      <c r="BU6" s="409"/>
      <c r="BV6" s="407">
        <v>3212261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99.2</v>
      </c>
      <c r="CU6" s="445"/>
      <c r="CV6" s="445"/>
      <c r="CW6" s="445"/>
      <c r="CX6" s="445"/>
      <c r="CY6" s="445"/>
      <c r="CZ6" s="445"/>
      <c r="DA6" s="446"/>
      <c r="DB6" s="444">
        <v>97.2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1825559</v>
      </c>
      <c r="BO7" s="408"/>
      <c r="BP7" s="408"/>
      <c r="BQ7" s="408"/>
      <c r="BR7" s="408"/>
      <c r="BS7" s="408"/>
      <c r="BT7" s="408"/>
      <c r="BU7" s="409"/>
      <c r="BV7" s="407">
        <v>1553855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6782958</v>
      </c>
      <c r="CU7" s="408"/>
      <c r="CV7" s="408"/>
      <c r="CW7" s="408"/>
      <c r="CX7" s="408"/>
      <c r="CY7" s="408"/>
      <c r="CZ7" s="408"/>
      <c r="DA7" s="409"/>
      <c r="DB7" s="407">
        <v>6915944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2152875</v>
      </c>
      <c r="BO8" s="408"/>
      <c r="BP8" s="408"/>
      <c r="BQ8" s="408"/>
      <c r="BR8" s="408"/>
      <c r="BS8" s="408"/>
      <c r="BT8" s="408"/>
      <c r="BU8" s="409"/>
      <c r="BV8" s="407">
        <v>1658406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12929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494469</v>
      </c>
      <c r="BO9" s="408"/>
      <c r="BP9" s="408"/>
      <c r="BQ9" s="408"/>
      <c r="BR9" s="408"/>
      <c r="BS9" s="408"/>
      <c r="BT9" s="408"/>
      <c r="BU9" s="409"/>
      <c r="BV9" s="407">
        <v>1275990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7.6</v>
      </c>
      <c r="CU9" s="405"/>
      <c r="CV9" s="405"/>
      <c r="CW9" s="405"/>
      <c r="CX9" s="405"/>
      <c r="CY9" s="405"/>
      <c r="CZ9" s="405"/>
      <c r="DA9" s="406"/>
      <c r="DB9" s="404">
        <v>8.8000000000000007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14625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377</v>
      </c>
      <c r="BO10" s="408"/>
      <c r="BP10" s="408"/>
      <c r="BQ10" s="408"/>
      <c r="BR10" s="408"/>
      <c r="BS10" s="408"/>
      <c r="BT10" s="408"/>
      <c r="BU10" s="409"/>
      <c r="BV10" s="407">
        <v>1265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5700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11374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2281843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11300</v>
      </c>
      <c r="S13" s="492"/>
      <c r="T13" s="492"/>
      <c r="U13" s="492"/>
      <c r="V13" s="493"/>
      <c r="W13" s="423" t="s">
        <v>131</v>
      </c>
      <c r="X13" s="424"/>
      <c r="Y13" s="424"/>
      <c r="Z13" s="424"/>
      <c r="AA13" s="424"/>
      <c r="AB13" s="414"/>
      <c r="AC13" s="458">
        <v>613</v>
      </c>
      <c r="AD13" s="459"/>
      <c r="AE13" s="459"/>
      <c r="AF13" s="459"/>
      <c r="AG13" s="501"/>
      <c r="AH13" s="458">
        <v>838</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500546</v>
      </c>
      <c r="BO13" s="408"/>
      <c r="BP13" s="408"/>
      <c r="BQ13" s="408"/>
      <c r="BR13" s="408"/>
      <c r="BS13" s="408"/>
      <c r="BT13" s="408"/>
      <c r="BU13" s="409"/>
      <c r="BV13" s="407">
        <v>-1004588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16.3</v>
      </c>
      <c r="CU13" s="405"/>
      <c r="CV13" s="405"/>
      <c r="CW13" s="405"/>
      <c r="CX13" s="405"/>
      <c r="CY13" s="405"/>
      <c r="CZ13" s="405"/>
      <c r="DA13" s="406"/>
      <c r="DB13" s="404">
        <v>15.1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12574</v>
      </c>
      <c r="S14" s="492"/>
      <c r="T14" s="492"/>
      <c r="U14" s="492"/>
      <c r="V14" s="493"/>
      <c r="W14" s="397"/>
      <c r="X14" s="398"/>
      <c r="Y14" s="398"/>
      <c r="Z14" s="398"/>
      <c r="AA14" s="398"/>
      <c r="AB14" s="387"/>
      <c r="AC14" s="494">
        <v>10.3</v>
      </c>
      <c r="AD14" s="495"/>
      <c r="AE14" s="495"/>
      <c r="AF14" s="495"/>
      <c r="AG14" s="496"/>
      <c r="AH14" s="494">
        <v>12.3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12487</v>
      </c>
      <c r="S15" s="492"/>
      <c r="T15" s="492"/>
      <c r="U15" s="492"/>
      <c r="V15" s="493"/>
      <c r="W15" s="423" t="s">
        <v>137</v>
      </c>
      <c r="X15" s="424"/>
      <c r="Y15" s="424"/>
      <c r="Z15" s="424"/>
      <c r="AA15" s="424"/>
      <c r="AB15" s="414"/>
      <c r="AC15" s="458">
        <v>1520</v>
      </c>
      <c r="AD15" s="459"/>
      <c r="AE15" s="459"/>
      <c r="AF15" s="459"/>
      <c r="AG15" s="501"/>
      <c r="AH15" s="458">
        <v>1801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1355733</v>
      </c>
      <c r="BO15" s="371"/>
      <c r="BP15" s="371"/>
      <c r="BQ15" s="371"/>
      <c r="BR15" s="371"/>
      <c r="BS15" s="371"/>
      <c r="BT15" s="371"/>
      <c r="BU15" s="372"/>
      <c r="BV15" s="370">
        <v>1448048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26.4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6465218</v>
      </c>
      <c r="BO16" s="408"/>
      <c r="BP16" s="408"/>
      <c r="BQ16" s="408"/>
      <c r="BR16" s="408"/>
      <c r="BS16" s="408"/>
      <c r="BT16" s="408"/>
      <c r="BU16" s="409"/>
      <c r="BV16" s="407">
        <v>6549067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3796</v>
      </c>
      <c r="AD17" s="459"/>
      <c r="AE17" s="459"/>
      <c r="AF17" s="459"/>
      <c r="AG17" s="501"/>
      <c r="AH17" s="458">
        <v>4195</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1660172</v>
      </c>
      <c r="BO17" s="408"/>
      <c r="BP17" s="408"/>
      <c r="BQ17" s="408"/>
      <c r="BR17" s="408"/>
      <c r="BS17" s="408"/>
      <c r="BT17" s="408"/>
      <c r="BU17" s="409"/>
      <c r="BV17" s="407">
        <v>1786169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247.2</v>
      </c>
      <c r="M18" s="531"/>
      <c r="N18" s="531"/>
      <c r="O18" s="531"/>
      <c r="P18" s="531"/>
      <c r="Q18" s="531"/>
      <c r="R18" s="532"/>
      <c r="S18" s="532"/>
      <c r="T18" s="532"/>
      <c r="U18" s="532"/>
      <c r="V18" s="533"/>
      <c r="W18" s="425"/>
      <c r="X18" s="426"/>
      <c r="Y18" s="426"/>
      <c r="Z18" s="426"/>
      <c r="AA18" s="426"/>
      <c r="AB18" s="417"/>
      <c r="AC18" s="534">
        <v>64</v>
      </c>
      <c r="AD18" s="535"/>
      <c r="AE18" s="535"/>
      <c r="AF18" s="535"/>
      <c r="AG18" s="536"/>
      <c r="AH18" s="534">
        <v>61.4</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6841920</v>
      </c>
      <c r="BO18" s="408"/>
      <c r="BP18" s="408"/>
      <c r="BQ18" s="408"/>
      <c r="BR18" s="408"/>
      <c r="BS18" s="408"/>
      <c r="BT18" s="408"/>
      <c r="BU18" s="409"/>
      <c r="BV18" s="407">
        <v>6804932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52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19475516</v>
      </c>
      <c r="BO19" s="408"/>
      <c r="BP19" s="408"/>
      <c r="BQ19" s="408"/>
      <c r="BR19" s="408"/>
      <c r="BS19" s="408"/>
      <c r="BT19" s="408"/>
      <c r="BU19" s="409"/>
      <c r="BV19" s="407">
        <v>17864425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5517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43679482</v>
      </c>
      <c r="BO22" s="371"/>
      <c r="BP22" s="371"/>
      <c r="BQ22" s="371"/>
      <c r="BR22" s="371"/>
      <c r="BS22" s="371"/>
      <c r="BT22" s="371"/>
      <c r="BU22" s="372"/>
      <c r="BV22" s="370">
        <v>15590867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11032809</v>
      </c>
      <c r="BO23" s="408"/>
      <c r="BP23" s="408"/>
      <c r="BQ23" s="408"/>
      <c r="BR23" s="408"/>
      <c r="BS23" s="408"/>
      <c r="BT23" s="408"/>
      <c r="BU23" s="409"/>
      <c r="BV23" s="407">
        <v>11218998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3915</v>
      </c>
      <c r="R24" s="459"/>
      <c r="S24" s="459"/>
      <c r="T24" s="459"/>
      <c r="U24" s="459"/>
      <c r="V24" s="501"/>
      <c r="W24" s="553"/>
      <c r="X24" s="554"/>
      <c r="Y24" s="555"/>
      <c r="Z24" s="457" t="s">
        <v>161</v>
      </c>
      <c r="AA24" s="437"/>
      <c r="AB24" s="437"/>
      <c r="AC24" s="437"/>
      <c r="AD24" s="437"/>
      <c r="AE24" s="437"/>
      <c r="AF24" s="437"/>
      <c r="AG24" s="438"/>
      <c r="AH24" s="458">
        <v>175</v>
      </c>
      <c r="AI24" s="459"/>
      <c r="AJ24" s="459"/>
      <c r="AK24" s="459"/>
      <c r="AL24" s="501"/>
      <c r="AM24" s="458">
        <v>545475</v>
      </c>
      <c r="AN24" s="459"/>
      <c r="AO24" s="459"/>
      <c r="AP24" s="459"/>
      <c r="AQ24" s="459"/>
      <c r="AR24" s="501"/>
      <c r="AS24" s="458">
        <v>3117</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40972667</v>
      </c>
      <c r="BO24" s="408"/>
      <c r="BP24" s="408"/>
      <c r="BQ24" s="408"/>
      <c r="BR24" s="408"/>
      <c r="BS24" s="408"/>
      <c r="BT24" s="408"/>
      <c r="BU24" s="409"/>
      <c r="BV24" s="407">
        <v>12577561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6390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55676</v>
      </c>
      <c r="BO25" s="371"/>
      <c r="BP25" s="371"/>
      <c r="BQ25" s="371"/>
      <c r="BR25" s="371"/>
      <c r="BS25" s="371"/>
      <c r="BT25" s="371"/>
      <c r="BU25" s="372"/>
      <c r="BV25" s="370">
        <v>59271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5670</v>
      </c>
      <c r="R26" s="459"/>
      <c r="S26" s="459"/>
      <c r="T26" s="459"/>
      <c r="U26" s="459"/>
      <c r="V26" s="501"/>
      <c r="W26" s="553"/>
      <c r="X26" s="554"/>
      <c r="Y26" s="555"/>
      <c r="Z26" s="457" t="s">
        <v>167</v>
      </c>
      <c r="AA26" s="559"/>
      <c r="AB26" s="559"/>
      <c r="AC26" s="559"/>
      <c r="AD26" s="559"/>
      <c r="AE26" s="559"/>
      <c r="AF26" s="559"/>
      <c r="AG26" s="560"/>
      <c r="AH26" s="458">
        <v>14</v>
      </c>
      <c r="AI26" s="459"/>
      <c r="AJ26" s="459"/>
      <c r="AK26" s="459"/>
      <c r="AL26" s="501"/>
      <c r="AM26" s="458">
        <v>43540</v>
      </c>
      <c r="AN26" s="459"/>
      <c r="AO26" s="459"/>
      <c r="AP26" s="459"/>
      <c r="AQ26" s="459"/>
      <c r="AR26" s="501"/>
      <c r="AS26" s="458">
        <v>3110</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4450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210899</v>
      </c>
      <c r="BO27" s="527"/>
      <c r="BP27" s="527"/>
      <c r="BQ27" s="527"/>
      <c r="BR27" s="527"/>
      <c r="BS27" s="527"/>
      <c r="BT27" s="527"/>
      <c r="BU27" s="528"/>
      <c r="BV27" s="526">
        <v>210894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3850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2732404</v>
      </c>
      <c r="BO28" s="371"/>
      <c r="BP28" s="371"/>
      <c r="BQ28" s="371"/>
      <c r="BR28" s="371"/>
      <c r="BS28" s="371"/>
      <c r="BT28" s="371"/>
      <c r="BU28" s="372"/>
      <c r="BV28" s="370">
        <v>1073624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10</v>
      </c>
      <c r="M29" s="459"/>
      <c r="N29" s="459"/>
      <c r="O29" s="459"/>
      <c r="P29" s="501"/>
      <c r="Q29" s="458">
        <v>3650</v>
      </c>
      <c r="R29" s="459"/>
      <c r="S29" s="459"/>
      <c r="T29" s="459"/>
      <c r="U29" s="459"/>
      <c r="V29" s="501"/>
      <c r="W29" s="556"/>
      <c r="X29" s="557"/>
      <c r="Y29" s="558"/>
      <c r="Z29" s="457" t="s">
        <v>176</v>
      </c>
      <c r="AA29" s="437"/>
      <c r="AB29" s="437"/>
      <c r="AC29" s="437"/>
      <c r="AD29" s="437"/>
      <c r="AE29" s="437"/>
      <c r="AF29" s="437"/>
      <c r="AG29" s="438"/>
      <c r="AH29" s="458">
        <v>175</v>
      </c>
      <c r="AI29" s="459"/>
      <c r="AJ29" s="459"/>
      <c r="AK29" s="459"/>
      <c r="AL29" s="501"/>
      <c r="AM29" s="458">
        <v>545475</v>
      </c>
      <c r="AN29" s="459"/>
      <c r="AO29" s="459"/>
      <c r="AP29" s="459"/>
      <c r="AQ29" s="459"/>
      <c r="AR29" s="501"/>
      <c r="AS29" s="458">
        <v>3117</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1049037</v>
      </c>
      <c r="BO29" s="408"/>
      <c r="BP29" s="408"/>
      <c r="BQ29" s="408"/>
      <c r="BR29" s="408"/>
      <c r="BS29" s="408"/>
      <c r="BT29" s="408"/>
      <c r="BU29" s="409"/>
      <c r="BV29" s="407">
        <v>1049020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94.9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9689963</v>
      </c>
      <c r="BO30" s="527"/>
      <c r="BP30" s="527"/>
      <c r="BQ30" s="527"/>
      <c r="BR30" s="527"/>
      <c r="BS30" s="527"/>
      <c r="BT30" s="527"/>
      <c r="BU30" s="528"/>
      <c r="BV30" s="526">
        <v>6713562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珠洲市国民健康保険特別会計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珠洲市病院事業会計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奥能登クリーン組合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（財）鉢ヶ崎リゾート振興協会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珠洲市賃貸住宅事業特別会計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珠洲市介護保険特別会計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珠洲市水道事業会計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奥能登広域圏事務組合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珠洲鉢ヶ崎ホテル株式会社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珠洲市後期高齢者医療特別会計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珠洲市下水道事業会計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石川県後期高齢者医療広域連合（一般会計）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珠洲土地開発公社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石川県後期高齢者医療広域連合（後期高齢者医療特別会計）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石川県市町村消防団員等公務災害補償等組合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石川県市町村消防賞じゅつ金組合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のと鉄道運営助成基金事務組合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HSppxbgbKHrKIJvXbDZdC2O++UX1qefc4YKU7teTNsMlbb4iU+u7xFF7iv3BPxLXmHYwvkyDGv6+0xRTssB1g==" saltValue="Gy+V4QTaA9vCuoCrkYsj0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6.44</v>
      </c>
      <c r="G34" s="33">
        <v>5.69</v>
      </c>
      <c r="H34" s="33">
        <v>5.52</v>
      </c>
      <c r="I34" s="33">
        <v>23.97</v>
      </c>
      <c r="J34" s="34">
        <v>31.73</v>
      </c>
      <c r="K34" s="22"/>
      <c r="L34" s="22"/>
      <c r="M34" s="22"/>
      <c r="N34" s="22"/>
      <c r="O34" s="22"/>
      <c r="P34" s="22"/>
    </row>
    <row r="35" spans="1:16" ht="39" customHeight="1" x14ac:dyDescent="0.15">
      <c r="A35" s="22"/>
      <c r="B35" s="35"/>
      <c r="C35" s="1145" t="s">
        <v>534</v>
      </c>
      <c r="D35" s="1146"/>
      <c r="E35" s="1147"/>
      <c r="F35" s="36">
        <v>25.92</v>
      </c>
      <c r="G35" s="37">
        <v>24.01</v>
      </c>
      <c r="H35" s="37">
        <v>25.67</v>
      </c>
      <c r="I35" s="37">
        <v>15.01</v>
      </c>
      <c r="J35" s="38">
        <v>9.3800000000000008</v>
      </c>
      <c r="K35" s="22"/>
      <c r="L35" s="22"/>
      <c r="M35" s="22"/>
      <c r="N35" s="22"/>
      <c r="O35" s="22"/>
      <c r="P35" s="22"/>
    </row>
    <row r="36" spans="1:16" ht="39" customHeight="1" x14ac:dyDescent="0.15">
      <c r="A36" s="22"/>
      <c r="B36" s="35"/>
      <c r="C36" s="1145" t="s">
        <v>535</v>
      </c>
      <c r="D36" s="1146"/>
      <c r="E36" s="1147"/>
      <c r="F36" s="36">
        <v>22.26</v>
      </c>
      <c r="G36" s="37">
        <v>21.45</v>
      </c>
      <c r="H36" s="37">
        <v>23.28</v>
      </c>
      <c r="I36" s="37">
        <v>23.57</v>
      </c>
      <c r="J36" s="38">
        <v>4.97</v>
      </c>
      <c r="K36" s="22"/>
      <c r="L36" s="22"/>
      <c r="M36" s="22"/>
      <c r="N36" s="22"/>
      <c r="O36" s="22"/>
      <c r="P36" s="22"/>
    </row>
    <row r="37" spans="1:16" ht="39" customHeight="1" x14ac:dyDescent="0.15">
      <c r="A37" s="22"/>
      <c r="B37" s="35"/>
      <c r="C37" s="1145" t="s">
        <v>536</v>
      </c>
      <c r="D37" s="1146"/>
      <c r="E37" s="1147"/>
      <c r="F37" s="36">
        <v>0</v>
      </c>
      <c r="G37" s="37">
        <v>0</v>
      </c>
      <c r="H37" s="37">
        <v>0</v>
      </c>
      <c r="I37" s="37">
        <v>0</v>
      </c>
      <c r="J37" s="38">
        <v>3.6</v>
      </c>
      <c r="K37" s="22"/>
      <c r="L37" s="22"/>
      <c r="M37" s="22"/>
      <c r="N37" s="22"/>
      <c r="O37" s="22"/>
      <c r="P37" s="22"/>
    </row>
    <row r="38" spans="1:16" ht="39" customHeight="1" x14ac:dyDescent="0.15">
      <c r="A38" s="22"/>
      <c r="B38" s="35"/>
      <c r="C38" s="1145" t="s">
        <v>537</v>
      </c>
      <c r="D38" s="1146"/>
      <c r="E38" s="1147"/>
      <c r="F38" s="36">
        <v>0.56999999999999995</v>
      </c>
      <c r="G38" s="37">
        <v>0.91</v>
      </c>
      <c r="H38" s="37">
        <v>1.39</v>
      </c>
      <c r="I38" s="37">
        <v>3.53</v>
      </c>
      <c r="J38" s="38">
        <v>0.48</v>
      </c>
      <c r="K38" s="22"/>
      <c r="L38" s="22"/>
      <c r="M38" s="22"/>
      <c r="N38" s="22"/>
      <c r="O38" s="22"/>
      <c r="P38" s="22"/>
    </row>
    <row r="39" spans="1:16" ht="39" customHeight="1" x14ac:dyDescent="0.15">
      <c r="A39" s="22"/>
      <c r="B39" s="35"/>
      <c r="C39" s="1145" t="s">
        <v>538</v>
      </c>
      <c r="D39" s="1146"/>
      <c r="E39" s="1147"/>
      <c r="F39" s="36">
        <v>0.28000000000000003</v>
      </c>
      <c r="G39" s="37">
        <v>0.38</v>
      </c>
      <c r="H39" s="37">
        <v>0.77</v>
      </c>
      <c r="I39" s="37">
        <v>0.59</v>
      </c>
      <c r="J39" s="38">
        <v>0.27</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542</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YsdXcJu0cA5+7AYGA1NTIMYC//xNB7dAvocYCWy4uINdCbFsJlrCvr91+LiQFWRCXM3IoTjGb9iPlvZSZCBA==" saltValue="neDhuUMugSlhHZ+pTAvt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1415</v>
      </c>
      <c r="L45" s="60">
        <v>1601</v>
      </c>
      <c r="M45" s="60">
        <v>1442</v>
      </c>
      <c r="N45" s="60">
        <v>1569</v>
      </c>
      <c r="O45" s="61">
        <v>1488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862</v>
      </c>
      <c r="L48" s="64">
        <v>903</v>
      </c>
      <c r="M48" s="64">
        <v>889</v>
      </c>
      <c r="N48" s="64">
        <v>901</v>
      </c>
      <c r="O48" s="65">
        <v>812</v>
      </c>
      <c r="P48" s="48"/>
      <c r="Q48" s="48"/>
      <c r="R48" s="48"/>
      <c r="S48" s="48"/>
      <c r="T48" s="48"/>
      <c r="U48" s="48"/>
    </row>
    <row r="49" spans="1:21" ht="30.75" customHeight="1" x14ac:dyDescent="0.15">
      <c r="A49" s="48"/>
      <c r="B49" s="1155"/>
      <c r="C49" s="1156"/>
      <c r="D49" s="62"/>
      <c r="E49" s="1161" t="s">
        <v>14</v>
      </c>
      <c r="F49" s="1161"/>
      <c r="G49" s="1161"/>
      <c r="H49" s="1161"/>
      <c r="I49" s="1161"/>
      <c r="J49" s="1162"/>
      <c r="K49" s="63">
        <v>48</v>
      </c>
      <c r="L49" s="64">
        <v>37</v>
      </c>
      <c r="M49" s="64">
        <v>47</v>
      </c>
      <c r="N49" s="64">
        <v>36</v>
      </c>
      <c r="O49" s="65">
        <v>29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1</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1593</v>
      </c>
      <c r="L52" s="64">
        <v>1781</v>
      </c>
      <c r="M52" s="64">
        <v>1556</v>
      </c>
      <c r="N52" s="64">
        <v>1602</v>
      </c>
      <c r="O52" s="65">
        <v>1414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732</v>
      </c>
      <c r="L53" s="69">
        <v>760</v>
      </c>
      <c r="M53" s="69">
        <v>822</v>
      </c>
      <c r="N53" s="69">
        <v>905</v>
      </c>
      <c r="O53" s="70">
        <v>915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v>0</v>
      </c>
      <c r="L58" s="84">
        <v>0</v>
      </c>
      <c r="M58" s="84">
        <v>0</v>
      </c>
      <c r="N58" s="84">
        <v>0</v>
      </c>
      <c r="O58" s="85">
        <v>0</v>
      </c>
    </row>
    <row r="59" spans="1:21" ht="31.5" customHeight="1" x14ac:dyDescent="0.15">
      <c r="B59" s="1171"/>
      <c r="C59" s="1172"/>
      <c r="D59" s="1178" t="s">
        <v>26</v>
      </c>
      <c r="E59" s="1179"/>
      <c r="F59" s="1179"/>
      <c r="G59" s="1179"/>
      <c r="H59" s="1179"/>
      <c r="I59" s="1179"/>
      <c r="J59" s="1180"/>
      <c r="K59" s="86">
        <v>49</v>
      </c>
      <c r="L59" s="87">
        <v>49</v>
      </c>
      <c r="M59" s="87">
        <v>49</v>
      </c>
      <c r="N59" s="87">
        <v>49</v>
      </c>
      <c r="O59" s="88">
        <v>1049</v>
      </c>
    </row>
    <row r="60" spans="1:21" ht="31.5" customHeight="1" thickBot="1" x14ac:dyDescent="0.2">
      <c r="B60" s="1173"/>
      <c r="C60" s="1174"/>
      <c r="D60" s="1181" t="s">
        <v>27</v>
      </c>
      <c r="E60" s="1182"/>
      <c r="F60" s="1182"/>
      <c r="G60" s="1182"/>
      <c r="H60" s="1182"/>
      <c r="I60" s="1182"/>
      <c r="J60" s="1183"/>
      <c r="K60" s="89">
        <v>0</v>
      </c>
      <c r="L60" s="90">
        <v>0</v>
      </c>
      <c r="M60" s="90">
        <v>0</v>
      </c>
      <c r="N60" s="90">
        <v>0</v>
      </c>
      <c r="O60" s="91">
        <v>1000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f7uTS5v0tFEFGbFcFeIXjaRXYfPQICtHdt3OwWeczMWKibk+nHTe2J0AtusG4nYITRMuQhozBB/GuPaV1CGdg==" saltValue="ZTTcJuxLXXghU1u9Iory3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13354</v>
      </c>
      <c r="J41" s="344">
        <v>14016</v>
      </c>
      <c r="K41" s="344">
        <v>15671</v>
      </c>
      <c r="L41" s="344">
        <v>15591</v>
      </c>
      <c r="M41" s="345">
        <v>43679</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8542</v>
      </c>
      <c r="J43" s="347">
        <v>7643</v>
      </c>
      <c r="K43" s="347">
        <v>6761</v>
      </c>
      <c r="L43" s="347">
        <v>6831</v>
      </c>
      <c r="M43" s="348">
        <v>6383</v>
      </c>
    </row>
    <row r="44" spans="2:13" ht="27.75" customHeight="1" x14ac:dyDescent="0.15">
      <c r="B44" s="1186"/>
      <c r="C44" s="1187"/>
      <c r="D44" s="106"/>
      <c r="E44" s="1192" t="s">
        <v>34</v>
      </c>
      <c r="F44" s="1192"/>
      <c r="G44" s="1192"/>
      <c r="H44" s="1193"/>
      <c r="I44" s="346">
        <v>195</v>
      </c>
      <c r="J44" s="347">
        <v>147</v>
      </c>
      <c r="K44" s="347">
        <v>101</v>
      </c>
      <c r="L44" s="347">
        <v>68</v>
      </c>
      <c r="M44" s="348">
        <v>195</v>
      </c>
    </row>
    <row r="45" spans="2:13" ht="27.75" customHeight="1" x14ac:dyDescent="0.15">
      <c r="B45" s="1186"/>
      <c r="C45" s="1187"/>
      <c r="D45" s="106"/>
      <c r="E45" s="1192" t="s">
        <v>35</v>
      </c>
      <c r="F45" s="1192"/>
      <c r="G45" s="1192"/>
      <c r="H45" s="1193"/>
      <c r="I45" s="346">
        <v>1552</v>
      </c>
      <c r="J45" s="347">
        <v>1575</v>
      </c>
      <c r="K45" s="347">
        <v>1595</v>
      </c>
      <c r="L45" s="347">
        <v>1641</v>
      </c>
      <c r="M45" s="348">
        <v>1633</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5800</v>
      </c>
      <c r="J50" s="347">
        <v>6382</v>
      </c>
      <c r="K50" s="347">
        <v>6506</v>
      </c>
      <c r="L50" s="347">
        <v>9613</v>
      </c>
      <c r="M50" s="348">
        <v>13999</v>
      </c>
    </row>
    <row r="51" spans="2:13" ht="27.75" customHeight="1" x14ac:dyDescent="0.15">
      <c r="B51" s="1186"/>
      <c r="C51" s="1187"/>
      <c r="D51" s="106"/>
      <c r="E51" s="1192" t="s">
        <v>42</v>
      </c>
      <c r="F51" s="1192"/>
      <c r="G51" s="1192"/>
      <c r="H51" s="1193"/>
      <c r="I51" s="346">
        <v>763</v>
      </c>
      <c r="J51" s="347">
        <v>708</v>
      </c>
      <c r="K51" s="347">
        <v>654</v>
      </c>
      <c r="L51" s="347">
        <v>596</v>
      </c>
      <c r="M51" s="348">
        <v>508</v>
      </c>
    </row>
    <row r="52" spans="2:13" ht="27.75" customHeight="1" x14ac:dyDescent="0.15">
      <c r="B52" s="1188"/>
      <c r="C52" s="1189"/>
      <c r="D52" s="106"/>
      <c r="E52" s="1192" t="s">
        <v>43</v>
      </c>
      <c r="F52" s="1192"/>
      <c r="G52" s="1192"/>
      <c r="H52" s="1193"/>
      <c r="I52" s="346">
        <v>14553</v>
      </c>
      <c r="J52" s="347">
        <v>14662</v>
      </c>
      <c r="K52" s="347">
        <v>15462</v>
      </c>
      <c r="L52" s="347">
        <v>15028</v>
      </c>
      <c r="M52" s="348">
        <v>41725</v>
      </c>
    </row>
    <row r="53" spans="2:13" ht="27.75" customHeight="1" thickBot="1" x14ac:dyDescent="0.2">
      <c r="B53" s="1199" t="s">
        <v>19</v>
      </c>
      <c r="C53" s="1200"/>
      <c r="D53" s="110"/>
      <c r="E53" s="1201" t="s">
        <v>44</v>
      </c>
      <c r="F53" s="1201"/>
      <c r="G53" s="1201"/>
      <c r="H53" s="1202"/>
      <c r="I53" s="349">
        <v>2528</v>
      </c>
      <c r="J53" s="350">
        <v>1629</v>
      </c>
      <c r="K53" s="350">
        <v>1506</v>
      </c>
      <c r="L53" s="350">
        <v>-1106</v>
      </c>
      <c r="M53" s="351">
        <v>-4342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ZYezK+vsvykchj8e2DgIq3xrxbI5+3ExtnrXCp4XJk0LlepoD/mFG69x/GVBxqk29F3UpybDyMLMHQWUn97UQ==" saltValue="WZIPOXf4UEAaB2QVD8G1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3162</v>
      </c>
      <c r="G55" s="352">
        <v>1074</v>
      </c>
      <c r="H55" s="353">
        <v>2732</v>
      </c>
    </row>
    <row r="56" spans="2:8" ht="52.5" customHeight="1" x14ac:dyDescent="0.15">
      <c r="B56" s="122"/>
      <c r="C56" s="1213" t="s">
        <v>47</v>
      </c>
      <c r="D56" s="1213"/>
      <c r="E56" s="1214"/>
      <c r="F56" s="354">
        <v>49</v>
      </c>
      <c r="G56" s="354">
        <v>1049</v>
      </c>
      <c r="H56" s="355">
        <v>1049</v>
      </c>
    </row>
    <row r="57" spans="2:8" ht="53.25" customHeight="1" x14ac:dyDescent="0.15">
      <c r="B57" s="122"/>
      <c r="C57" s="1215" t="s">
        <v>48</v>
      </c>
      <c r="D57" s="1215"/>
      <c r="E57" s="1216"/>
      <c r="F57" s="356">
        <v>2566</v>
      </c>
      <c r="G57" s="356">
        <v>6714</v>
      </c>
      <c r="H57" s="357">
        <v>9690</v>
      </c>
    </row>
    <row r="58" spans="2:8" ht="45.75" customHeight="1" x14ac:dyDescent="0.15">
      <c r="B58" s="123"/>
      <c r="C58" s="1203" t="s">
        <v>560</v>
      </c>
      <c r="D58" s="1204"/>
      <c r="E58" s="1205"/>
      <c r="F58" s="358">
        <v>0</v>
      </c>
      <c r="G58" s="358">
        <v>4000</v>
      </c>
      <c r="H58" s="359">
        <v>8089</v>
      </c>
    </row>
    <row r="59" spans="2:8" ht="45.75" customHeight="1" x14ac:dyDescent="0.15">
      <c r="B59" s="123"/>
      <c r="C59" s="1203" t="s">
        <v>561</v>
      </c>
      <c r="D59" s="1204"/>
      <c r="E59" s="1205"/>
      <c r="F59" s="358">
        <v>240</v>
      </c>
      <c r="G59" s="358">
        <v>1004</v>
      </c>
      <c r="H59" s="359">
        <v>900</v>
      </c>
    </row>
    <row r="60" spans="2:8" ht="45.75" customHeight="1" x14ac:dyDescent="0.15">
      <c r="B60" s="123"/>
      <c r="C60" s="1203" t="s">
        <v>562</v>
      </c>
      <c r="D60" s="1204"/>
      <c r="E60" s="1205"/>
      <c r="F60" s="358">
        <v>238</v>
      </c>
      <c r="G60" s="358">
        <v>218</v>
      </c>
      <c r="H60" s="359">
        <v>201</v>
      </c>
    </row>
    <row r="61" spans="2:8" ht="45.75" customHeight="1" x14ac:dyDescent="0.15">
      <c r="B61" s="123"/>
      <c r="C61" s="1203" t="s">
        <v>563</v>
      </c>
      <c r="D61" s="1204"/>
      <c r="E61" s="1205"/>
      <c r="F61" s="358">
        <v>168</v>
      </c>
      <c r="G61" s="358">
        <v>175</v>
      </c>
      <c r="H61" s="359">
        <v>159</v>
      </c>
    </row>
    <row r="62" spans="2:8" ht="45.75" customHeight="1" thickBot="1" x14ac:dyDescent="0.2">
      <c r="B62" s="124"/>
      <c r="C62" s="1206" t="s">
        <v>564</v>
      </c>
      <c r="D62" s="1207"/>
      <c r="E62" s="1208"/>
      <c r="F62" s="360">
        <v>159</v>
      </c>
      <c r="G62" s="360">
        <v>134</v>
      </c>
      <c r="H62" s="361">
        <v>125</v>
      </c>
    </row>
    <row r="63" spans="2:8" ht="52.5" customHeight="1" thickBot="1" x14ac:dyDescent="0.2">
      <c r="B63" s="125"/>
      <c r="C63" s="1209" t="s">
        <v>49</v>
      </c>
      <c r="D63" s="1209"/>
      <c r="E63" s="1210"/>
      <c r="F63" s="362">
        <v>5777</v>
      </c>
      <c r="G63" s="362">
        <v>8836</v>
      </c>
      <c r="H63" s="363">
        <v>13471</v>
      </c>
    </row>
    <row r="64" spans="2:8" x14ac:dyDescent="0.15"/>
  </sheetData>
  <sheetProtection algorithmName="SHA-512" hashValue="tPKmD3KDxwwdr99AZ/xqk/aIrXRIJdnoK/3pavZLwbMqHI21dsJFb2mgVxMlWfb5AtS5Gi8swQXeWPX+PPbVVg==" saltValue="SSdKph4cYjQc9GgryFqN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163468</v>
      </c>
      <c r="E3" s="144"/>
      <c r="F3" s="145">
        <v>92632</v>
      </c>
      <c r="G3" s="146"/>
      <c r="H3" s="147"/>
    </row>
    <row r="4" spans="1:8" x14ac:dyDescent="0.15">
      <c r="A4" s="148"/>
      <c r="B4" s="149"/>
      <c r="C4" s="150"/>
      <c r="D4" s="151">
        <v>76859</v>
      </c>
      <c r="E4" s="152"/>
      <c r="F4" s="153">
        <v>47978</v>
      </c>
      <c r="G4" s="154"/>
      <c r="H4" s="155"/>
    </row>
    <row r="5" spans="1:8" x14ac:dyDescent="0.15">
      <c r="A5" s="136" t="s">
        <v>519</v>
      </c>
      <c r="B5" s="141"/>
      <c r="C5" s="142"/>
      <c r="D5" s="143">
        <v>202847</v>
      </c>
      <c r="E5" s="144"/>
      <c r="F5" s="145">
        <v>96469</v>
      </c>
      <c r="G5" s="146"/>
      <c r="H5" s="147"/>
    </row>
    <row r="6" spans="1:8" x14ac:dyDescent="0.15">
      <c r="A6" s="148"/>
      <c r="B6" s="149"/>
      <c r="C6" s="150"/>
      <c r="D6" s="151">
        <v>107460</v>
      </c>
      <c r="E6" s="152"/>
      <c r="F6" s="153">
        <v>49775</v>
      </c>
      <c r="G6" s="154"/>
      <c r="H6" s="155"/>
    </row>
    <row r="7" spans="1:8" x14ac:dyDescent="0.15">
      <c r="A7" s="136" t="s">
        <v>520</v>
      </c>
      <c r="B7" s="141"/>
      <c r="C7" s="142"/>
      <c r="D7" s="143">
        <v>269372</v>
      </c>
      <c r="E7" s="144"/>
      <c r="F7" s="145">
        <v>85743</v>
      </c>
      <c r="G7" s="146"/>
      <c r="H7" s="147"/>
    </row>
    <row r="8" spans="1:8" x14ac:dyDescent="0.15">
      <c r="A8" s="148"/>
      <c r="B8" s="149"/>
      <c r="C8" s="150"/>
      <c r="D8" s="151">
        <v>197836</v>
      </c>
      <c r="E8" s="152"/>
      <c r="F8" s="153">
        <v>45231</v>
      </c>
      <c r="G8" s="154"/>
      <c r="H8" s="155"/>
    </row>
    <row r="9" spans="1:8" x14ac:dyDescent="0.15">
      <c r="A9" s="136" t="s">
        <v>521</v>
      </c>
      <c r="B9" s="141"/>
      <c r="C9" s="142"/>
      <c r="D9" s="143">
        <v>130042</v>
      </c>
      <c r="E9" s="144"/>
      <c r="F9" s="145">
        <v>92509</v>
      </c>
      <c r="G9" s="146"/>
      <c r="H9" s="147"/>
    </row>
    <row r="10" spans="1:8" x14ac:dyDescent="0.15">
      <c r="A10" s="148"/>
      <c r="B10" s="149"/>
      <c r="C10" s="150"/>
      <c r="D10" s="151">
        <v>56340</v>
      </c>
      <c r="E10" s="152"/>
      <c r="F10" s="153">
        <v>52274</v>
      </c>
      <c r="G10" s="154"/>
      <c r="H10" s="155"/>
    </row>
    <row r="11" spans="1:8" x14ac:dyDescent="0.15">
      <c r="A11" s="136" t="s">
        <v>522</v>
      </c>
      <c r="B11" s="141"/>
      <c r="C11" s="142"/>
      <c r="D11" s="143">
        <v>86579</v>
      </c>
      <c r="E11" s="144"/>
      <c r="F11" s="145">
        <v>98544</v>
      </c>
      <c r="G11" s="146"/>
      <c r="H11" s="147"/>
    </row>
    <row r="12" spans="1:8" x14ac:dyDescent="0.15">
      <c r="A12" s="148"/>
      <c r="B12" s="149"/>
      <c r="C12" s="156"/>
      <c r="D12" s="151">
        <v>27921</v>
      </c>
      <c r="E12" s="152"/>
      <c r="F12" s="153">
        <v>55816</v>
      </c>
      <c r="G12" s="154"/>
      <c r="H12" s="155"/>
    </row>
    <row r="13" spans="1:8" x14ac:dyDescent="0.15">
      <c r="A13" s="136"/>
      <c r="B13" s="141"/>
      <c r="C13" s="157"/>
      <c r="D13" s="158">
        <v>170462</v>
      </c>
      <c r="E13" s="159"/>
      <c r="F13" s="160">
        <v>93179</v>
      </c>
      <c r="G13" s="161"/>
      <c r="H13" s="147"/>
    </row>
    <row r="14" spans="1:8" x14ac:dyDescent="0.15">
      <c r="A14" s="148"/>
      <c r="B14" s="149"/>
      <c r="C14" s="150"/>
      <c r="D14" s="151">
        <v>93283</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6.44</v>
      </c>
      <c r="C19" s="162">
        <f>ROUND(VALUE(SUBSTITUTE(実質収支比率等に係る経年分析!G$48,"▲","-")),2)</f>
        <v>5.69</v>
      </c>
      <c r="D19" s="162">
        <f>ROUND(VALUE(SUBSTITUTE(実質収支比率等に係る経年分析!H$48,"▲","-")),2)</f>
        <v>5.52</v>
      </c>
      <c r="E19" s="162">
        <f>ROUND(VALUE(SUBSTITUTE(実質収支比率等に係る経年分析!I$48,"▲","-")),2)</f>
        <v>23.98</v>
      </c>
      <c r="F19" s="162">
        <f>ROUND(VALUE(SUBSTITUTE(実質収支比率等に係る経年分析!J$48,"▲","-")),2)</f>
        <v>31.74</v>
      </c>
    </row>
    <row r="20" spans="1:11" x14ac:dyDescent="0.15">
      <c r="A20" s="162" t="s">
        <v>53</v>
      </c>
      <c r="B20" s="162">
        <f>ROUND(VALUE(SUBSTITUTE(実質収支比率等に係る経年分析!F$47,"▲","-")),2)</f>
        <v>39.770000000000003</v>
      </c>
      <c r="C20" s="162">
        <f>ROUND(VALUE(SUBSTITUTE(実質収支比率等に係る経年分析!G$47,"▲","-")),2)</f>
        <v>40.9</v>
      </c>
      <c r="D20" s="162">
        <f>ROUND(VALUE(SUBSTITUTE(実質収支比率等に係る経年分析!H$47,"▲","-")),2)</f>
        <v>45.67</v>
      </c>
      <c r="E20" s="162">
        <f>ROUND(VALUE(SUBSTITUTE(実質収支比率等に係る経年分析!I$47,"▲","-")),2)</f>
        <v>15.52</v>
      </c>
      <c r="F20" s="162">
        <f>ROUND(VALUE(SUBSTITUTE(実質収支比率等に係る経年分析!J$47,"▲","-")),2)</f>
        <v>40.28</v>
      </c>
    </row>
    <row r="21" spans="1:11" x14ac:dyDescent="0.15">
      <c r="A21" s="162" t="s">
        <v>54</v>
      </c>
      <c r="B21" s="162">
        <f>IF(ISNUMBER(VALUE(SUBSTITUTE(実質収支比率等に係る経年分析!F$49,"▲","-"))),ROUND(VALUE(SUBSTITUTE(実質収支比率等に係る経年分析!F$49,"▲","-")),2),NA())</f>
        <v>5.29</v>
      </c>
      <c r="C21" s="162">
        <f>IF(ISNUMBER(VALUE(SUBSTITUTE(実質収支比率等に係る経年分析!G$49,"▲","-"))),ROUND(VALUE(SUBSTITUTE(実質収支比率等に係る経年分析!G$49,"▲","-")),2),NA())</f>
        <v>-0.38</v>
      </c>
      <c r="D21" s="162">
        <f>IF(ISNUMBER(VALUE(SUBSTITUTE(実質収支比率等に係る経年分析!H$49,"▲","-"))),ROUND(VALUE(SUBSTITUTE(実質収支比率等に係る経年分析!H$49,"▲","-")),2),NA())</f>
        <v>-0.36</v>
      </c>
      <c r="E21" s="162">
        <f>IF(ISNUMBER(VALUE(SUBSTITUTE(実質収支比率等に係る経年分析!I$49,"▲","-"))),ROUND(VALUE(SUBSTITUTE(実質収支比率等に係る経年分析!I$49,"▲","-")),2),NA())</f>
        <v>-14.53</v>
      </c>
      <c r="F21" s="162">
        <f>IF(ISNUMBER(VALUE(SUBSTITUTE(実質収支比率等に係る経年分析!J$49,"▲","-"))),ROUND(VALUE(SUBSTITUTE(実質収支比率等に係る経年分析!J$49,"▲","-")),2),NA())</f>
        <v>7.38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珠洲市後期高齢者医療特別会計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珠洲市賃貸住宅事業特別会計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珠洲市下水道事業会計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0.28000000000000003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15">
      <c r="A32" s="163" t="str">
        <f>IF(連結実質赤字比率に係る赤字・黒字の構成分析!C$38="",NA(),連結実質赤字比率に係る赤字・黒字の構成分析!C$38)</f>
        <v>珠洲市介護保険特別会計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0.56999999999999995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3.53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0.48</v>
      </c>
    </row>
    <row r="33" spans="1:16" x14ac:dyDescent="0.15">
      <c r="A33" s="163" t="str">
        <f>IF(連結実質赤字比率に係る赤字・黒字の構成分析!C$37="",NA(),連結実質赤字比率に係る赤字・黒字の構成分析!C$37)</f>
        <v>珠洲市国民健康保険特別会計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3.6</v>
      </c>
    </row>
    <row r="34" spans="1:16" x14ac:dyDescent="0.15">
      <c r="A34" s="163" t="str">
        <f>IF(連結実質赤字比率に係る赤字・黒字の構成分析!C$36="",NA(),連結実質赤字比率に係る赤字・黒字の構成分析!C$36)</f>
        <v>珠洲市水道事業会計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22.26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21.45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23.28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23.57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4.97</v>
      </c>
    </row>
    <row r="35" spans="1:16" x14ac:dyDescent="0.15">
      <c r="A35" s="163" t="str">
        <f>IF(連結実質赤字比率に係る赤字・黒字の構成分析!C$35="",NA(),連結実質赤字比率に係る赤字・黒字の構成分析!C$35)</f>
        <v>珠洲市病院事業会計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25.92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24.01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9.3800000000000008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23.97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31.73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1593</v>
      </c>
      <c r="E42" s="164"/>
      <c r="F42" s="164"/>
      <c r="G42" s="164">
        <f>'実質公債費比率（分子）の構造'!L$52</f>
        <v>1781</v>
      </c>
      <c r="H42" s="164"/>
      <c r="I42" s="164"/>
      <c r="J42" s="164">
        <f>'実質公債費比率（分子）の構造'!M$52</f>
        <v>1556</v>
      </c>
      <c r="K42" s="164"/>
      <c r="L42" s="164"/>
      <c r="M42" s="164">
        <f>'実質公債費比率（分子）の構造'!N$52</f>
        <v>1602</v>
      </c>
      <c r="N42" s="164"/>
      <c r="O42" s="164"/>
      <c r="P42" s="164">
        <f>'実質公債費比率（分子）の構造'!O$52</f>
        <v>1414</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48</v>
      </c>
      <c r="C45" s="164"/>
      <c r="D45" s="164"/>
      <c r="E45" s="164">
        <f>'実質公債費比率（分子）の構造'!L$49</f>
        <v>37</v>
      </c>
      <c r="F45" s="164"/>
      <c r="G45" s="164"/>
      <c r="H45" s="164">
        <f>'実質公債費比率（分子）の構造'!M$49</f>
        <v>47</v>
      </c>
      <c r="I45" s="164"/>
      <c r="J45" s="164"/>
      <c r="K45" s="164">
        <f>'実質公債費比率（分子）の構造'!N$49</f>
        <v>36</v>
      </c>
      <c r="L45" s="164"/>
      <c r="M45" s="164"/>
      <c r="N45" s="164">
        <f>'実質公債費比率（分子）の構造'!O$49</f>
        <v>29</v>
      </c>
      <c r="O45" s="164"/>
      <c r="P45" s="164"/>
    </row>
    <row r="46" spans="1:16" x14ac:dyDescent="0.15">
      <c r="A46" s="164" t="s">
        <v>64</v>
      </c>
      <c r="B46" s="164">
        <f>'実質公債費比率（分子）の構造'!K$48</f>
        <v>862</v>
      </c>
      <c r="C46" s="164"/>
      <c r="D46" s="164"/>
      <c r="E46" s="164">
        <f>'実質公債費比率（分子）の構造'!L$48</f>
        <v>903</v>
      </c>
      <c r="F46" s="164"/>
      <c r="G46" s="164"/>
      <c r="H46" s="164">
        <f>'実質公債費比率（分子）の構造'!M$48</f>
        <v>889</v>
      </c>
      <c r="I46" s="164"/>
      <c r="J46" s="164"/>
      <c r="K46" s="164">
        <f>'実質公債費比率（分子）の構造'!N$48</f>
        <v>901</v>
      </c>
      <c r="L46" s="164"/>
      <c r="M46" s="164"/>
      <c r="N46" s="164">
        <f>'実質公債費比率（分子）の構造'!O$48</f>
        <v>812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1415</v>
      </c>
      <c r="C49" s="164"/>
      <c r="D49" s="164"/>
      <c r="E49" s="164">
        <f>'実質公債費比率（分子）の構造'!L$45</f>
        <v>1601</v>
      </c>
      <c r="F49" s="164"/>
      <c r="G49" s="164"/>
      <c r="H49" s="164">
        <f>'実質公債費比率（分子）の構造'!M$45</f>
        <v>1442</v>
      </c>
      <c r="I49" s="164"/>
      <c r="J49" s="164"/>
      <c r="K49" s="164">
        <f>'実質公債費比率（分子）の構造'!N$45</f>
        <v>1569</v>
      </c>
      <c r="L49" s="164"/>
      <c r="M49" s="164"/>
      <c r="N49" s="164">
        <f>'実質公債費比率（分子）の構造'!O$45</f>
        <v>1488</v>
      </c>
      <c r="O49" s="164"/>
      <c r="P49" s="164"/>
    </row>
    <row r="50" spans="1:16" x14ac:dyDescent="0.15">
      <c r="A50" s="164" t="s">
        <v>67</v>
      </c>
      <c r="B50" s="164" t="e">
        <f>NA()</f>
        <v>#N/A</v>
      </c>
      <c r="C50" s="164">
        <f>IF(ISNUMBER('実質公債費比率（分子）の構造'!K$53),'実質公債費比率（分子）の構造'!K$53,NA())</f>
        <v>732</v>
      </c>
      <c r="D50" s="164" t="e">
        <f>NA()</f>
        <v>#N/A</v>
      </c>
      <c r="E50" s="164" t="e">
        <f>NA()</f>
        <v>#N/A</v>
      </c>
      <c r="F50" s="164">
        <f>IF(ISNUMBER('実質公債費比率（分子）の構造'!L$53),'実質公債費比率（分子）の構造'!L$53,NA())</f>
        <v>760</v>
      </c>
      <c r="G50" s="164" t="e">
        <f>NA()</f>
        <v>#N/A</v>
      </c>
      <c r="H50" s="164" t="e">
        <f>NA()</f>
        <v>#N/A</v>
      </c>
      <c r="I50" s="164">
        <f>IF(ISNUMBER('実質公債費比率（分子）の構造'!M$53),'実質公債費比率（分子）の構造'!M$53,NA())</f>
        <v>822</v>
      </c>
      <c r="J50" s="164" t="e">
        <f>NA()</f>
        <v>#N/A</v>
      </c>
      <c r="K50" s="164" t="e">
        <f>NA()</f>
        <v>#N/A</v>
      </c>
      <c r="L50" s="164">
        <f>IF(ISNUMBER('実質公債費比率（分子）の構造'!N$53),'実質公債費比率（分子）の構造'!N$53,NA())</f>
        <v>905</v>
      </c>
      <c r="M50" s="164" t="e">
        <f>NA()</f>
        <v>#N/A</v>
      </c>
      <c r="N50" s="164" t="e">
        <f>NA()</f>
        <v>#N/A</v>
      </c>
      <c r="O50" s="164">
        <f>IF(ISNUMBER('実質公債費比率（分子）の構造'!O$53),'実質公債費比率（分子）の構造'!O$53,NA())</f>
        <v>915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14553</v>
      </c>
      <c r="E56" s="163"/>
      <c r="F56" s="163"/>
      <c r="G56" s="163">
        <f>'将来負担比率（分子）の構造'!J$52</f>
        <v>14662</v>
      </c>
      <c r="H56" s="163"/>
      <c r="I56" s="163"/>
      <c r="J56" s="163">
        <f>'将来負担比率（分子）の構造'!K$52</f>
        <v>15462</v>
      </c>
      <c r="K56" s="163"/>
      <c r="L56" s="163"/>
      <c r="M56" s="163">
        <f>'将来負担比率（分子）の構造'!L$52</f>
        <v>15028</v>
      </c>
      <c r="N56" s="163"/>
      <c r="O56" s="163"/>
      <c r="P56" s="163">
        <f>'将来負担比率（分子）の構造'!M$52</f>
        <v>41725</v>
      </c>
    </row>
    <row r="57" spans="1:16" x14ac:dyDescent="0.15">
      <c r="A57" s="163" t="s">
        <v>42</v>
      </c>
      <c r="B57" s="163"/>
      <c r="C57" s="163"/>
      <c r="D57" s="163">
        <f>'将来負担比率（分子）の構造'!I$51</f>
        <v>763</v>
      </c>
      <c r="E57" s="163"/>
      <c r="F57" s="163"/>
      <c r="G57" s="163">
        <f>'将来負担比率（分子）の構造'!J$51</f>
        <v>708</v>
      </c>
      <c r="H57" s="163"/>
      <c r="I57" s="163"/>
      <c r="J57" s="163">
        <f>'将来負担比率（分子）の構造'!K$51</f>
        <v>654</v>
      </c>
      <c r="K57" s="163"/>
      <c r="L57" s="163"/>
      <c r="M57" s="163">
        <f>'将来負担比率（分子）の構造'!L$51</f>
        <v>596</v>
      </c>
      <c r="N57" s="163"/>
      <c r="O57" s="163"/>
      <c r="P57" s="163">
        <f>'将来負担比率（分子）の構造'!M$51</f>
        <v>508</v>
      </c>
    </row>
    <row r="58" spans="1:16" x14ac:dyDescent="0.15">
      <c r="A58" s="163" t="s">
        <v>41</v>
      </c>
      <c r="B58" s="163"/>
      <c r="C58" s="163"/>
      <c r="D58" s="163">
        <f>'将来負担比率（分子）の構造'!I$50</f>
        <v>5800</v>
      </c>
      <c r="E58" s="163"/>
      <c r="F58" s="163"/>
      <c r="G58" s="163">
        <f>'将来負担比率（分子）の構造'!J$50</f>
        <v>6382</v>
      </c>
      <c r="H58" s="163"/>
      <c r="I58" s="163"/>
      <c r="J58" s="163">
        <f>'将来負担比率（分子）の構造'!K$50</f>
        <v>6506</v>
      </c>
      <c r="K58" s="163"/>
      <c r="L58" s="163"/>
      <c r="M58" s="163">
        <f>'将来負担比率（分子）の構造'!L$50</f>
        <v>9613</v>
      </c>
      <c r="N58" s="163"/>
      <c r="O58" s="163"/>
      <c r="P58" s="163">
        <f>'将来負担比率（分子）の構造'!M$50</f>
        <v>13999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1552</v>
      </c>
      <c r="C62" s="163"/>
      <c r="D62" s="163"/>
      <c r="E62" s="163">
        <f>'将来負担比率（分子）の構造'!J$45</f>
        <v>1575</v>
      </c>
      <c r="F62" s="163"/>
      <c r="G62" s="163"/>
      <c r="H62" s="163">
        <f>'将来負担比率（分子）の構造'!K$45</f>
        <v>1595</v>
      </c>
      <c r="I62" s="163"/>
      <c r="J62" s="163"/>
      <c r="K62" s="163">
        <f>'将来負担比率（分子）の構造'!L$45</f>
        <v>1641</v>
      </c>
      <c r="L62" s="163"/>
      <c r="M62" s="163"/>
      <c r="N62" s="163">
        <f>'将来負担比率（分子）の構造'!M$45</f>
        <v>1633</v>
      </c>
      <c r="O62" s="163"/>
      <c r="P62" s="163"/>
    </row>
    <row r="63" spans="1:16" x14ac:dyDescent="0.15">
      <c r="A63" s="163" t="s">
        <v>34</v>
      </c>
      <c r="B63" s="163">
        <f>'将来負担比率（分子）の構造'!I$44</f>
        <v>195</v>
      </c>
      <c r="C63" s="163"/>
      <c r="D63" s="163"/>
      <c r="E63" s="163">
        <f>'将来負担比率（分子）の構造'!J$44</f>
        <v>147</v>
      </c>
      <c r="F63" s="163"/>
      <c r="G63" s="163"/>
      <c r="H63" s="163">
        <f>'将来負担比率（分子）の構造'!K$44</f>
        <v>101</v>
      </c>
      <c r="I63" s="163"/>
      <c r="J63" s="163"/>
      <c r="K63" s="163">
        <f>'将来負担比率（分子）の構造'!L$44</f>
        <v>68</v>
      </c>
      <c r="L63" s="163"/>
      <c r="M63" s="163"/>
      <c r="N63" s="163">
        <f>'将来負担比率（分子）の構造'!M$44</f>
        <v>195</v>
      </c>
      <c r="O63" s="163"/>
      <c r="P63" s="163"/>
    </row>
    <row r="64" spans="1:16" x14ac:dyDescent="0.15">
      <c r="A64" s="163" t="s">
        <v>33</v>
      </c>
      <c r="B64" s="163">
        <f>'将来負担比率（分子）の構造'!I$43</f>
        <v>8542</v>
      </c>
      <c r="C64" s="163"/>
      <c r="D64" s="163"/>
      <c r="E64" s="163">
        <f>'将来負担比率（分子）の構造'!J$43</f>
        <v>7643</v>
      </c>
      <c r="F64" s="163"/>
      <c r="G64" s="163"/>
      <c r="H64" s="163">
        <f>'将来負担比率（分子）の構造'!K$43</f>
        <v>6761</v>
      </c>
      <c r="I64" s="163"/>
      <c r="J64" s="163"/>
      <c r="K64" s="163">
        <f>'将来負担比率（分子）の構造'!L$43</f>
        <v>6831</v>
      </c>
      <c r="L64" s="163"/>
      <c r="M64" s="163"/>
      <c r="N64" s="163">
        <f>'将来負担比率（分子）の構造'!M$43</f>
        <v>6383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13354</v>
      </c>
      <c r="C66" s="163"/>
      <c r="D66" s="163"/>
      <c r="E66" s="163">
        <f>'将来負担比率（分子）の構造'!J$41</f>
        <v>14016</v>
      </c>
      <c r="F66" s="163"/>
      <c r="G66" s="163"/>
      <c r="H66" s="163">
        <f>'将来負担比率（分子）の構造'!K$41</f>
        <v>15671</v>
      </c>
      <c r="I66" s="163"/>
      <c r="J66" s="163"/>
      <c r="K66" s="163">
        <f>'将来負担比率（分子）の構造'!L$41</f>
        <v>15591</v>
      </c>
      <c r="L66" s="163"/>
      <c r="M66" s="163"/>
      <c r="N66" s="163">
        <f>'将来負担比率（分子）の構造'!M$41</f>
        <v>43679</v>
      </c>
      <c r="O66" s="163"/>
      <c r="P66" s="163"/>
    </row>
    <row r="67" spans="1:16" x14ac:dyDescent="0.15">
      <c r="A67" s="163" t="s">
        <v>71</v>
      </c>
      <c r="B67" s="163" t="e">
        <f>NA()</f>
        <v>#N/A</v>
      </c>
      <c r="C67" s="163">
        <f>IF(ISNUMBER('将来負担比率（分子）の構造'!I$53), IF('将来負担比率（分子）の構造'!I$53 &lt; 0, 0, '将来負担比率（分子）の構造'!I$53), NA())</f>
        <v>2528</v>
      </c>
      <c r="D67" s="163" t="e">
        <f>NA()</f>
        <v>#N/A</v>
      </c>
      <c r="E67" s="163" t="e">
        <f>NA()</f>
        <v>#N/A</v>
      </c>
      <c r="F67" s="163">
        <f>IF(ISNUMBER('将来負担比率（分子）の構造'!J$53), IF('将来負担比率（分子）の構造'!J$53 &lt; 0, 0, '将来負担比率（分子）の構造'!J$53), NA())</f>
        <v>1629</v>
      </c>
      <c r="G67" s="163" t="e">
        <f>NA()</f>
        <v>#N/A</v>
      </c>
      <c r="H67" s="163" t="e">
        <f>NA()</f>
        <v>#N/A</v>
      </c>
      <c r="I67" s="163">
        <f>IF(ISNUMBER('将来負担比率（分子）の構造'!K$53), IF('将来負担比率（分子）の構造'!K$53 &lt; 0, 0, '将来負担比率（分子）の構造'!K$53), NA())</f>
        <v>1506</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3162</v>
      </c>
      <c r="C72" s="167">
        <f>基金残高に係る経年分析!G55</f>
        <v>1074</v>
      </c>
      <c r="D72" s="167">
        <f>基金残高に係る経年分析!H55</f>
        <v>2732</v>
      </c>
    </row>
    <row r="73" spans="1:16" x14ac:dyDescent="0.15">
      <c r="A73" s="166" t="s">
        <v>74</v>
      </c>
      <c r="B73" s="167">
        <f>基金残高に係る経年分析!F56</f>
        <v>49</v>
      </c>
      <c r="C73" s="167">
        <f>基金残高に係る経年分析!G56</f>
        <v>1049</v>
      </c>
      <c r="D73" s="167">
        <f>基金残高に係る経年分析!H56</f>
        <v>1049</v>
      </c>
    </row>
    <row r="74" spans="1:16" x14ac:dyDescent="0.15">
      <c r="A74" s="166" t="s">
        <v>75</v>
      </c>
      <c r="B74" s="167">
        <f>基金残高に係る経年分析!F57</f>
        <v>2566</v>
      </c>
      <c r="C74" s="167">
        <f>基金残高に係る経年分析!G57</f>
        <v>6714</v>
      </c>
      <c r="D74" s="167">
        <f>基金残高に係る経年分析!H57</f>
        <v>9690</v>
      </c>
    </row>
  </sheetData>
  <sheetProtection algorithmName="SHA-512" hashValue="IVxffp1ij89YGn5WoYIeEHtgZkCEde583+LQFl0HJDLAbFrc0NDCF/nxfc49EWI2qW3cgOZTAi8Iy5wRtrWhRA==" saltValue="+AoJ1qxOfZemv9l1OhnT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1141573</v>
      </c>
      <c r="S5" s="613"/>
      <c r="T5" s="613"/>
      <c r="U5" s="613"/>
      <c r="V5" s="613"/>
      <c r="W5" s="613"/>
      <c r="X5" s="613"/>
      <c r="Y5" s="614"/>
      <c r="Z5" s="615">
        <v>1.3</v>
      </c>
      <c r="AA5" s="615"/>
      <c r="AB5" s="615"/>
      <c r="AC5" s="615"/>
      <c r="AD5" s="616">
        <v>1107595</v>
      </c>
      <c r="AE5" s="616"/>
      <c r="AF5" s="616"/>
      <c r="AG5" s="616"/>
      <c r="AH5" s="616"/>
      <c r="AI5" s="616"/>
      <c r="AJ5" s="616"/>
      <c r="AK5" s="616"/>
      <c r="AL5" s="617">
        <v>16.100000000000001</v>
      </c>
      <c r="AM5" s="618"/>
      <c r="AN5" s="618"/>
      <c r="AO5" s="619"/>
      <c r="AP5" s="609" t="s">
        <v>215</v>
      </c>
      <c r="AQ5" s="610"/>
      <c r="AR5" s="610"/>
      <c r="AS5" s="610"/>
      <c r="AT5" s="610"/>
      <c r="AU5" s="610"/>
      <c r="AV5" s="610"/>
      <c r="AW5" s="610"/>
      <c r="AX5" s="610"/>
      <c r="AY5" s="610"/>
      <c r="AZ5" s="610"/>
      <c r="BA5" s="610"/>
      <c r="BB5" s="610"/>
      <c r="BC5" s="610"/>
      <c r="BD5" s="610"/>
      <c r="BE5" s="610"/>
      <c r="BF5" s="611"/>
      <c r="BG5" s="623">
        <v>1104812</v>
      </c>
      <c r="BH5" s="624"/>
      <c r="BI5" s="624"/>
      <c r="BJ5" s="624"/>
      <c r="BK5" s="624"/>
      <c r="BL5" s="624"/>
      <c r="BM5" s="624"/>
      <c r="BN5" s="625"/>
      <c r="BO5" s="626">
        <v>96.8</v>
      </c>
      <c r="BP5" s="626"/>
      <c r="BQ5" s="626"/>
      <c r="BR5" s="626"/>
      <c r="BS5" s="627">
        <v>87172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144489</v>
      </c>
      <c r="S6" s="624"/>
      <c r="T6" s="624"/>
      <c r="U6" s="624"/>
      <c r="V6" s="624"/>
      <c r="W6" s="624"/>
      <c r="X6" s="624"/>
      <c r="Y6" s="625"/>
      <c r="Z6" s="626">
        <v>0.2</v>
      </c>
      <c r="AA6" s="626"/>
      <c r="AB6" s="626"/>
      <c r="AC6" s="626"/>
      <c r="AD6" s="627">
        <v>144489</v>
      </c>
      <c r="AE6" s="627"/>
      <c r="AF6" s="627"/>
      <c r="AG6" s="627"/>
      <c r="AH6" s="627"/>
      <c r="AI6" s="627"/>
      <c r="AJ6" s="627"/>
      <c r="AK6" s="627"/>
      <c r="AL6" s="628">
        <v>2.1</v>
      </c>
      <c r="AM6" s="629"/>
      <c r="AN6" s="629"/>
      <c r="AO6" s="630"/>
      <c r="AP6" s="620" t="s">
        <v>220</v>
      </c>
      <c r="AQ6" s="621"/>
      <c r="AR6" s="621"/>
      <c r="AS6" s="621"/>
      <c r="AT6" s="621"/>
      <c r="AU6" s="621"/>
      <c r="AV6" s="621"/>
      <c r="AW6" s="621"/>
      <c r="AX6" s="621"/>
      <c r="AY6" s="621"/>
      <c r="AZ6" s="621"/>
      <c r="BA6" s="621"/>
      <c r="BB6" s="621"/>
      <c r="BC6" s="621"/>
      <c r="BD6" s="621"/>
      <c r="BE6" s="621"/>
      <c r="BF6" s="622"/>
      <c r="BG6" s="623">
        <v>1104812</v>
      </c>
      <c r="BH6" s="624"/>
      <c r="BI6" s="624"/>
      <c r="BJ6" s="624"/>
      <c r="BK6" s="624"/>
      <c r="BL6" s="624"/>
      <c r="BM6" s="624"/>
      <c r="BN6" s="625"/>
      <c r="BO6" s="626">
        <v>96.8</v>
      </c>
      <c r="BP6" s="626"/>
      <c r="BQ6" s="626"/>
      <c r="BR6" s="626"/>
      <c r="BS6" s="627">
        <v>87172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130101</v>
      </c>
      <c r="CS6" s="624"/>
      <c r="CT6" s="624"/>
      <c r="CU6" s="624"/>
      <c r="CV6" s="624"/>
      <c r="CW6" s="624"/>
      <c r="CX6" s="624"/>
      <c r="CY6" s="625"/>
      <c r="CZ6" s="617">
        <v>0.2</v>
      </c>
      <c r="DA6" s="618"/>
      <c r="DB6" s="618"/>
      <c r="DC6" s="634"/>
      <c r="DD6" s="632" t="s">
        <v>122</v>
      </c>
      <c r="DE6" s="624"/>
      <c r="DF6" s="624"/>
      <c r="DG6" s="624"/>
      <c r="DH6" s="624"/>
      <c r="DI6" s="624"/>
      <c r="DJ6" s="624"/>
      <c r="DK6" s="624"/>
      <c r="DL6" s="624"/>
      <c r="DM6" s="624"/>
      <c r="DN6" s="624"/>
      <c r="DO6" s="624"/>
      <c r="DP6" s="625"/>
      <c r="DQ6" s="632">
        <v>130101</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609</v>
      </c>
      <c r="S7" s="624"/>
      <c r="T7" s="624"/>
      <c r="U7" s="624"/>
      <c r="V7" s="624"/>
      <c r="W7" s="624"/>
      <c r="X7" s="624"/>
      <c r="Y7" s="625"/>
      <c r="Z7" s="626">
        <v>0</v>
      </c>
      <c r="AA7" s="626"/>
      <c r="AB7" s="626"/>
      <c r="AC7" s="626"/>
      <c r="AD7" s="627">
        <v>609</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418908</v>
      </c>
      <c r="BH7" s="624"/>
      <c r="BI7" s="624"/>
      <c r="BJ7" s="624"/>
      <c r="BK7" s="624"/>
      <c r="BL7" s="624"/>
      <c r="BM7" s="624"/>
      <c r="BN7" s="625"/>
      <c r="BO7" s="626">
        <v>36.700000000000003</v>
      </c>
      <c r="BP7" s="626"/>
      <c r="BQ7" s="626"/>
      <c r="BR7" s="626"/>
      <c r="BS7" s="627">
        <v>21103</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7845966</v>
      </c>
      <c r="CS7" s="624"/>
      <c r="CT7" s="624"/>
      <c r="CU7" s="624"/>
      <c r="CV7" s="624"/>
      <c r="CW7" s="624"/>
      <c r="CX7" s="624"/>
      <c r="CY7" s="625"/>
      <c r="CZ7" s="626">
        <v>9.6</v>
      </c>
      <c r="DA7" s="626"/>
      <c r="DB7" s="626"/>
      <c r="DC7" s="626"/>
      <c r="DD7" s="632">
        <v>162754</v>
      </c>
      <c r="DE7" s="624"/>
      <c r="DF7" s="624"/>
      <c r="DG7" s="624"/>
      <c r="DH7" s="624"/>
      <c r="DI7" s="624"/>
      <c r="DJ7" s="624"/>
      <c r="DK7" s="624"/>
      <c r="DL7" s="624"/>
      <c r="DM7" s="624"/>
      <c r="DN7" s="624"/>
      <c r="DO7" s="624"/>
      <c r="DP7" s="625"/>
      <c r="DQ7" s="632">
        <v>5550862</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8528</v>
      </c>
      <c r="S8" s="624"/>
      <c r="T8" s="624"/>
      <c r="U8" s="624"/>
      <c r="V8" s="624"/>
      <c r="W8" s="624"/>
      <c r="X8" s="624"/>
      <c r="Y8" s="625"/>
      <c r="Z8" s="626">
        <v>0</v>
      </c>
      <c r="AA8" s="626"/>
      <c r="AB8" s="626"/>
      <c r="AC8" s="626"/>
      <c r="AD8" s="627">
        <v>8528</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19871</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6195116</v>
      </c>
      <c r="CS8" s="624"/>
      <c r="CT8" s="624"/>
      <c r="CU8" s="624"/>
      <c r="CV8" s="624"/>
      <c r="CW8" s="624"/>
      <c r="CX8" s="624"/>
      <c r="CY8" s="625"/>
      <c r="CZ8" s="626">
        <v>7.6</v>
      </c>
      <c r="DA8" s="626"/>
      <c r="DB8" s="626"/>
      <c r="DC8" s="626"/>
      <c r="DD8" s="632">
        <v>3093</v>
      </c>
      <c r="DE8" s="624"/>
      <c r="DF8" s="624"/>
      <c r="DG8" s="624"/>
      <c r="DH8" s="624"/>
      <c r="DI8" s="624"/>
      <c r="DJ8" s="624"/>
      <c r="DK8" s="624"/>
      <c r="DL8" s="624"/>
      <c r="DM8" s="624"/>
      <c r="DN8" s="624"/>
      <c r="DO8" s="624"/>
      <c r="DP8" s="625"/>
      <c r="DQ8" s="632">
        <v>2607280</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12948</v>
      </c>
      <c r="S9" s="624"/>
      <c r="T9" s="624"/>
      <c r="U9" s="624"/>
      <c r="V9" s="624"/>
      <c r="W9" s="624"/>
      <c r="X9" s="624"/>
      <c r="Y9" s="625"/>
      <c r="Z9" s="626">
        <v>0</v>
      </c>
      <c r="AA9" s="626"/>
      <c r="AB9" s="626"/>
      <c r="AC9" s="626"/>
      <c r="AD9" s="627">
        <v>12948</v>
      </c>
      <c r="AE9" s="627"/>
      <c r="AF9" s="627"/>
      <c r="AG9" s="627"/>
      <c r="AH9" s="627"/>
      <c r="AI9" s="627"/>
      <c r="AJ9" s="627"/>
      <c r="AK9" s="627"/>
      <c r="AL9" s="628">
        <v>0.2</v>
      </c>
      <c r="AM9" s="629"/>
      <c r="AN9" s="629"/>
      <c r="AO9" s="630"/>
      <c r="AP9" s="620" t="s">
        <v>229</v>
      </c>
      <c r="AQ9" s="621"/>
      <c r="AR9" s="621"/>
      <c r="AS9" s="621"/>
      <c r="AT9" s="621"/>
      <c r="AU9" s="621"/>
      <c r="AV9" s="621"/>
      <c r="AW9" s="621"/>
      <c r="AX9" s="621"/>
      <c r="AY9" s="621"/>
      <c r="AZ9" s="621"/>
      <c r="BA9" s="621"/>
      <c r="BB9" s="621"/>
      <c r="BC9" s="621"/>
      <c r="BD9" s="621"/>
      <c r="BE9" s="621"/>
      <c r="BF9" s="622"/>
      <c r="BG9" s="623">
        <v>309101</v>
      </c>
      <c r="BH9" s="624"/>
      <c r="BI9" s="624"/>
      <c r="BJ9" s="624"/>
      <c r="BK9" s="624"/>
      <c r="BL9" s="624"/>
      <c r="BM9" s="624"/>
      <c r="BN9" s="625"/>
      <c r="BO9" s="626">
        <v>27.1</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56209740</v>
      </c>
      <c r="CS9" s="624"/>
      <c r="CT9" s="624"/>
      <c r="CU9" s="624"/>
      <c r="CV9" s="624"/>
      <c r="CW9" s="624"/>
      <c r="CX9" s="624"/>
      <c r="CY9" s="625"/>
      <c r="CZ9" s="626">
        <v>69</v>
      </c>
      <c r="DA9" s="626"/>
      <c r="DB9" s="626"/>
      <c r="DC9" s="626"/>
      <c r="DD9" s="632">
        <v>520810</v>
      </c>
      <c r="DE9" s="624"/>
      <c r="DF9" s="624"/>
      <c r="DG9" s="624"/>
      <c r="DH9" s="624"/>
      <c r="DI9" s="624"/>
      <c r="DJ9" s="624"/>
      <c r="DK9" s="624"/>
      <c r="DL9" s="624"/>
      <c r="DM9" s="624"/>
      <c r="DN9" s="624"/>
      <c r="DO9" s="624"/>
      <c r="DP9" s="625"/>
      <c r="DQ9" s="632">
        <v>1760746</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37632</v>
      </c>
      <c r="BH10" s="624"/>
      <c r="BI10" s="624"/>
      <c r="BJ10" s="624"/>
      <c r="BK10" s="624"/>
      <c r="BL10" s="624"/>
      <c r="BM10" s="624"/>
      <c r="BN10" s="625"/>
      <c r="BO10" s="626">
        <v>3.3</v>
      </c>
      <c r="BP10" s="626"/>
      <c r="BQ10" s="626"/>
      <c r="BR10" s="626"/>
      <c r="BS10" s="627">
        <v>6239</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27846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8472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336448</v>
      </c>
      <c r="S11" s="624"/>
      <c r="T11" s="624"/>
      <c r="U11" s="624"/>
      <c r="V11" s="624"/>
      <c r="W11" s="624"/>
      <c r="X11" s="624"/>
      <c r="Y11" s="625"/>
      <c r="Z11" s="628">
        <v>0.4</v>
      </c>
      <c r="AA11" s="629"/>
      <c r="AB11" s="629"/>
      <c r="AC11" s="635"/>
      <c r="AD11" s="632">
        <v>336448</v>
      </c>
      <c r="AE11" s="624"/>
      <c r="AF11" s="624"/>
      <c r="AG11" s="624"/>
      <c r="AH11" s="624"/>
      <c r="AI11" s="624"/>
      <c r="AJ11" s="624"/>
      <c r="AK11" s="625"/>
      <c r="AL11" s="628">
        <v>4.9000000000000004</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52304</v>
      </c>
      <c r="BH11" s="624"/>
      <c r="BI11" s="624"/>
      <c r="BJ11" s="624"/>
      <c r="BK11" s="624"/>
      <c r="BL11" s="624"/>
      <c r="BM11" s="624"/>
      <c r="BN11" s="625"/>
      <c r="BO11" s="626">
        <v>4.5999999999999996</v>
      </c>
      <c r="BP11" s="626"/>
      <c r="BQ11" s="626"/>
      <c r="BR11" s="626"/>
      <c r="BS11" s="627">
        <v>14864</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624273</v>
      </c>
      <c r="CS11" s="624"/>
      <c r="CT11" s="624"/>
      <c r="CU11" s="624"/>
      <c r="CV11" s="624"/>
      <c r="CW11" s="624"/>
      <c r="CX11" s="624"/>
      <c r="CY11" s="625"/>
      <c r="CZ11" s="626">
        <v>0.8</v>
      </c>
      <c r="DA11" s="626"/>
      <c r="DB11" s="626"/>
      <c r="DC11" s="626"/>
      <c r="DD11" s="632">
        <v>83095</v>
      </c>
      <c r="DE11" s="624"/>
      <c r="DF11" s="624"/>
      <c r="DG11" s="624"/>
      <c r="DH11" s="624"/>
      <c r="DI11" s="624"/>
      <c r="DJ11" s="624"/>
      <c r="DK11" s="624"/>
      <c r="DL11" s="624"/>
      <c r="DM11" s="624"/>
      <c r="DN11" s="624"/>
      <c r="DO11" s="624"/>
      <c r="DP11" s="625"/>
      <c r="DQ11" s="632">
        <v>265137</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535101</v>
      </c>
      <c r="BH12" s="624"/>
      <c r="BI12" s="624"/>
      <c r="BJ12" s="624"/>
      <c r="BK12" s="624"/>
      <c r="BL12" s="624"/>
      <c r="BM12" s="624"/>
      <c r="BN12" s="625"/>
      <c r="BO12" s="626">
        <v>46.9</v>
      </c>
      <c r="BP12" s="626"/>
      <c r="BQ12" s="626"/>
      <c r="BR12" s="626"/>
      <c r="BS12" s="627">
        <v>66069</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865383</v>
      </c>
      <c r="CS12" s="624"/>
      <c r="CT12" s="624"/>
      <c r="CU12" s="624"/>
      <c r="CV12" s="624"/>
      <c r="CW12" s="624"/>
      <c r="CX12" s="624"/>
      <c r="CY12" s="625"/>
      <c r="CZ12" s="626">
        <v>1.1000000000000001</v>
      </c>
      <c r="DA12" s="626"/>
      <c r="DB12" s="626"/>
      <c r="DC12" s="626"/>
      <c r="DD12" s="632">
        <v>21378</v>
      </c>
      <c r="DE12" s="624"/>
      <c r="DF12" s="624"/>
      <c r="DG12" s="624"/>
      <c r="DH12" s="624"/>
      <c r="DI12" s="624"/>
      <c r="DJ12" s="624"/>
      <c r="DK12" s="624"/>
      <c r="DL12" s="624"/>
      <c r="DM12" s="624"/>
      <c r="DN12" s="624"/>
      <c r="DO12" s="624"/>
      <c r="DP12" s="625"/>
      <c r="DQ12" s="632">
        <v>429581</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533076</v>
      </c>
      <c r="BH13" s="624"/>
      <c r="BI13" s="624"/>
      <c r="BJ13" s="624"/>
      <c r="BK13" s="624"/>
      <c r="BL13" s="624"/>
      <c r="BM13" s="624"/>
      <c r="BN13" s="625"/>
      <c r="BO13" s="626">
        <v>46.7</v>
      </c>
      <c r="BP13" s="626"/>
      <c r="BQ13" s="626"/>
      <c r="BR13" s="626"/>
      <c r="BS13" s="627">
        <v>66069</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1062765</v>
      </c>
      <c r="CS13" s="624"/>
      <c r="CT13" s="624"/>
      <c r="CU13" s="624"/>
      <c r="CV13" s="624"/>
      <c r="CW13" s="624"/>
      <c r="CX13" s="624"/>
      <c r="CY13" s="625"/>
      <c r="CZ13" s="626">
        <v>1.3</v>
      </c>
      <c r="DA13" s="626"/>
      <c r="DB13" s="626"/>
      <c r="DC13" s="626"/>
      <c r="DD13" s="632">
        <v>51351</v>
      </c>
      <c r="DE13" s="624"/>
      <c r="DF13" s="624"/>
      <c r="DG13" s="624"/>
      <c r="DH13" s="624"/>
      <c r="DI13" s="624"/>
      <c r="DJ13" s="624"/>
      <c r="DK13" s="624"/>
      <c r="DL13" s="624"/>
      <c r="DM13" s="624"/>
      <c r="DN13" s="624"/>
      <c r="DO13" s="624"/>
      <c r="DP13" s="625"/>
      <c r="DQ13" s="632">
        <v>891527</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52820</v>
      </c>
      <c r="BH14" s="624"/>
      <c r="BI14" s="624"/>
      <c r="BJ14" s="624"/>
      <c r="BK14" s="624"/>
      <c r="BL14" s="624"/>
      <c r="BM14" s="624"/>
      <c r="BN14" s="625"/>
      <c r="BO14" s="626">
        <v>4.5999999999999996</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559316</v>
      </c>
      <c r="CS14" s="624"/>
      <c r="CT14" s="624"/>
      <c r="CU14" s="624"/>
      <c r="CV14" s="624"/>
      <c r="CW14" s="624"/>
      <c r="CX14" s="624"/>
      <c r="CY14" s="625"/>
      <c r="CZ14" s="626">
        <v>0.7</v>
      </c>
      <c r="DA14" s="626"/>
      <c r="DB14" s="626"/>
      <c r="DC14" s="626"/>
      <c r="DD14" s="632">
        <v>12426</v>
      </c>
      <c r="DE14" s="624"/>
      <c r="DF14" s="624"/>
      <c r="DG14" s="624"/>
      <c r="DH14" s="624"/>
      <c r="DI14" s="624"/>
      <c r="DJ14" s="624"/>
      <c r="DK14" s="624"/>
      <c r="DL14" s="624"/>
      <c r="DM14" s="624"/>
      <c r="DN14" s="624"/>
      <c r="DO14" s="624"/>
      <c r="DP14" s="625"/>
      <c r="DQ14" s="632">
        <v>512098</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18281</v>
      </c>
      <c r="S15" s="624"/>
      <c r="T15" s="624"/>
      <c r="U15" s="624"/>
      <c r="V15" s="624"/>
      <c r="W15" s="624"/>
      <c r="X15" s="624"/>
      <c r="Y15" s="625"/>
      <c r="Z15" s="626">
        <v>0</v>
      </c>
      <c r="AA15" s="626"/>
      <c r="AB15" s="626"/>
      <c r="AC15" s="626"/>
      <c r="AD15" s="627">
        <v>18281</v>
      </c>
      <c r="AE15" s="627"/>
      <c r="AF15" s="627"/>
      <c r="AG15" s="627"/>
      <c r="AH15" s="627"/>
      <c r="AI15" s="627"/>
      <c r="AJ15" s="627"/>
      <c r="AK15" s="627"/>
      <c r="AL15" s="628">
        <v>0.3</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97983</v>
      </c>
      <c r="BH15" s="624"/>
      <c r="BI15" s="624"/>
      <c r="BJ15" s="624"/>
      <c r="BK15" s="624"/>
      <c r="BL15" s="624"/>
      <c r="BM15" s="624"/>
      <c r="BN15" s="625"/>
      <c r="BO15" s="626">
        <v>8.6</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829595</v>
      </c>
      <c r="CS15" s="624"/>
      <c r="CT15" s="624"/>
      <c r="CU15" s="624"/>
      <c r="CV15" s="624"/>
      <c r="CW15" s="624"/>
      <c r="CX15" s="624"/>
      <c r="CY15" s="625"/>
      <c r="CZ15" s="626">
        <v>1</v>
      </c>
      <c r="DA15" s="626"/>
      <c r="DB15" s="626"/>
      <c r="DC15" s="626"/>
      <c r="DD15" s="632">
        <v>129843</v>
      </c>
      <c r="DE15" s="624"/>
      <c r="DF15" s="624"/>
      <c r="DG15" s="624"/>
      <c r="DH15" s="624"/>
      <c r="DI15" s="624"/>
      <c r="DJ15" s="624"/>
      <c r="DK15" s="624"/>
      <c r="DL15" s="624"/>
      <c r="DM15" s="624"/>
      <c r="DN15" s="624"/>
      <c r="DO15" s="624"/>
      <c r="DP15" s="625"/>
      <c r="DQ15" s="632">
        <v>581606</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33964</v>
      </c>
      <c r="S16" s="624"/>
      <c r="T16" s="624"/>
      <c r="U16" s="624"/>
      <c r="V16" s="624"/>
      <c r="W16" s="624"/>
      <c r="X16" s="624"/>
      <c r="Y16" s="625"/>
      <c r="Z16" s="626">
        <v>0</v>
      </c>
      <c r="AA16" s="626"/>
      <c r="AB16" s="626"/>
      <c r="AC16" s="626"/>
      <c r="AD16" s="627">
        <v>33964</v>
      </c>
      <c r="AE16" s="627"/>
      <c r="AF16" s="627"/>
      <c r="AG16" s="627"/>
      <c r="AH16" s="627"/>
      <c r="AI16" s="627"/>
      <c r="AJ16" s="627"/>
      <c r="AK16" s="627"/>
      <c r="AL16" s="628">
        <v>0.5</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5648330</v>
      </c>
      <c r="CS16" s="624"/>
      <c r="CT16" s="624"/>
      <c r="CU16" s="624"/>
      <c r="CV16" s="624"/>
      <c r="CW16" s="624"/>
      <c r="CX16" s="624"/>
      <c r="CY16" s="625"/>
      <c r="CZ16" s="626">
        <v>6.9</v>
      </c>
      <c r="DA16" s="626"/>
      <c r="DB16" s="626"/>
      <c r="DC16" s="626"/>
      <c r="DD16" s="632" t="s">
        <v>122</v>
      </c>
      <c r="DE16" s="624"/>
      <c r="DF16" s="624"/>
      <c r="DG16" s="624"/>
      <c r="DH16" s="624"/>
      <c r="DI16" s="624"/>
      <c r="DJ16" s="624"/>
      <c r="DK16" s="624"/>
      <c r="DL16" s="624"/>
      <c r="DM16" s="624"/>
      <c r="DN16" s="624"/>
      <c r="DO16" s="624"/>
      <c r="DP16" s="625"/>
      <c r="DQ16" s="632">
        <v>1619803</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54023</v>
      </c>
      <c r="S17" s="624"/>
      <c r="T17" s="624"/>
      <c r="U17" s="624"/>
      <c r="V17" s="624"/>
      <c r="W17" s="624"/>
      <c r="X17" s="624"/>
      <c r="Y17" s="625"/>
      <c r="Z17" s="626">
        <v>0.1</v>
      </c>
      <c r="AA17" s="626"/>
      <c r="AB17" s="626"/>
      <c r="AC17" s="626"/>
      <c r="AD17" s="627">
        <v>54023</v>
      </c>
      <c r="AE17" s="627"/>
      <c r="AF17" s="627"/>
      <c r="AG17" s="627"/>
      <c r="AH17" s="627"/>
      <c r="AI17" s="627"/>
      <c r="AJ17" s="627"/>
      <c r="AK17" s="627"/>
      <c r="AL17" s="628">
        <v>0.8</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1493531</v>
      </c>
      <c r="CS17" s="624"/>
      <c r="CT17" s="624"/>
      <c r="CU17" s="624"/>
      <c r="CV17" s="624"/>
      <c r="CW17" s="624"/>
      <c r="CX17" s="624"/>
      <c r="CY17" s="625"/>
      <c r="CZ17" s="626">
        <v>1.8</v>
      </c>
      <c r="DA17" s="626"/>
      <c r="DB17" s="626"/>
      <c r="DC17" s="626"/>
      <c r="DD17" s="632" t="s">
        <v>122</v>
      </c>
      <c r="DE17" s="624"/>
      <c r="DF17" s="624"/>
      <c r="DG17" s="624"/>
      <c r="DH17" s="624"/>
      <c r="DI17" s="624"/>
      <c r="DJ17" s="624"/>
      <c r="DK17" s="624"/>
      <c r="DL17" s="624"/>
      <c r="DM17" s="624"/>
      <c r="DN17" s="624"/>
      <c r="DO17" s="624"/>
      <c r="DP17" s="625"/>
      <c r="DQ17" s="632">
        <v>1489394</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2865</v>
      </c>
      <c r="S18" s="624"/>
      <c r="T18" s="624"/>
      <c r="U18" s="624"/>
      <c r="V18" s="624"/>
      <c r="W18" s="624"/>
      <c r="X18" s="624"/>
      <c r="Y18" s="625"/>
      <c r="Z18" s="626">
        <v>0</v>
      </c>
      <c r="AA18" s="626"/>
      <c r="AB18" s="626"/>
      <c r="AC18" s="626"/>
      <c r="AD18" s="627">
        <v>2865</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49551</v>
      </c>
      <c r="S19" s="624"/>
      <c r="T19" s="624"/>
      <c r="U19" s="624"/>
      <c r="V19" s="624"/>
      <c r="W19" s="624"/>
      <c r="X19" s="624"/>
      <c r="Y19" s="625"/>
      <c r="Z19" s="626">
        <v>0.1</v>
      </c>
      <c r="AA19" s="626"/>
      <c r="AB19" s="626"/>
      <c r="AC19" s="626"/>
      <c r="AD19" s="627">
        <v>49551</v>
      </c>
      <c r="AE19" s="627"/>
      <c r="AF19" s="627"/>
      <c r="AG19" s="627"/>
      <c r="AH19" s="627"/>
      <c r="AI19" s="627"/>
      <c r="AJ19" s="627"/>
      <c r="AK19" s="627"/>
      <c r="AL19" s="628">
        <v>0.7</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36761</v>
      </c>
      <c r="BH19" s="624"/>
      <c r="BI19" s="624"/>
      <c r="BJ19" s="624"/>
      <c r="BK19" s="624"/>
      <c r="BL19" s="624"/>
      <c r="BM19" s="624"/>
      <c r="BN19" s="625"/>
      <c r="BO19" s="626">
        <v>3.2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1607</v>
      </c>
      <c r="S20" s="624"/>
      <c r="T20" s="624"/>
      <c r="U20" s="624"/>
      <c r="V20" s="624"/>
      <c r="W20" s="624"/>
      <c r="X20" s="624"/>
      <c r="Y20" s="625"/>
      <c r="Z20" s="626">
        <v>0</v>
      </c>
      <c r="AA20" s="626"/>
      <c r="AB20" s="626"/>
      <c r="AC20" s="626"/>
      <c r="AD20" s="627">
        <v>1607</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36761</v>
      </c>
      <c r="BH20" s="624"/>
      <c r="BI20" s="624"/>
      <c r="BJ20" s="624"/>
      <c r="BK20" s="624"/>
      <c r="BL20" s="624"/>
      <c r="BM20" s="624"/>
      <c r="BN20" s="625"/>
      <c r="BO20" s="626">
        <v>3.2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81491962</v>
      </c>
      <c r="CS20" s="624"/>
      <c r="CT20" s="624"/>
      <c r="CU20" s="624"/>
      <c r="CV20" s="624"/>
      <c r="CW20" s="624"/>
      <c r="CX20" s="624"/>
      <c r="CY20" s="625"/>
      <c r="CZ20" s="626">
        <v>100</v>
      </c>
      <c r="DA20" s="626"/>
      <c r="DB20" s="626"/>
      <c r="DC20" s="626"/>
      <c r="DD20" s="632">
        <v>984750</v>
      </c>
      <c r="DE20" s="624"/>
      <c r="DF20" s="624"/>
      <c r="DG20" s="624"/>
      <c r="DH20" s="624"/>
      <c r="DI20" s="624"/>
      <c r="DJ20" s="624"/>
      <c r="DK20" s="624"/>
      <c r="DL20" s="624"/>
      <c r="DM20" s="624"/>
      <c r="DN20" s="624"/>
      <c r="DO20" s="624"/>
      <c r="DP20" s="625"/>
      <c r="DQ20" s="632">
        <v>15846607</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12708858</v>
      </c>
      <c r="S21" s="624"/>
      <c r="T21" s="624"/>
      <c r="U21" s="624"/>
      <c r="V21" s="624"/>
      <c r="W21" s="624"/>
      <c r="X21" s="624"/>
      <c r="Y21" s="625"/>
      <c r="Z21" s="626">
        <v>14.9</v>
      </c>
      <c r="AA21" s="626"/>
      <c r="AB21" s="626"/>
      <c r="AC21" s="626"/>
      <c r="AD21" s="627">
        <v>5109485</v>
      </c>
      <c r="AE21" s="627"/>
      <c r="AF21" s="627"/>
      <c r="AG21" s="627"/>
      <c r="AH21" s="627"/>
      <c r="AI21" s="627"/>
      <c r="AJ21" s="627"/>
      <c r="AK21" s="627"/>
      <c r="AL21" s="628">
        <v>74.099999999999994</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2783</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5109485</v>
      </c>
      <c r="S22" s="624"/>
      <c r="T22" s="624"/>
      <c r="U22" s="624"/>
      <c r="V22" s="624"/>
      <c r="W22" s="624"/>
      <c r="X22" s="624"/>
      <c r="Y22" s="625"/>
      <c r="Z22" s="626">
        <v>6</v>
      </c>
      <c r="AA22" s="626"/>
      <c r="AB22" s="626"/>
      <c r="AC22" s="626"/>
      <c r="AD22" s="627">
        <v>5109485</v>
      </c>
      <c r="AE22" s="627"/>
      <c r="AF22" s="627"/>
      <c r="AG22" s="627"/>
      <c r="AH22" s="627"/>
      <c r="AI22" s="627"/>
      <c r="AJ22" s="627"/>
      <c r="AK22" s="627"/>
      <c r="AL22" s="628">
        <v>74.099999999999994</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7599373</v>
      </c>
      <c r="S23" s="624"/>
      <c r="T23" s="624"/>
      <c r="U23" s="624"/>
      <c r="V23" s="624"/>
      <c r="W23" s="624"/>
      <c r="X23" s="624"/>
      <c r="Y23" s="625"/>
      <c r="Z23" s="626">
        <v>8.9</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33978</v>
      </c>
      <c r="BH23" s="624"/>
      <c r="BI23" s="624"/>
      <c r="BJ23" s="624"/>
      <c r="BK23" s="624"/>
      <c r="BL23" s="624"/>
      <c r="BM23" s="624"/>
      <c r="BN23" s="625"/>
      <c r="BO23" s="626">
        <v>3</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2" t="s">
        <v>274</v>
      </c>
      <c r="DM23" s="653"/>
      <c r="DN23" s="653"/>
      <c r="DO23" s="653"/>
      <c r="DP23" s="653"/>
      <c r="DQ23" s="653"/>
      <c r="DR23" s="653"/>
      <c r="DS23" s="653"/>
      <c r="DT23" s="653"/>
      <c r="DU23" s="653"/>
      <c r="DV23" s="654"/>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4782713</v>
      </c>
      <c r="CS24" s="613"/>
      <c r="CT24" s="613"/>
      <c r="CU24" s="613"/>
      <c r="CV24" s="613"/>
      <c r="CW24" s="613"/>
      <c r="CX24" s="613"/>
      <c r="CY24" s="614"/>
      <c r="CZ24" s="617">
        <v>5.9</v>
      </c>
      <c r="DA24" s="618"/>
      <c r="DB24" s="618"/>
      <c r="DC24" s="634"/>
      <c r="DD24" s="655">
        <v>3541340</v>
      </c>
      <c r="DE24" s="613"/>
      <c r="DF24" s="613"/>
      <c r="DG24" s="613"/>
      <c r="DH24" s="613"/>
      <c r="DI24" s="613"/>
      <c r="DJ24" s="613"/>
      <c r="DK24" s="614"/>
      <c r="DL24" s="655">
        <v>3163819</v>
      </c>
      <c r="DM24" s="613"/>
      <c r="DN24" s="613"/>
      <c r="DO24" s="613"/>
      <c r="DP24" s="613"/>
      <c r="DQ24" s="613"/>
      <c r="DR24" s="613"/>
      <c r="DS24" s="613"/>
      <c r="DT24" s="613"/>
      <c r="DU24" s="613"/>
      <c r="DV24" s="614"/>
      <c r="DW24" s="617">
        <v>45.9</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14459721</v>
      </c>
      <c r="S25" s="624"/>
      <c r="T25" s="624"/>
      <c r="U25" s="624"/>
      <c r="V25" s="624"/>
      <c r="W25" s="624"/>
      <c r="X25" s="624"/>
      <c r="Y25" s="625"/>
      <c r="Z25" s="626">
        <v>16.899999999999999</v>
      </c>
      <c r="AA25" s="626"/>
      <c r="AB25" s="626"/>
      <c r="AC25" s="626"/>
      <c r="AD25" s="627">
        <v>6826370</v>
      </c>
      <c r="AE25" s="627"/>
      <c r="AF25" s="627"/>
      <c r="AG25" s="627"/>
      <c r="AH25" s="627"/>
      <c r="AI25" s="627"/>
      <c r="AJ25" s="627"/>
      <c r="AK25" s="627"/>
      <c r="AL25" s="628">
        <v>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1939884</v>
      </c>
      <c r="CS25" s="644"/>
      <c r="CT25" s="644"/>
      <c r="CU25" s="644"/>
      <c r="CV25" s="644"/>
      <c r="CW25" s="644"/>
      <c r="CX25" s="644"/>
      <c r="CY25" s="645"/>
      <c r="CZ25" s="628">
        <v>2.4</v>
      </c>
      <c r="DA25" s="656"/>
      <c r="DB25" s="656"/>
      <c r="DC25" s="658"/>
      <c r="DD25" s="632">
        <v>1834716</v>
      </c>
      <c r="DE25" s="644"/>
      <c r="DF25" s="644"/>
      <c r="DG25" s="644"/>
      <c r="DH25" s="644"/>
      <c r="DI25" s="644"/>
      <c r="DJ25" s="644"/>
      <c r="DK25" s="645"/>
      <c r="DL25" s="632">
        <v>1463632</v>
      </c>
      <c r="DM25" s="644"/>
      <c r="DN25" s="644"/>
      <c r="DO25" s="644"/>
      <c r="DP25" s="644"/>
      <c r="DQ25" s="644"/>
      <c r="DR25" s="644"/>
      <c r="DS25" s="644"/>
      <c r="DT25" s="644"/>
      <c r="DU25" s="644"/>
      <c r="DV25" s="645"/>
      <c r="DW25" s="628">
        <v>21.2</v>
      </c>
      <c r="DX25" s="656"/>
      <c r="DY25" s="656"/>
      <c r="DZ25" s="656"/>
      <c r="EA25" s="656"/>
      <c r="EB25" s="656"/>
      <c r="EC25" s="657"/>
    </row>
    <row r="26" spans="2:133" ht="11.25" customHeight="1" x14ac:dyDescent="0.15">
      <c r="B26" s="620" t="s">
        <v>282</v>
      </c>
      <c r="C26" s="621"/>
      <c r="D26" s="621"/>
      <c r="E26" s="621"/>
      <c r="F26" s="621"/>
      <c r="G26" s="621"/>
      <c r="H26" s="621"/>
      <c r="I26" s="621"/>
      <c r="J26" s="621"/>
      <c r="K26" s="621"/>
      <c r="L26" s="621"/>
      <c r="M26" s="621"/>
      <c r="N26" s="621"/>
      <c r="O26" s="621"/>
      <c r="P26" s="621"/>
      <c r="Q26" s="622"/>
      <c r="R26" s="623">
        <v>1211</v>
      </c>
      <c r="S26" s="624"/>
      <c r="T26" s="624"/>
      <c r="U26" s="624"/>
      <c r="V26" s="624"/>
      <c r="W26" s="624"/>
      <c r="X26" s="624"/>
      <c r="Y26" s="625"/>
      <c r="Z26" s="626">
        <v>0</v>
      </c>
      <c r="AA26" s="626"/>
      <c r="AB26" s="626"/>
      <c r="AC26" s="626"/>
      <c r="AD26" s="627">
        <v>1211</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1035651</v>
      </c>
      <c r="CS26" s="624"/>
      <c r="CT26" s="624"/>
      <c r="CU26" s="624"/>
      <c r="CV26" s="624"/>
      <c r="CW26" s="624"/>
      <c r="CX26" s="624"/>
      <c r="CY26" s="625"/>
      <c r="CZ26" s="628">
        <v>1.3</v>
      </c>
      <c r="DA26" s="656"/>
      <c r="DB26" s="656"/>
      <c r="DC26" s="658"/>
      <c r="DD26" s="632">
        <v>930483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285</v>
      </c>
      <c r="C27" s="621"/>
      <c r="D27" s="621"/>
      <c r="E27" s="621"/>
      <c r="F27" s="621"/>
      <c r="G27" s="621"/>
      <c r="H27" s="621"/>
      <c r="I27" s="621"/>
      <c r="J27" s="621"/>
      <c r="K27" s="621"/>
      <c r="L27" s="621"/>
      <c r="M27" s="621"/>
      <c r="N27" s="621"/>
      <c r="O27" s="621"/>
      <c r="P27" s="621"/>
      <c r="Q27" s="622"/>
      <c r="R27" s="623">
        <v>11810</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1141573</v>
      </c>
      <c r="BH27" s="624"/>
      <c r="BI27" s="624"/>
      <c r="BJ27" s="624"/>
      <c r="BK27" s="624"/>
      <c r="BL27" s="624"/>
      <c r="BM27" s="624"/>
      <c r="BN27" s="625"/>
      <c r="BO27" s="626">
        <v>100</v>
      </c>
      <c r="BP27" s="626"/>
      <c r="BQ27" s="626"/>
      <c r="BR27" s="626"/>
      <c r="BS27" s="627">
        <v>87172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1349298</v>
      </c>
      <c r="CS27" s="644"/>
      <c r="CT27" s="644"/>
      <c r="CU27" s="644"/>
      <c r="CV27" s="644"/>
      <c r="CW27" s="644"/>
      <c r="CX27" s="644"/>
      <c r="CY27" s="645"/>
      <c r="CZ27" s="628">
        <v>1.7</v>
      </c>
      <c r="DA27" s="656"/>
      <c r="DB27" s="656"/>
      <c r="DC27" s="658"/>
      <c r="DD27" s="632">
        <v>217230</v>
      </c>
      <c r="DE27" s="644"/>
      <c r="DF27" s="644"/>
      <c r="DG27" s="644"/>
      <c r="DH27" s="644"/>
      <c r="DI27" s="644"/>
      <c r="DJ27" s="644"/>
      <c r="DK27" s="645"/>
      <c r="DL27" s="632">
        <v>216493</v>
      </c>
      <c r="DM27" s="644"/>
      <c r="DN27" s="644"/>
      <c r="DO27" s="644"/>
      <c r="DP27" s="644"/>
      <c r="DQ27" s="644"/>
      <c r="DR27" s="644"/>
      <c r="DS27" s="644"/>
      <c r="DT27" s="644"/>
      <c r="DU27" s="644"/>
      <c r="DV27" s="645"/>
      <c r="DW27" s="628">
        <v>3.1</v>
      </c>
      <c r="DX27" s="656"/>
      <c r="DY27" s="656"/>
      <c r="DZ27" s="656"/>
      <c r="EA27" s="656"/>
      <c r="EB27" s="656"/>
      <c r="EC27" s="657"/>
    </row>
    <row r="28" spans="2:133" ht="11.25" customHeight="1" x14ac:dyDescent="0.15">
      <c r="B28" s="620" t="s">
        <v>288</v>
      </c>
      <c r="C28" s="621"/>
      <c r="D28" s="621"/>
      <c r="E28" s="621"/>
      <c r="F28" s="621"/>
      <c r="G28" s="621"/>
      <c r="H28" s="621"/>
      <c r="I28" s="621"/>
      <c r="J28" s="621"/>
      <c r="K28" s="621"/>
      <c r="L28" s="621"/>
      <c r="M28" s="621"/>
      <c r="N28" s="621"/>
      <c r="O28" s="621"/>
      <c r="P28" s="621"/>
      <c r="Q28" s="622"/>
      <c r="R28" s="623">
        <v>73800</v>
      </c>
      <c r="S28" s="624"/>
      <c r="T28" s="624"/>
      <c r="U28" s="624"/>
      <c r="V28" s="624"/>
      <c r="W28" s="624"/>
      <c r="X28" s="624"/>
      <c r="Y28" s="625"/>
      <c r="Z28" s="626">
        <v>0.1</v>
      </c>
      <c r="AA28" s="626"/>
      <c r="AB28" s="626"/>
      <c r="AC28" s="626"/>
      <c r="AD28" s="627">
        <v>11416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1493531</v>
      </c>
      <c r="CS28" s="624"/>
      <c r="CT28" s="624"/>
      <c r="CU28" s="624"/>
      <c r="CV28" s="624"/>
      <c r="CW28" s="624"/>
      <c r="CX28" s="624"/>
      <c r="CY28" s="625"/>
      <c r="CZ28" s="628">
        <v>1.8</v>
      </c>
      <c r="DA28" s="656"/>
      <c r="DB28" s="656"/>
      <c r="DC28" s="658"/>
      <c r="DD28" s="632">
        <v>1489394</v>
      </c>
      <c r="DE28" s="624"/>
      <c r="DF28" s="624"/>
      <c r="DG28" s="624"/>
      <c r="DH28" s="624"/>
      <c r="DI28" s="624"/>
      <c r="DJ28" s="624"/>
      <c r="DK28" s="625"/>
      <c r="DL28" s="632">
        <v>1483694</v>
      </c>
      <c r="DM28" s="624"/>
      <c r="DN28" s="624"/>
      <c r="DO28" s="624"/>
      <c r="DP28" s="624"/>
      <c r="DQ28" s="624"/>
      <c r="DR28" s="624"/>
      <c r="DS28" s="624"/>
      <c r="DT28" s="624"/>
      <c r="DU28" s="624"/>
      <c r="DV28" s="625"/>
      <c r="DW28" s="628">
        <v>21.5</v>
      </c>
      <c r="DX28" s="656"/>
      <c r="DY28" s="656"/>
      <c r="DZ28" s="656"/>
      <c r="EA28" s="656"/>
      <c r="EB28" s="656"/>
      <c r="EC28" s="657"/>
    </row>
    <row r="29" spans="2:133" ht="11.25" customHeight="1" x14ac:dyDescent="0.15">
      <c r="B29" s="620" t="s">
        <v>290</v>
      </c>
      <c r="C29" s="621"/>
      <c r="D29" s="621"/>
      <c r="E29" s="621"/>
      <c r="F29" s="621"/>
      <c r="G29" s="621"/>
      <c r="H29" s="621"/>
      <c r="I29" s="621"/>
      <c r="J29" s="621"/>
      <c r="K29" s="621"/>
      <c r="L29" s="621"/>
      <c r="M29" s="621"/>
      <c r="N29" s="621"/>
      <c r="O29" s="621"/>
      <c r="P29" s="621"/>
      <c r="Q29" s="622"/>
      <c r="R29" s="623">
        <v>27662</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1493531</v>
      </c>
      <c r="CS29" s="644"/>
      <c r="CT29" s="644"/>
      <c r="CU29" s="644"/>
      <c r="CV29" s="644"/>
      <c r="CW29" s="644"/>
      <c r="CX29" s="644"/>
      <c r="CY29" s="645"/>
      <c r="CZ29" s="628">
        <v>1.8</v>
      </c>
      <c r="DA29" s="656"/>
      <c r="DB29" s="656"/>
      <c r="DC29" s="658"/>
      <c r="DD29" s="632">
        <v>1489394</v>
      </c>
      <c r="DE29" s="644"/>
      <c r="DF29" s="644"/>
      <c r="DG29" s="644"/>
      <c r="DH29" s="644"/>
      <c r="DI29" s="644"/>
      <c r="DJ29" s="644"/>
      <c r="DK29" s="645"/>
      <c r="DL29" s="632">
        <v>1483694</v>
      </c>
      <c r="DM29" s="644"/>
      <c r="DN29" s="644"/>
      <c r="DO29" s="644"/>
      <c r="DP29" s="644"/>
      <c r="DQ29" s="644"/>
      <c r="DR29" s="644"/>
      <c r="DS29" s="644"/>
      <c r="DT29" s="644"/>
      <c r="DU29" s="644"/>
      <c r="DV29" s="645"/>
      <c r="DW29" s="628">
        <v>21.5</v>
      </c>
      <c r="DX29" s="656"/>
      <c r="DY29" s="656"/>
      <c r="DZ29" s="656"/>
      <c r="EA29" s="656"/>
      <c r="EB29" s="656"/>
      <c r="EC29" s="657"/>
    </row>
    <row r="30" spans="2:133" ht="11.25" customHeight="1" x14ac:dyDescent="0.15">
      <c r="B30" s="620" t="s">
        <v>292</v>
      </c>
      <c r="C30" s="621"/>
      <c r="D30" s="621"/>
      <c r="E30" s="621"/>
      <c r="F30" s="621"/>
      <c r="G30" s="621"/>
      <c r="H30" s="621"/>
      <c r="I30" s="621"/>
      <c r="J30" s="621"/>
      <c r="K30" s="621"/>
      <c r="L30" s="621"/>
      <c r="M30" s="621"/>
      <c r="N30" s="621"/>
      <c r="O30" s="621"/>
      <c r="P30" s="621"/>
      <c r="Q30" s="622"/>
      <c r="R30" s="623">
        <v>30036826</v>
      </c>
      <c r="S30" s="624"/>
      <c r="T30" s="624"/>
      <c r="U30" s="624"/>
      <c r="V30" s="624"/>
      <c r="W30" s="624"/>
      <c r="X30" s="624"/>
      <c r="Y30" s="625"/>
      <c r="Z30" s="626">
        <v>35.1</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1427985</v>
      </c>
      <c r="CS30" s="624"/>
      <c r="CT30" s="624"/>
      <c r="CU30" s="624"/>
      <c r="CV30" s="624"/>
      <c r="CW30" s="624"/>
      <c r="CX30" s="624"/>
      <c r="CY30" s="625"/>
      <c r="CZ30" s="628">
        <v>1.8</v>
      </c>
      <c r="DA30" s="656"/>
      <c r="DB30" s="656"/>
      <c r="DC30" s="658"/>
      <c r="DD30" s="632">
        <v>1423848</v>
      </c>
      <c r="DE30" s="624"/>
      <c r="DF30" s="624"/>
      <c r="DG30" s="624"/>
      <c r="DH30" s="624"/>
      <c r="DI30" s="624"/>
      <c r="DJ30" s="624"/>
      <c r="DK30" s="625"/>
      <c r="DL30" s="632">
        <v>1418148</v>
      </c>
      <c r="DM30" s="624"/>
      <c r="DN30" s="624"/>
      <c r="DO30" s="624"/>
      <c r="DP30" s="624"/>
      <c r="DQ30" s="624"/>
      <c r="DR30" s="624"/>
      <c r="DS30" s="624"/>
      <c r="DT30" s="624"/>
      <c r="DU30" s="624"/>
      <c r="DV30" s="625"/>
      <c r="DW30" s="628">
        <v>20.6</v>
      </c>
      <c r="DX30" s="656"/>
      <c r="DY30" s="656"/>
      <c r="DZ30" s="656"/>
      <c r="EA30" s="656"/>
      <c r="EB30" s="656"/>
      <c r="EC30" s="657"/>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99.9</v>
      </c>
      <c r="BH31" s="667"/>
      <c r="BI31" s="667"/>
      <c r="BJ31" s="667"/>
      <c r="BK31" s="667"/>
      <c r="BL31" s="667"/>
      <c r="BM31" s="618">
        <v>96.1</v>
      </c>
      <c r="BN31" s="667"/>
      <c r="BO31" s="667"/>
      <c r="BP31" s="667"/>
      <c r="BQ31" s="668"/>
      <c r="BR31" s="670">
        <v>98.1</v>
      </c>
      <c r="BS31" s="667"/>
      <c r="BT31" s="667"/>
      <c r="BU31" s="667"/>
      <c r="BV31" s="667"/>
      <c r="BW31" s="667"/>
      <c r="BX31" s="618">
        <v>94.7</v>
      </c>
      <c r="BY31" s="667"/>
      <c r="BZ31" s="667"/>
      <c r="CA31" s="667"/>
      <c r="CB31" s="668"/>
      <c r="CD31" s="663"/>
      <c r="CE31" s="664"/>
      <c r="CF31" s="620" t="s">
        <v>299</v>
      </c>
      <c r="CG31" s="621"/>
      <c r="CH31" s="621"/>
      <c r="CI31" s="621"/>
      <c r="CJ31" s="621"/>
      <c r="CK31" s="621"/>
      <c r="CL31" s="621"/>
      <c r="CM31" s="621"/>
      <c r="CN31" s="621"/>
      <c r="CO31" s="621"/>
      <c r="CP31" s="621"/>
      <c r="CQ31" s="622"/>
      <c r="CR31" s="623">
        <v>65546</v>
      </c>
      <c r="CS31" s="644"/>
      <c r="CT31" s="644"/>
      <c r="CU31" s="644"/>
      <c r="CV31" s="644"/>
      <c r="CW31" s="644"/>
      <c r="CX31" s="644"/>
      <c r="CY31" s="645"/>
      <c r="CZ31" s="628">
        <v>0.1</v>
      </c>
      <c r="DA31" s="656"/>
      <c r="DB31" s="656"/>
      <c r="DC31" s="658"/>
      <c r="DD31" s="632">
        <v>65546</v>
      </c>
      <c r="DE31" s="644"/>
      <c r="DF31" s="644"/>
      <c r="DG31" s="644"/>
      <c r="DH31" s="644"/>
      <c r="DI31" s="644"/>
      <c r="DJ31" s="644"/>
      <c r="DK31" s="645"/>
      <c r="DL31" s="632">
        <v>65546</v>
      </c>
      <c r="DM31" s="644"/>
      <c r="DN31" s="644"/>
      <c r="DO31" s="644"/>
      <c r="DP31" s="644"/>
      <c r="DQ31" s="644"/>
      <c r="DR31" s="644"/>
      <c r="DS31" s="644"/>
      <c r="DT31" s="644"/>
      <c r="DU31" s="644"/>
      <c r="DV31" s="645"/>
      <c r="DW31" s="628">
        <v>1</v>
      </c>
      <c r="DX31" s="656"/>
      <c r="DY31" s="656"/>
      <c r="DZ31" s="656"/>
      <c r="EA31" s="656"/>
      <c r="EB31" s="656"/>
      <c r="EC31" s="657"/>
    </row>
    <row r="32" spans="2:133" ht="11.25" customHeight="1" x14ac:dyDescent="0.15">
      <c r="B32" s="620" t="s">
        <v>300</v>
      </c>
      <c r="C32" s="621"/>
      <c r="D32" s="621"/>
      <c r="E32" s="621"/>
      <c r="F32" s="621"/>
      <c r="G32" s="621"/>
      <c r="H32" s="621"/>
      <c r="I32" s="621"/>
      <c r="J32" s="621"/>
      <c r="K32" s="621"/>
      <c r="L32" s="621"/>
      <c r="M32" s="621"/>
      <c r="N32" s="621"/>
      <c r="O32" s="621"/>
      <c r="P32" s="621"/>
      <c r="Q32" s="622"/>
      <c r="R32" s="623">
        <v>4539019</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102.6</v>
      </c>
      <c r="BH32" s="644"/>
      <c r="BI32" s="644"/>
      <c r="BJ32" s="644"/>
      <c r="BK32" s="644"/>
      <c r="BL32" s="644"/>
      <c r="BM32" s="629">
        <v>100.3</v>
      </c>
      <c r="BN32" s="644"/>
      <c r="BO32" s="644"/>
      <c r="BP32" s="644"/>
      <c r="BQ32" s="669"/>
      <c r="BR32" s="680">
        <v>96.9</v>
      </c>
      <c r="BS32" s="644"/>
      <c r="BT32" s="644"/>
      <c r="BU32" s="644"/>
      <c r="BV32" s="644"/>
      <c r="BW32" s="644"/>
      <c r="BX32" s="629">
        <v>95.4</v>
      </c>
      <c r="BY32" s="644"/>
      <c r="BZ32" s="644"/>
      <c r="CA32" s="644"/>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304</v>
      </c>
      <c r="C33" s="621"/>
      <c r="D33" s="621"/>
      <c r="E33" s="621"/>
      <c r="F33" s="621"/>
      <c r="G33" s="621"/>
      <c r="H33" s="621"/>
      <c r="I33" s="621"/>
      <c r="J33" s="621"/>
      <c r="K33" s="621"/>
      <c r="L33" s="621"/>
      <c r="M33" s="621"/>
      <c r="N33" s="621"/>
      <c r="O33" s="621"/>
      <c r="P33" s="621"/>
      <c r="Q33" s="622"/>
      <c r="R33" s="623">
        <v>24220</v>
      </c>
      <c r="S33" s="624"/>
      <c r="T33" s="624"/>
      <c r="U33" s="624"/>
      <c r="V33" s="624"/>
      <c r="W33" s="624"/>
      <c r="X33" s="624"/>
      <c r="Y33" s="625"/>
      <c r="Z33" s="626">
        <v>0</v>
      </c>
      <c r="AA33" s="626"/>
      <c r="AB33" s="626"/>
      <c r="AC33" s="626"/>
      <c r="AD33" s="627">
        <v>3835</v>
      </c>
      <c r="AE33" s="627"/>
      <c r="AF33" s="627"/>
      <c r="AG33" s="627"/>
      <c r="AH33" s="627"/>
      <c r="AI33" s="627"/>
      <c r="AJ33" s="627"/>
      <c r="AK33" s="627"/>
      <c r="AL33" s="628">
        <v>0.1</v>
      </c>
      <c r="AM33" s="629"/>
      <c r="AN33" s="629"/>
      <c r="AO33" s="630"/>
      <c r="AP33" s="675"/>
      <c r="AQ33" s="676"/>
      <c r="AR33" s="676"/>
      <c r="AS33" s="676"/>
      <c r="AT33" s="679"/>
      <c r="AU33" s="207"/>
      <c r="AV33" s="207"/>
      <c r="AW33" s="207"/>
      <c r="AX33" s="646" t="s">
        <v>305</v>
      </c>
      <c r="AY33" s="647"/>
      <c r="AZ33" s="647"/>
      <c r="BA33" s="647"/>
      <c r="BB33" s="647"/>
      <c r="BC33" s="647"/>
      <c r="BD33" s="647"/>
      <c r="BE33" s="647"/>
      <c r="BF33" s="648"/>
      <c r="BG33" s="681">
        <v>98.1</v>
      </c>
      <c r="BH33" s="682"/>
      <c r="BI33" s="682"/>
      <c r="BJ33" s="682"/>
      <c r="BK33" s="682"/>
      <c r="BL33" s="682"/>
      <c r="BM33" s="683">
        <v>92.7</v>
      </c>
      <c r="BN33" s="682"/>
      <c r="BO33" s="682"/>
      <c r="BP33" s="682"/>
      <c r="BQ33" s="684"/>
      <c r="BR33" s="681">
        <v>98.7</v>
      </c>
      <c r="BS33" s="682"/>
      <c r="BT33" s="682"/>
      <c r="BU33" s="682"/>
      <c r="BV33" s="682"/>
      <c r="BW33" s="682"/>
      <c r="BX33" s="683">
        <v>93.6</v>
      </c>
      <c r="BY33" s="682"/>
      <c r="BZ33" s="682"/>
      <c r="CA33" s="682"/>
      <c r="CB33" s="684"/>
      <c r="CD33" s="620" t="s">
        <v>306</v>
      </c>
      <c r="CE33" s="621"/>
      <c r="CF33" s="621"/>
      <c r="CG33" s="621"/>
      <c r="CH33" s="621"/>
      <c r="CI33" s="621"/>
      <c r="CJ33" s="621"/>
      <c r="CK33" s="621"/>
      <c r="CL33" s="621"/>
      <c r="CM33" s="621"/>
      <c r="CN33" s="621"/>
      <c r="CO33" s="621"/>
      <c r="CP33" s="621"/>
      <c r="CQ33" s="622"/>
      <c r="CR33" s="623">
        <v>70076169</v>
      </c>
      <c r="CS33" s="644"/>
      <c r="CT33" s="644"/>
      <c r="CU33" s="644"/>
      <c r="CV33" s="644"/>
      <c r="CW33" s="644"/>
      <c r="CX33" s="644"/>
      <c r="CY33" s="645"/>
      <c r="CZ33" s="628">
        <v>86</v>
      </c>
      <c r="DA33" s="656"/>
      <c r="DB33" s="656"/>
      <c r="DC33" s="658"/>
      <c r="DD33" s="632">
        <v>10533318</v>
      </c>
      <c r="DE33" s="644"/>
      <c r="DF33" s="644"/>
      <c r="DG33" s="644"/>
      <c r="DH33" s="644"/>
      <c r="DI33" s="644"/>
      <c r="DJ33" s="644"/>
      <c r="DK33" s="645"/>
      <c r="DL33" s="632">
        <v>3678101</v>
      </c>
      <c r="DM33" s="644"/>
      <c r="DN33" s="644"/>
      <c r="DO33" s="644"/>
      <c r="DP33" s="644"/>
      <c r="DQ33" s="644"/>
      <c r="DR33" s="644"/>
      <c r="DS33" s="644"/>
      <c r="DT33" s="644"/>
      <c r="DU33" s="644"/>
      <c r="DV33" s="645"/>
      <c r="DW33" s="628">
        <v>53.3</v>
      </c>
      <c r="DX33" s="656"/>
      <c r="DY33" s="656"/>
      <c r="DZ33" s="656"/>
      <c r="EA33" s="656"/>
      <c r="EB33" s="656"/>
      <c r="EC33" s="657"/>
    </row>
    <row r="34" spans="2:133" ht="11.25" customHeight="1" x14ac:dyDescent="0.15">
      <c r="B34" s="620" t="s">
        <v>307</v>
      </c>
      <c r="C34" s="621"/>
      <c r="D34" s="621"/>
      <c r="E34" s="621"/>
      <c r="F34" s="621"/>
      <c r="G34" s="621"/>
      <c r="H34" s="621"/>
      <c r="I34" s="621"/>
      <c r="J34" s="621"/>
      <c r="K34" s="621"/>
      <c r="L34" s="621"/>
      <c r="M34" s="621"/>
      <c r="N34" s="621"/>
      <c r="O34" s="621"/>
      <c r="P34" s="621"/>
      <c r="Q34" s="622"/>
      <c r="R34" s="623">
        <v>1905408</v>
      </c>
      <c r="S34" s="624"/>
      <c r="T34" s="624"/>
      <c r="U34" s="624"/>
      <c r="V34" s="624"/>
      <c r="W34" s="624"/>
      <c r="X34" s="624"/>
      <c r="Y34" s="625"/>
      <c r="Z34" s="626">
        <v>2.2000000000000002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58039545</v>
      </c>
      <c r="CS34" s="624"/>
      <c r="CT34" s="624"/>
      <c r="CU34" s="624"/>
      <c r="CV34" s="624"/>
      <c r="CW34" s="624"/>
      <c r="CX34" s="624"/>
      <c r="CY34" s="625"/>
      <c r="CZ34" s="628">
        <v>71.2</v>
      </c>
      <c r="DA34" s="656"/>
      <c r="DB34" s="656"/>
      <c r="DC34" s="658"/>
      <c r="DD34" s="632">
        <v>1564171</v>
      </c>
      <c r="DE34" s="624"/>
      <c r="DF34" s="624"/>
      <c r="DG34" s="624"/>
      <c r="DH34" s="624"/>
      <c r="DI34" s="624"/>
      <c r="DJ34" s="624"/>
      <c r="DK34" s="625"/>
      <c r="DL34" s="632">
        <v>715444</v>
      </c>
      <c r="DM34" s="624"/>
      <c r="DN34" s="624"/>
      <c r="DO34" s="624"/>
      <c r="DP34" s="624"/>
      <c r="DQ34" s="624"/>
      <c r="DR34" s="624"/>
      <c r="DS34" s="624"/>
      <c r="DT34" s="624"/>
      <c r="DU34" s="624"/>
      <c r="DV34" s="625"/>
      <c r="DW34" s="628">
        <v>10.4</v>
      </c>
      <c r="DX34" s="656"/>
      <c r="DY34" s="656"/>
      <c r="DZ34" s="656"/>
      <c r="EA34" s="656"/>
      <c r="EB34" s="656"/>
      <c r="EC34" s="657"/>
    </row>
    <row r="35" spans="2:133" ht="11.25" customHeight="1" x14ac:dyDescent="0.15">
      <c r="B35" s="620" t="s">
        <v>309</v>
      </c>
      <c r="C35" s="621"/>
      <c r="D35" s="621"/>
      <c r="E35" s="621"/>
      <c r="F35" s="621"/>
      <c r="G35" s="621"/>
      <c r="H35" s="621"/>
      <c r="I35" s="621"/>
      <c r="J35" s="621"/>
      <c r="K35" s="621"/>
      <c r="L35" s="621"/>
      <c r="M35" s="621"/>
      <c r="N35" s="621"/>
      <c r="O35" s="621"/>
      <c r="P35" s="621"/>
      <c r="Q35" s="622"/>
      <c r="R35" s="623">
        <v>2385568</v>
      </c>
      <c r="S35" s="624"/>
      <c r="T35" s="624"/>
      <c r="U35" s="624"/>
      <c r="V35" s="624"/>
      <c r="W35" s="624"/>
      <c r="X35" s="624"/>
      <c r="Y35" s="625"/>
      <c r="Z35" s="626">
        <v>2.8</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291518</v>
      </c>
      <c r="CS35" s="644"/>
      <c r="CT35" s="644"/>
      <c r="CU35" s="644"/>
      <c r="CV35" s="644"/>
      <c r="CW35" s="644"/>
      <c r="CX35" s="644"/>
      <c r="CY35" s="645"/>
      <c r="CZ35" s="628">
        <v>0.4</v>
      </c>
      <c r="DA35" s="656"/>
      <c r="DB35" s="656"/>
      <c r="DC35" s="658"/>
      <c r="DD35" s="632">
        <v>152884</v>
      </c>
      <c r="DE35" s="644"/>
      <c r="DF35" s="644"/>
      <c r="DG35" s="644"/>
      <c r="DH35" s="644"/>
      <c r="DI35" s="644"/>
      <c r="DJ35" s="644"/>
      <c r="DK35" s="645"/>
      <c r="DL35" s="632">
        <v>152884</v>
      </c>
      <c r="DM35" s="644"/>
      <c r="DN35" s="644"/>
      <c r="DO35" s="644"/>
      <c r="DP35" s="644"/>
      <c r="DQ35" s="644"/>
      <c r="DR35" s="644"/>
      <c r="DS35" s="644"/>
      <c r="DT35" s="644"/>
      <c r="DU35" s="644"/>
      <c r="DV35" s="645"/>
      <c r="DW35" s="628">
        <v>2.2000000000000002</v>
      </c>
      <c r="DX35" s="656"/>
      <c r="DY35" s="656"/>
      <c r="DZ35" s="656"/>
      <c r="EA35" s="656"/>
      <c r="EB35" s="656"/>
      <c r="EC35" s="657"/>
    </row>
    <row r="36" spans="2:133" ht="11.25" customHeight="1" x14ac:dyDescent="0.15">
      <c r="B36" s="620" t="s">
        <v>313</v>
      </c>
      <c r="C36" s="621"/>
      <c r="D36" s="621"/>
      <c r="E36" s="621"/>
      <c r="F36" s="621"/>
      <c r="G36" s="621"/>
      <c r="H36" s="621"/>
      <c r="I36" s="621"/>
      <c r="J36" s="621"/>
      <c r="K36" s="621"/>
      <c r="L36" s="621"/>
      <c r="M36" s="621"/>
      <c r="N36" s="621"/>
      <c r="O36" s="621"/>
      <c r="P36" s="621"/>
      <c r="Q36" s="622"/>
      <c r="R36" s="623">
        <v>1553855</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2622612</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244457</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5256183</v>
      </c>
      <c r="CS36" s="624"/>
      <c r="CT36" s="624"/>
      <c r="CU36" s="624"/>
      <c r="CV36" s="624"/>
      <c r="CW36" s="624"/>
      <c r="CX36" s="624"/>
      <c r="CY36" s="625"/>
      <c r="CZ36" s="628">
        <v>6.4</v>
      </c>
      <c r="DA36" s="656"/>
      <c r="DB36" s="656"/>
      <c r="DC36" s="658"/>
      <c r="DD36" s="632">
        <v>4333670</v>
      </c>
      <c r="DE36" s="624"/>
      <c r="DF36" s="624"/>
      <c r="DG36" s="624"/>
      <c r="DH36" s="624"/>
      <c r="DI36" s="624"/>
      <c r="DJ36" s="624"/>
      <c r="DK36" s="625"/>
      <c r="DL36" s="632">
        <v>2069148</v>
      </c>
      <c r="DM36" s="624"/>
      <c r="DN36" s="624"/>
      <c r="DO36" s="624"/>
      <c r="DP36" s="624"/>
      <c r="DQ36" s="624"/>
      <c r="DR36" s="624"/>
      <c r="DS36" s="624"/>
      <c r="DT36" s="624"/>
      <c r="DU36" s="624"/>
      <c r="DV36" s="625"/>
      <c r="DW36" s="628">
        <v>30</v>
      </c>
      <c r="DX36" s="656"/>
      <c r="DY36" s="656"/>
      <c r="DZ36" s="656"/>
      <c r="EA36" s="656"/>
      <c r="EB36" s="656"/>
      <c r="EC36" s="657"/>
    </row>
    <row r="37" spans="2:133" ht="11.25" customHeight="1" x14ac:dyDescent="0.15">
      <c r="B37" s="620" t="s">
        <v>317</v>
      </c>
      <c r="C37" s="621"/>
      <c r="D37" s="621"/>
      <c r="E37" s="621"/>
      <c r="F37" s="621"/>
      <c r="G37" s="621"/>
      <c r="H37" s="621"/>
      <c r="I37" s="621"/>
      <c r="J37" s="621"/>
      <c r="K37" s="621"/>
      <c r="L37" s="621"/>
      <c r="M37" s="621"/>
      <c r="N37" s="621"/>
      <c r="O37" s="621"/>
      <c r="P37" s="621"/>
      <c r="Q37" s="622"/>
      <c r="R37" s="623">
        <v>934696</v>
      </c>
      <c r="S37" s="624"/>
      <c r="T37" s="624"/>
      <c r="U37" s="624"/>
      <c r="V37" s="624"/>
      <c r="W37" s="624"/>
      <c r="X37" s="624"/>
      <c r="Y37" s="625"/>
      <c r="Z37" s="626">
        <v>1.1000000000000001</v>
      </c>
      <c r="AA37" s="626"/>
      <c r="AB37" s="626"/>
      <c r="AC37" s="626"/>
      <c r="AD37" s="627">
        <v>54257</v>
      </c>
      <c r="AE37" s="627"/>
      <c r="AF37" s="627"/>
      <c r="AG37" s="627"/>
      <c r="AH37" s="627"/>
      <c r="AI37" s="627"/>
      <c r="AJ37" s="627"/>
      <c r="AK37" s="627"/>
      <c r="AL37" s="628">
        <v>0.8</v>
      </c>
      <c r="AM37" s="629"/>
      <c r="AN37" s="629"/>
      <c r="AO37" s="630"/>
      <c r="AQ37" s="686" t="s">
        <v>318</v>
      </c>
      <c r="AR37" s="687"/>
      <c r="AS37" s="687"/>
      <c r="AT37" s="687"/>
      <c r="AU37" s="687"/>
      <c r="AV37" s="687"/>
      <c r="AW37" s="687"/>
      <c r="AX37" s="687"/>
      <c r="AY37" s="688"/>
      <c r="AZ37" s="623">
        <v>948825</v>
      </c>
      <c r="BA37" s="624"/>
      <c r="BB37" s="624"/>
      <c r="BC37" s="624"/>
      <c r="BD37" s="644"/>
      <c r="BE37" s="644"/>
      <c r="BF37" s="669"/>
      <c r="BG37" s="620" t="s">
        <v>319</v>
      </c>
      <c r="BH37" s="621"/>
      <c r="BI37" s="621"/>
      <c r="BJ37" s="621"/>
      <c r="BK37" s="621"/>
      <c r="BL37" s="621"/>
      <c r="BM37" s="621"/>
      <c r="BN37" s="621"/>
      <c r="BO37" s="621"/>
      <c r="BP37" s="621"/>
      <c r="BQ37" s="621"/>
      <c r="BR37" s="621"/>
      <c r="BS37" s="621"/>
      <c r="BT37" s="621"/>
      <c r="BU37" s="622"/>
      <c r="BV37" s="623">
        <v>217929</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665935</v>
      </c>
      <c r="CS37" s="644"/>
      <c r="CT37" s="644"/>
      <c r="CU37" s="644"/>
      <c r="CV37" s="644"/>
      <c r="CW37" s="644"/>
      <c r="CX37" s="644"/>
      <c r="CY37" s="645"/>
      <c r="CZ37" s="628">
        <v>0.8</v>
      </c>
      <c r="DA37" s="656"/>
      <c r="DB37" s="656"/>
      <c r="DC37" s="658"/>
      <c r="DD37" s="632">
        <v>595495</v>
      </c>
      <c r="DE37" s="644"/>
      <c r="DF37" s="644"/>
      <c r="DG37" s="644"/>
      <c r="DH37" s="644"/>
      <c r="DI37" s="644"/>
      <c r="DJ37" s="644"/>
      <c r="DK37" s="645"/>
      <c r="DL37" s="632">
        <v>595456</v>
      </c>
      <c r="DM37" s="644"/>
      <c r="DN37" s="644"/>
      <c r="DO37" s="644"/>
      <c r="DP37" s="644"/>
      <c r="DQ37" s="644"/>
      <c r="DR37" s="644"/>
      <c r="DS37" s="644"/>
      <c r="DT37" s="644"/>
      <c r="DU37" s="644"/>
      <c r="DV37" s="645"/>
      <c r="DW37" s="628">
        <v>8.6</v>
      </c>
      <c r="DX37" s="656"/>
      <c r="DY37" s="656"/>
      <c r="DZ37" s="656"/>
      <c r="EA37" s="656"/>
      <c r="EB37" s="656"/>
      <c r="EC37" s="657"/>
    </row>
    <row r="38" spans="2:133" ht="11.25" customHeight="1" x14ac:dyDescent="0.15">
      <c r="B38" s="620" t="s">
        <v>321</v>
      </c>
      <c r="C38" s="621"/>
      <c r="D38" s="621"/>
      <c r="E38" s="621"/>
      <c r="F38" s="621"/>
      <c r="G38" s="621"/>
      <c r="H38" s="621"/>
      <c r="I38" s="621"/>
      <c r="J38" s="621"/>
      <c r="K38" s="621"/>
      <c r="L38" s="621"/>
      <c r="M38" s="621"/>
      <c r="N38" s="621"/>
      <c r="O38" s="621"/>
      <c r="P38" s="621"/>
      <c r="Q38" s="622"/>
      <c r="R38" s="623">
        <v>29516600</v>
      </c>
      <c r="S38" s="624"/>
      <c r="T38" s="624"/>
      <c r="U38" s="624"/>
      <c r="V38" s="624"/>
      <c r="W38" s="624"/>
      <c r="X38" s="624"/>
      <c r="Y38" s="625"/>
      <c r="Z38" s="626">
        <v>34.5</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595619</v>
      </c>
      <c r="BA38" s="624"/>
      <c r="BB38" s="624"/>
      <c r="BC38" s="624"/>
      <c r="BD38" s="644"/>
      <c r="BE38" s="644"/>
      <c r="BF38" s="669"/>
      <c r="BG38" s="620" t="s">
        <v>323</v>
      </c>
      <c r="BH38" s="621"/>
      <c r="BI38" s="621"/>
      <c r="BJ38" s="621"/>
      <c r="BK38" s="621"/>
      <c r="BL38" s="621"/>
      <c r="BM38" s="621"/>
      <c r="BN38" s="621"/>
      <c r="BO38" s="621"/>
      <c r="BP38" s="621"/>
      <c r="BQ38" s="621"/>
      <c r="BR38" s="621"/>
      <c r="BS38" s="621"/>
      <c r="BT38" s="621"/>
      <c r="BU38" s="622"/>
      <c r="BV38" s="623">
        <v>1918</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910572</v>
      </c>
      <c r="CS38" s="624"/>
      <c r="CT38" s="624"/>
      <c r="CU38" s="624"/>
      <c r="CV38" s="624"/>
      <c r="CW38" s="624"/>
      <c r="CX38" s="624"/>
      <c r="CY38" s="625"/>
      <c r="CZ38" s="628">
        <v>1.1000000000000001</v>
      </c>
      <c r="DA38" s="656"/>
      <c r="DB38" s="656"/>
      <c r="DC38" s="658"/>
      <c r="DD38" s="632">
        <v>772346</v>
      </c>
      <c r="DE38" s="624"/>
      <c r="DF38" s="624"/>
      <c r="DG38" s="624"/>
      <c r="DH38" s="624"/>
      <c r="DI38" s="624"/>
      <c r="DJ38" s="624"/>
      <c r="DK38" s="625"/>
      <c r="DL38" s="632">
        <v>740625</v>
      </c>
      <c r="DM38" s="624"/>
      <c r="DN38" s="624"/>
      <c r="DO38" s="624"/>
      <c r="DP38" s="624"/>
      <c r="DQ38" s="624"/>
      <c r="DR38" s="624"/>
      <c r="DS38" s="624"/>
      <c r="DT38" s="624"/>
      <c r="DU38" s="624"/>
      <c r="DV38" s="625"/>
      <c r="DW38" s="628">
        <v>10.7</v>
      </c>
      <c r="DX38" s="656"/>
      <c r="DY38" s="656"/>
      <c r="DZ38" s="656"/>
      <c r="EA38" s="656"/>
      <c r="EB38" s="656"/>
      <c r="EC38" s="657"/>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167596</v>
      </c>
      <c r="BA39" s="624"/>
      <c r="BB39" s="624"/>
      <c r="BC39" s="624"/>
      <c r="BD39" s="644"/>
      <c r="BE39" s="644"/>
      <c r="BF39" s="669"/>
      <c r="BG39" s="620" t="s">
        <v>327</v>
      </c>
      <c r="BH39" s="621"/>
      <c r="BI39" s="621"/>
      <c r="BJ39" s="621"/>
      <c r="BK39" s="621"/>
      <c r="BL39" s="621"/>
      <c r="BM39" s="621"/>
      <c r="BN39" s="621"/>
      <c r="BO39" s="621"/>
      <c r="BP39" s="621"/>
      <c r="BQ39" s="621"/>
      <c r="BR39" s="621"/>
      <c r="BS39" s="621"/>
      <c r="BT39" s="621"/>
      <c r="BU39" s="622"/>
      <c r="BV39" s="623">
        <v>2788</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5362362</v>
      </c>
      <c r="CS39" s="644"/>
      <c r="CT39" s="644"/>
      <c r="CU39" s="644"/>
      <c r="CV39" s="644"/>
      <c r="CW39" s="644"/>
      <c r="CX39" s="644"/>
      <c r="CY39" s="645"/>
      <c r="CZ39" s="628">
        <v>6.6</v>
      </c>
      <c r="DA39" s="656"/>
      <c r="DB39" s="656"/>
      <c r="DC39" s="658"/>
      <c r="DD39" s="632">
        <v>3494258</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329</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44"/>
      <c r="BE40" s="644"/>
      <c r="BF40" s="669"/>
      <c r="BG40" s="673" t="s">
        <v>331</v>
      </c>
      <c r="BH40" s="674"/>
      <c r="BI40" s="674"/>
      <c r="BJ40" s="674"/>
      <c r="BK40" s="674"/>
      <c r="BL40" s="211"/>
      <c r="BM40" s="621" t="s">
        <v>332</v>
      </c>
      <c r="BN40" s="621"/>
      <c r="BO40" s="621"/>
      <c r="BP40" s="621"/>
      <c r="BQ40" s="621"/>
      <c r="BR40" s="621"/>
      <c r="BS40" s="621"/>
      <c r="BT40" s="621"/>
      <c r="BU40" s="622"/>
      <c r="BV40" s="623">
        <v>40</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215989</v>
      </c>
      <c r="CS40" s="624"/>
      <c r="CT40" s="624"/>
      <c r="CU40" s="624"/>
      <c r="CV40" s="624"/>
      <c r="CW40" s="624"/>
      <c r="CX40" s="624"/>
      <c r="CY40" s="625"/>
      <c r="CZ40" s="628">
        <v>0.3</v>
      </c>
      <c r="DA40" s="656"/>
      <c r="DB40" s="656"/>
      <c r="DC40" s="658"/>
      <c r="DD40" s="632">
        <v>215989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334</v>
      </c>
      <c r="C41" s="647"/>
      <c r="D41" s="647"/>
      <c r="E41" s="647"/>
      <c r="F41" s="647"/>
      <c r="G41" s="647"/>
      <c r="H41" s="647"/>
      <c r="I41" s="647"/>
      <c r="J41" s="647"/>
      <c r="K41" s="647"/>
      <c r="L41" s="647"/>
      <c r="M41" s="647"/>
      <c r="N41" s="647"/>
      <c r="O41" s="647"/>
      <c r="P41" s="647"/>
      <c r="Q41" s="648"/>
      <c r="R41" s="695">
        <v>85470396</v>
      </c>
      <c r="S41" s="696"/>
      <c r="T41" s="696"/>
      <c r="U41" s="696"/>
      <c r="V41" s="696"/>
      <c r="W41" s="696"/>
      <c r="X41" s="696"/>
      <c r="Y41" s="700"/>
      <c r="Z41" s="701">
        <v>100</v>
      </c>
      <c r="AA41" s="701"/>
      <c r="AB41" s="701"/>
      <c r="AC41" s="701"/>
      <c r="AD41" s="702">
        <v>6897089</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132257</v>
      </c>
      <c r="BA41" s="624"/>
      <c r="BB41" s="624"/>
      <c r="BC41" s="624"/>
      <c r="BD41" s="644"/>
      <c r="BE41" s="644"/>
      <c r="BF41" s="669"/>
      <c r="BG41" s="673"/>
      <c r="BH41" s="674"/>
      <c r="BI41" s="674"/>
      <c r="BJ41" s="674"/>
      <c r="BK41" s="674"/>
      <c r="BL41" s="211"/>
      <c r="BM41" s="621" t="s">
        <v>336</v>
      </c>
      <c r="BN41" s="621"/>
      <c r="BO41" s="621"/>
      <c r="BP41" s="621"/>
      <c r="BQ41" s="621"/>
      <c r="BR41" s="621"/>
      <c r="BS41" s="621"/>
      <c r="BT41" s="621"/>
      <c r="BU41" s="622"/>
      <c r="BV41" s="623">
        <v>27</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778315</v>
      </c>
      <c r="BA42" s="696"/>
      <c r="BB42" s="696"/>
      <c r="BC42" s="696"/>
      <c r="BD42" s="682"/>
      <c r="BE42" s="682"/>
      <c r="BF42" s="684"/>
      <c r="BG42" s="675"/>
      <c r="BH42" s="676"/>
      <c r="BI42" s="676"/>
      <c r="BJ42" s="676"/>
      <c r="BK42" s="676"/>
      <c r="BL42" s="212"/>
      <c r="BM42" s="647" t="s">
        <v>339</v>
      </c>
      <c r="BN42" s="647"/>
      <c r="BO42" s="647"/>
      <c r="BP42" s="647"/>
      <c r="BQ42" s="647"/>
      <c r="BR42" s="647"/>
      <c r="BS42" s="647"/>
      <c r="BT42" s="647"/>
      <c r="BU42" s="648"/>
      <c r="BV42" s="695">
        <v>509</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6633080</v>
      </c>
      <c r="CS42" s="644"/>
      <c r="CT42" s="644"/>
      <c r="CU42" s="644"/>
      <c r="CV42" s="644"/>
      <c r="CW42" s="644"/>
      <c r="CX42" s="644"/>
      <c r="CY42" s="645"/>
      <c r="CZ42" s="628">
        <v>8.1</v>
      </c>
      <c r="DA42" s="656"/>
      <c r="DB42" s="656"/>
      <c r="DC42" s="658"/>
      <c r="DD42" s="632">
        <v>1771949</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984750</v>
      </c>
      <c r="CS44" s="624"/>
      <c r="CT44" s="624"/>
      <c r="CU44" s="624"/>
      <c r="CV44" s="624"/>
      <c r="CW44" s="624"/>
      <c r="CX44" s="624"/>
      <c r="CY44" s="625"/>
      <c r="CZ44" s="628">
        <v>1.2</v>
      </c>
      <c r="DA44" s="629"/>
      <c r="DB44" s="629"/>
      <c r="DC44" s="635"/>
      <c r="DD44" s="632">
        <v>152146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606177</v>
      </c>
      <c r="CS45" s="644"/>
      <c r="CT45" s="644"/>
      <c r="CU45" s="644"/>
      <c r="CV45" s="644"/>
      <c r="CW45" s="644"/>
      <c r="CX45" s="644"/>
      <c r="CY45" s="645"/>
      <c r="CZ45" s="628">
        <v>0.7</v>
      </c>
      <c r="DA45" s="656"/>
      <c r="DB45" s="656"/>
      <c r="DC45" s="658"/>
      <c r="DD45" s="632">
        <v>101012</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317568</v>
      </c>
      <c r="CS46" s="624"/>
      <c r="CT46" s="624"/>
      <c r="CU46" s="624"/>
      <c r="CV46" s="624"/>
      <c r="CW46" s="624"/>
      <c r="CX46" s="624"/>
      <c r="CY46" s="625"/>
      <c r="CZ46" s="628">
        <v>0.4</v>
      </c>
      <c r="DA46" s="629"/>
      <c r="DB46" s="629"/>
      <c r="DC46" s="635"/>
      <c r="DD46" s="632">
        <v>27594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5648330</v>
      </c>
      <c r="CS47" s="644"/>
      <c r="CT47" s="644"/>
      <c r="CU47" s="644"/>
      <c r="CV47" s="644"/>
      <c r="CW47" s="644"/>
      <c r="CX47" s="644"/>
      <c r="CY47" s="645"/>
      <c r="CZ47" s="628">
        <v>6.9</v>
      </c>
      <c r="DA47" s="656"/>
      <c r="DB47" s="656"/>
      <c r="DC47" s="658"/>
      <c r="DD47" s="632">
        <v>1619803</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350</v>
      </c>
      <c r="CE49" s="647"/>
      <c r="CF49" s="647"/>
      <c r="CG49" s="647"/>
      <c r="CH49" s="647"/>
      <c r="CI49" s="647"/>
      <c r="CJ49" s="647"/>
      <c r="CK49" s="647"/>
      <c r="CL49" s="647"/>
      <c r="CM49" s="647"/>
      <c r="CN49" s="647"/>
      <c r="CO49" s="647"/>
      <c r="CP49" s="647"/>
      <c r="CQ49" s="648"/>
      <c r="CR49" s="695">
        <v>81491962</v>
      </c>
      <c r="CS49" s="682"/>
      <c r="CT49" s="682"/>
      <c r="CU49" s="682"/>
      <c r="CV49" s="682"/>
      <c r="CW49" s="682"/>
      <c r="CX49" s="682"/>
      <c r="CY49" s="711"/>
      <c r="CZ49" s="703">
        <v>100</v>
      </c>
      <c r="DA49" s="712"/>
      <c r="DB49" s="712"/>
      <c r="DC49" s="713"/>
      <c r="DD49" s="714">
        <v>15846607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N5nAiwTWuGv0q7byd3dwje+yp7JFWaANiNn3fgsfvMmJh1xwBTUphXW3HaUUCMCOwYod9DSIQVML1HowprGbg==" saltValue="7weEVLnEYmIuR2LkNr+B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thickBot="1" x14ac:dyDescent="0.2">
      <c r="A7" s="224">
        <v>1</v>
      </c>
      <c r="B7" s="749" t="s">
        <v>373</v>
      </c>
      <c r="C7" s="750"/>
      <c r="D7" s="750"/>
      <c r="E7" s="750"/>
      <c r="F7" s="750"/>
      <c r="G7" s="750"/>
      <c r="H7" s="750"/>
      <c r="I7" s="750"/>
      <c r="J7" s="750"/>
      <c r="K7" s="750"/>
      <c r="L7" s="750"/>
      <c r="M7" s="750"/>
      <c r="N7" s="750"/>
      <c r="O7" s="750"/>
      <c r="P7" s="751"/>
      <c r="Q7" s="752">
        <v>85435</v>
      </c>
      <c r="R7" s="753"/>
      <c r="S7" s="753"/>
      <c r="T7" s="753"/>
      <c r="U7" s="753"/>
      <c r="V7" s="753">
        <v>81456</v>
      </c>
      <c r="W7" s="753"/>
      <c r="X7" s="753"/>
      <c r="Y7" s="753"/>
      <c r="Z7" s="753"/>
      <c r="AA7" s="753">
        <v>3978</v>
      </c>
      <c r="AB7" s="753"/>
      <c r="AC7" s="753"/>
      <c r="AD7" s="753"/>
      <c r="AE7" s="754"/>
      <c r="AF7" s="755">
        <v>2153</v>
      </c>
      <c r="AG7" s="756"/>
      <c r="AH7" s="756"/>
      <c r="AI7" s="756"/>
      <c r="AJ7" s="757"/>
      <c r="AK7" s="758">
        <v>0</v>
      </c>
      <c r="AL7" s="759"/>
      <c r="AM7" s="759"/>
      <c r="AN7" s="759"/>
      <c r="AO7" s="759"/>
      <c r="AP7" s="759">
        <v>43679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5</v>
      </c>
      <c r="CI7" s="744"/>
      <c r="CJ7" s="744"/>
      <c r="CK7" s="744"/>
      <c r="CL7" s="745"/>
      <c r="CM7" s="743">
        <v>11</v>
      </c>
      <c r="CN7" s="744"/>
      <c r="CO7" s="744"/>
      <c r="CP7" s="744"/>
      <c r="CQ7" s="745"/>
      <c r="CR7" s="743">
        <v>6</v>
      </c>
      <c r="CS7" s="744"/>
      <c r="CT7" s="744"/>
      <c r="CU7" s="744"/>
      <c r="CV7" s="745"/>
      <c r="CW7" s="743">
        <v>0</v>
      </c>
      <c r="CX7" s="744"/>
      <c r="CY7" s="744"/>
      <c r="CZ7" s="744"/>
      <c r="DA7" s="745"/>
      <c r="DB7" s="743">
        <v>0</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thickTop="1" x14ac:dyDescent="0.15">
      <c r="A8" s="226">
        <v>2</v>
      </c>
      <c r="B8" s="780" t="s">
        <v>374</v>
      </c>
      <c r="C8" s="781"/>
      <c r="D8" s="781"/>
      <c r="E8" s="781"/>
      <c r="F8" s="781"/>
      <c r="G8" s="781"/>
      <c r="H8" s="781"/>
      <c r="I8" s="781"/>
      <c r="J8" s="781"/>
      <c r="K8" s="781"/>
      <c r="L8" s="781"/>
      <c r="M8" s="781"/>
      <c r="N8" s="781"/>
      <c r="O8" s="781"/>
      <c r="P8" s="782"/>
      <c r="Q8" s="783">
        <v>36</v>
      </c>
      <c r="R8" s="784"/>
      <c r="S8" s="784"/>
      <c r="T8" s="784"/>
      <c r="U8" s="784"/>
      <c r="V8" s="784">
        <v>36</v>
      </c>
      <c r="W8" s="784"/>
      <c r="X8" s="784"/>
      <c r="Y8" s="784"/>
      <c r="Z8" s="784"/>
      <c r="AA8" s="784">
        <v>0</v>
      </c>
      <c r="AB8" s="784"/>
      <c r="AC8" s="784"/>
      <c r="AD8" s="784"/>
      <c r="AE8" s="785"/>
      <c r="AF8" s="786" t="s">
        <v>122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46</v>
      </c>
      <c r="CI8" s="777"/>
      <c r="CJ8" s="777"/>
      <c r="CK8" s="777"/>
      <c r="CL8" s="778"/>
      <c r="CM8" s="776">
        <v>46</v>
      </c>
      <c r="CN8" s="777"/>
      <c r="CO8" s="777"/>
      <c r="CP8" s="777"/>
      <c r="CQ8" s="778"/>
      <c r="CR8" s="776">
        <v>70</v>
      </c>
      <c r="CS8" s="777"/>
      <c r="CT8" s="777"/>
      <c r="CU8" s="777"/>
      <c r="CV8" s="778"/>
      <c r="CW8" s="776">
        <v>12</v>
      </c>
      <c r="CX8" s="777"/>
      <c r="CY8" s="777"/>
      <c r="CZ8" s="777"/>
      <c r="DA8" s="778"/>
      <c r="DB8" s="776">
        <v>74</v>
      </c>
      <c r="DC8" s="777"/>
      <c r="DD8" s="777"/>
      <c r="DE8" s="777"/>
      <c r="DF8" s="778"/>
      <c r="DG8" s="743" t="s">
        <v>559</v>
      </c>
      <c r="DH8" s="744"/>
      <c r="DI8" s="744"/>
      <c r="DJ8" s="744"/>
      <c r="DK8" s="745"/>
      <c r="DL8" s="743" t="s">
        <v>559</v>
      </c>
      <c r="DM8" s="744"/>
      <c r="DN8" s="744"/>
      <c r="DO8" s="744"/>
      <c r="DP8" s="745"/>
      <c r="DQ8" s="743" t="s">
        <v>559</v>
      </c>
      <c r="DR8" s="744"/>
      <c r="DS8" s="744"/>
      <c r="DT8" s="744"/>
      <c r="DU8" s="745"/>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558</v>
      </c>
      <c r="BT9" s="774"/>
      <c r="BU9" s="774"/>
      <c r="BV9" s="774"/>
      <c r="BW9" s="774"/>
      <c r="BX9" s="774"/>
      <c r="BY9" s="774"/>
      <c r="BZ9" s="774"/>
      <c r="CA9" s="774"/>
      <c r="CB9" s="774"/>
      <c r="CC9" s="774"/>
      <c r="CD9" s="774"/>
      <c r="CE9" s="774"/>
      <c r="CF9" s="774"/>
      <c r="CG9" s="775"/>
      <c r="CH9" s="776">
        <v>0</v>
      </c>
      <c r="CI9" s="777"/>
      <c r="CJ9" s="777"/>
      <c r="CK9" s="777"/>
      <c r="CL9" s="778"/>
      <c r="CM9" s="776">
        <v>9</v>
      </c>
      <c r="CN9" s="777"/>
      <c r="CO9" s="777"/>
      <c r="CP9" s="777"/>
      <c r="CQ9" s="778"/>
      <c r="CR9" s="776">
        <v>5</v>
      </c>
      <c r="CS9" s="777"/>
      <c r="CT9" s="777"/>
      <c r="CU9" s="777"/>
      <c r="CV9" s="778"/>
      <c r="CW9" s="776">
        <v>0</v>
      </c>
      <c r="CX9" s="777"/>
      <c r="CY9" s="777"/>
      <c r="CZ9" s="777"/>
      <c r="DA9" s="778"/>
      <c r="DB9" s="776" t="s">
        <v>559</v>
      </c>
      <c r="DC9" s="777"/>
      <c r="DD9" s="777"/>
      <c r="DE9" s="777"/>
      <c r="DF9" s="778"/>
      <c r="DG9" s="776" t="s">
        <v>559</v>
      </c>
      <c r="DH9" s="777"/>
      <c r="DI9" s="777"/>
      <c r="DJ9" s="777"/>
      <c r="DK9" s="778"/>
      <c r="DL9" s="776" t="s">
        <v>559</v>
      </c>
      <c r="DM9" s="777"/>
      <c r="DN9" s="777"/>
      <c r="DO9" s="777"/>
      <c r="DP9" s="778"/>
      <c r="DQ9" s="776" t="s">
        <v>559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85470.396999999997</v>
      </c>
      <c r="R23" s="793"/>
      <c r="S23" s="793"/>
      <c r="T23" s="793"/>
      <c r="U23" s="793"/>
      <c r="V23" s="793">
        <v>81491.963000000003</v>
      </c>
      <c r="W23" s="793"/>
      <c r="X23" s="793"/>
      <c r="Y23" s="793"/>
      <c r="Z23" s="793"/>
      <c r="AA23" s="793">
        <v>3978.4340000000002</v>
      </c>
      <c r="AB23" s="793"/>
      <c r="AC23" s="793"/>
      <c r="AD23" s="793"/>
      <c r="AE23" s="794"/>
      <c r="AF23" s="795">
        <v>2153</v>
      </c>
      <c r="AG23" s="793"/>
      <c r="AH23" s="793"/>
      <c r="AI23" s="793"/>
      <c r="AJ23" s="796"/>
      <c r="AK23" s="797"/>
      <c r="AL23" s="798"/>
      <c r="AM23" s="798"/>
      <c r="AN23" s="798"/>
      <c r="AO23" s="798"/>
      <c r="AP23" s="793">
        <v>43679.482000000004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2135</v>
      </c>
      <c r="R28" s="823"/>
      <c r="S28" s="823"/>
      <c r="T28" s="823"/>
      <c r="U28" s="823"/>
      <c r="V28" s="823">
        <v>1891</v>
      </c>
      <c r="W28" s="823"/>
      <c r="X28" s="823"/>
      <c r="Y28" s="823"/>
      <c r="Z28" s="823"/>
      <c r="AA28" s="823">
        <v>244</v>
      </c>
      <c r="AB28" s="823"/>
      <c r="AC28" s="823"/>
      <c r="AD28" s="823"/>
      <c r="AE28" s="824"/>
      <c r="AF28" s="825">
        <v>244</v>
      </c>
      <c r="AG28" s="823"/>
      <c r="AH28" s="823"/>
      <c r="AI28" s="823"/>
      <c r="AJ28" s="826"/>
      <c r="AK28" s="827">
        <v>189</v>
      </c>
      <c r="AL28" s="828"/>
      <c r="AM28" s="828"/>
      <c r="AN28" s="828"/>
      <c r="AO28" s="828"/>
      <c r="AP28" s="828" t="s">
        <v>548</v>
      </c>
      <c r="AQ28" s="828"/>
      <c r="AR28" s="828"/>
      <c r="AS28" s="828"/>
      <c r="AT28" s="828"/>
      <c r="AU28" s="828" t="s">
        <v>548</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3156</v>
      </c>
      <c r="R29" s="784"/>
      <c r="S29" s="784"/>
      <c r="T29" s="784"/>
      <c r="U29" s="784"/>
      <c r="V29" s="784">
        <v>3123</v>
      </c>
      <c r="W29" s="784"/>
      <c r="X29" s="784"/>
      <c r="Y29" s="784"/>
      <c r="Z29" s="784"/>
      <c r="AA29" s="784">
        <v>33</v>
      </c>
      <c r="AB29" s="784"/>
      <c r="AC29" s="784"/>
      <c r="AD29" s="784"/>
      <c r="AE29" s="785"/>
      <c r="AF29" s="786">
        <v>33</v>
      </c>
      <c r="AG29" s="787"/>
      <c r="AH29" s="787"/>
      <c r="AI29" s="787"/>
      <c r="AJ29" s="788"/>
      <c r="AK29" s="834">
        <v>416</v>
      </c>
      <c r="AL29" s="830"/>
      <c r="AM29" s="830"/>
      <c r="AN29" s="830"/>
      <c r="AO29" s="830"/>
      <c r="AP29" s="830" t="s">
        <v>548</v>
      </c>
      <c r="AQ29" s="830"/>
      <c r="AR29" s="830"/>
      <c r="AS29" s="830"/>
      <c r="AT29" s="830"/>
      <c r="AU29" s="830" t="s">
        <v>548</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242</v>
      </c>
      <c r="R30" s="784"/>
      <c r="S30" s="784"/>
      <c r="T30" s="784"/>
      <c r="U30" s="784"/>
      <c r="V30" s="784">
        <v>242</v>
      </c>
      <c r="W30" s="784"/>
      <c r="X30" s="784"/>
      <c r="Y30" s="784"/>
      <c r="Z30" s="784"/>
      <c r="AA30" s="784">
        <v>0</v>
      </c>
      <c r="AB30" s="784"/>
      <c r="AC30" s="784"/>
      <c r="AD30" s="784"/>
      <c r="AE30" s="785"/>
      <c r="AF30" s="786" t="s">
        <v>122</v>
      </c>
      <c r="AG30" s="787"/>
      <c r="AH30" s="787"/>
      <c r="AI30" s="787"/>
      <c r="AJ30" s="788"/>
      <c r="AK30" s="834">
        <v>111</v>
      </c>
      <c r="AL30" s="830"/>
      <c r="AM30" s="830"/>
      <c r="AN30" s="830"/>
      <c r="AO30" s="830"/>
      <c r="AP30" s="830" t="s">
        <v>548</v>
      </c>
      <c r="AQ30" s="830"/>
      <c r="AR30" s="830"/>
      <c r="AS30" s="830"/>
      <c r="AT30" s="830"/>
      <c r="AU30" s="830" t="s">
        <v>548</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3176</v>
      </c>
      <c r="R31" s="784"/>
      <c r="S31" s="784"/>
      <c r="T31" s="784"/>
      <c r="U31" s="784"/>
      <c r="V31" s="784">
        <v>3421</v>
      </c>
      <c r="W31" s="784"/>
      <c r="X31" s="784"/>
      <c r="Y31" s="784"/>
      <c r="Z31" s="784"/>
      <c r="AA31" s="784">
        <v>-245</v>
      </c>
      <c r="AB31" s="784"/>
      <c r="AC31" s="784"/>
      <c r="AD31" s="784"/>
      <c r="AE31" s="785"/>
      <c r="AF31" s="786">
        <v>636</v>
      </c>
      <c r="AG31" s="787"/>
      <c r="AH31" s="787"/>
      <c r="AI31" s="787"/>
      <c r="AJ31" s="788"/>
      <c r="AK31" s="834">
        <v>744</v>
      </c>
      <c r="AL31" s="830"/>
      <c r="AM31" s="830"/>
      <c r="AN31" s="830"/>
      <c r="AO31" s="830"/>
      <c r="AP31" s="830">
        <v>1060</v>
      </c>
      <c r="AQ31" s="830"/>
      <c r="AR31" s="830"/>
      <c r="AS31" s="830"/>
      <c r="AT31" s="830"/>
      <c r="AU31" s="830">
        <v>690</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346</v>
      </c>
      <c r="R32" s="784"/>
      <c r="S32" s="784"/>
      <c r="T32" s="784"/>
      <c r="U32" s="784"/>
      <c r="V32" s="784">
        <v>527</v>
      </c>
      <c r="W32" s="784"/>
      <c r="X32" s="784"/>
      <c r="Y32" s="784"/>
      <c r="Z32" s="784"/>
      <c r="AA32" s="784">
        <v>-181</v>
      </c>
      <c r="AB32" s="784"/>
      <c r="AC32" s="784"/>
      <c r="AD32" s="784"/>
      <c r="AE32" s="785"/>
      <c r="AF32" s="786">
        <v>338</v>
      </c>
      <c r="AG32" s="787"/>
      <c r="AH32" s="787"/>
      <c r="AI32" s="787"/>
      <c r="AJ32" s="788"/>
      <c r="AK32" s="834">
        <v>175</v>
      </c>
      <c r="AL32" s="830"/>
      <c r="AM32" s="830"/>
      <c r="AN32" s="830"/>
      <c r="AO32" s="830"/>
      <c r="AP32" s="830">
        <v>1513</v>
      </c>
      <c r="AQ32" s="830"/>
      <c r="AR32" s="830"/>
      <c r="AS32" s="830"/>
      <c r="AT32" s="830"/>
      <c r="AU32" s="830">
        <v>911</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759</v>
      </c>
      <c r="R33" s="784"/>
      <c r="S33" s="784"/>
      <c r="T33" s="784"/>
      <c r="U33" s="784"/>
      <c r="V33" s="784">
        <v>764</v>
      </c>
      <c r="W33" s="784"/>
      <c r="X33" s="784"/>
      <c r="Y33" s="784"/>
      <c r="Z33" s="784"/>
      <c r="AA33" s="784">
        <v>-5</v>
      </c>
      <c r="AB33" s="784"/>
      <c r="AC33" s="784"/>
      <c r="AD33" s="784"/>
      <c r="AE33" s="785"/>
      <c r="AF33" s="786">
        <v>19</v>
      </c>
      <c r="AG33" s="787"/>
      <c r="AH33" s="787"/>
      <c r="AI33" s="787"/>
      <c r="AJ33" s="788"/>
      <c r="AK33" s="834">
        <v>596</v>
      </c>
      <c r="AL33" s="830"/>
      <c r="AM33" s="830"/>
      <c r="AN33" s="830"/>
      <c r="AO33" s="830"/>
      <c r="AP33" s="830">
        <v>4872</v>
      </c>
      <c r="AQ33" s="830"/>
      <c r="AR33" s="830"/>
      <c r="AS33" s="830"/>
      <c r="AT33" s="830"/>
      <c r="AU33" s="830">
        <v>4782</v>
      </c>
      <c r="AV33" s="830"/>
      <c r="AW33" s="830"/>
      <c r="AX33" s="830"/>
      <c r="AY33" s="830"/>
      <c r="AZ33" s="831"/>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1270</v>
      </c>
      <c r="AG63" s="844"/>
      <c r="AH63" s="844"/>
      <c r="AI63" s="844"/>
      <c r="AJ63" s="845"/>
      <c r="AK63" s="846"/>
      <c r="AL63" s="841"/>
      <c r="AM63" s="841"/>
      <c r="AN63" s="841"/>
      <c r="AO63" s="841"/>
      <c r="AP63" s="844">
        <v>7445</v>
      </c>
      <c r="AQ63" s="844"/>
      <c r="AR63" s="844"/>
      <c r="AS63" s="844"/>
      <c r="AT63" s="844"/>
      <c r="AU63" s="844">
        <v>6383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1290</v>
      </c>
      <c r="R68" s="866"/>
      <c r="S68" s="866"/>
      <c r="T68" s="866"/>
      <c r="U68" s="866"/>
      <c r="V68" s="866">
        <v>1234</v>
      </c>
      <c r="W68" s="866"/>
      <c r="X68" s="866"/>
      <c r="Y68" s="866"/>
      <c r="Z68" s="866"/>
      <c r="AA68" s="866">
        <v>56</v>
      </c>
      <c r="AB68" s="866"/>
      <c r="AC68" s="866"/>
      <c r="AD68" s="866"/>
      <c r="AE68" s="866"/>
      <c r="AF68" s="866">
        <v>56</v>
      </c>
      <c r="AG68" s="866"/>
      <c r="AH68" s="866"/>
      <c r="AI68" s="866"/>
      <c r="AJ68" s="866"/>
      <c r="AK68" s="866" t="s">
        <v>548</v>
      </c>
      <c r="AL68" s="866"/>
      <c r="AM68" s="866"/>
      <c r="AN68" s="866"/>
      <c r="AO68" s="866"/>
      <c r="AP68" s="866">
        <v>253</v>
      </c>
      <c r="AQ68" s="866"/>
      <c r="AR68" s="866"/>
      <c r="AS68" s="866"/>
      <c r="AT68" s="866"/>
      <c r="AU68" s="866">
        <v>109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2609</v>
      </c>
      <c r="R69" s="830"/>
      <c r="S69" s="830"/>
      <c r="T69" s="830"/>
      <c r="U69" s="830"/>
      <c r="V69" s="830">
        <v>2511</v>
      </c>
      <c r="W69" s="830"/>
      <c r="X69" s="830"/>
      <c r="Y69" s="830"/>
      <c r="Z69" s="830"/>
      <c r="AA69" s="830">
        <v>95</v>
      </c>
      <c r="AB69" s="830"/>
      <c r="AC69" s="830"/>
      <c r="AD69" s="830"/>
      <c r="AE69" s="830"/>
      <c r="AF69" s="830">
        <v>95</v>
      </c>
      <c r="AG69" s="830"/>
      <c r="AH69" s="830"/>
      <c r="AI69" s="830"/>
      <c r="AJ69" s="830"/>
      <c r="AK69" s="830"/>
      <c r="AL69" s="830"/>
      <c r="AM69" s="830"/>
      <c r="AN69" s="830"/>
      <c r="AO69" s="830"/>
      <c r="AP69" s="830">
        <v>373</v>
      </c>
      <c r="AQ69" s="830"/>
      <c r="AR69" s="830"/>
      <c r="AS69" s="830"/>
      <c r="AT69" s="830"/>
      <c r="AU69" s="830">
        <v>85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881</v>
      </c>
      <c r="R70" s="830"/>
      <c r="S70" s="830"/>
      <c r="T70" s="830"/>
      <c r="U70" s="830"/>
      <c r="V70" s="830">
        <v>857</v>
      </c>
      <c r="W70" s="830"/>
      <c r="X70" s="830"/>
      <c r="Y70" s="830"/>
      <c r="Z70" s="830"/>
      <c r="AA70" s="830">
        <v>24</v>
      </c>
      <c r="AB70" s="830"/>
      <c r="AC70" s="830"/>
      <c r="AD70" s="830"/>
      <c r="AE70" s="830"/>
      <c r="AF70" s="830">
        <v>24</v>
      </c>
      <c r="AG70" s="830"/>
      <c r="AH70" s="830"/>
      <c r="AI70" s="830"/>
      <c r="AJ70" s="830"/>
      <c r="AK70" s="830" t="s">
        <v>548</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185</v>
      </c>
      <c r="R71" s="830"/>
      <c r="S71" s="830"/>
      <c r="T71" s="830"/>
      <c r="U71" s="830"/>
      <c r="V71" s="830">
        <v>183</v>
      </c>
      <c r="W71" s="830"/>
      <c r="X71" s="830"/>
      <c r="Y71" s="830"/>
      <c r="Z71" s="830"/>
      <c r="AA71" s="830">
        <v>2</v>
      </c>
      <c r="AB71" s="830"/>
      <c r="AC71" s="830"/>
      <c r="AD71" s="830"/>
      <c r="AE71" s="830"/>
      <c r="AF71" s="830">
        <v>2</v>
      </c>
      <c r="AG71" s="830"/>
      <c r="AH71" s="830"/>
      <c r="AI71" s="830"/>
      <c r="AJ71" s="830"/>
      <c r="AK71" s="830">
        <v>1084</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173</v>
      </c>
      <c r="R72" s="830"/>
      <c r="S72" s="830"/>
      <c r="T72" s="830"/>
      <c r="U72" s="830"/>
      <c r="V72" s="830">
        <v>167</v>
      </c>
      <c r="W72" s="830"/>
      <c r="X72" s="830"/>
      <c r="Y72" s="830"/>
      <c r="Z72" s="830"/>
      <c r="AA72" s="830">
        <v>5</v>
      </c>
      <c r="AB72" s="830"/>
      <c r="AC72" s="830"/>
      <c r="AD72" s="830"/>
      <c r="AE72" s="830"/>
      <c r="AF72" s="830">
        <v>5</v>
      </c>
      <c r="AG72" s="830"/>
      <c r="AH72" s="830"/>
      <c r="AI72" s="830"/>
      <c r="AJ72" s="830"/>
      <c r="AK72" s="830" t="s">
        <v>548</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8</v>
      </c>
      <c r="R73" s="830"/>
      <c r="S73" s="830"/>
      <c r="T73" s="830"/>
      <c r="U73" s="830"/>
      <c r="V73" s="830">
        <v>7</v>
      </c>
      <c r="W73" s="830"/>
      <c r="X73" s="830"/>
      <c r="Y73" s="830"/>
      <c r="Z73" s="830"/>
      <c r="AA73" s="830">
        <v>1</v>
      </c>
      <c r="AB73" s="830"/>
      <c r="AC73" s="830"/>
      <c r="AD73" s="830"/>
      <c r="AE73" s="830"/>
      <c r="AF73" s="830">
        <v>1</v>
      </c>
      <c r="AG73" s="830"/>
      <c r="AH73" s="830"/>
      <c r="AI73" s="830"/>
      <c r="AJ73" s="830"/>
      <c r="AK73" s="830" t="s">
        <v>548</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405</v>
      </c>
      <c r="R74" s="830"/>
      <c r="S74" s="830"/>
      <c r="T74" s="830"/>
      <c r="U74" s="830"/>
      <c r="V74" s="830">
        <v>405</v>
      </c>
      <c r="W74" s="830"/>
      <c r="X74" s="830"/>
      <c r="Y74" s="830"/>
      <c r="Z74" s="830"/>
      <c r="AA74" s="830">
        <v>0</v>
      </c>
      <c r="AB74" s="830"/>
      <c r="AC74" s="830"/>
      <c r="AD74" s="830"/>
      <c r="AE74" s="830"/>
      <c r="AF74" s="830">
        <v>0</v>
      </c>
      <c r="AG74" s="830"/>
      <c r="AH74" s="830"/>
      <c r="AI74" s="830"/>
      <c r="AJ74" s="830"/>
      <c r="AK74" s="830">
        <v>145</v>
      </c>
      <c r="AL74" s="830"/>
      <c r="AM74" s="830"/>
      <c r="AN74" s="830"/>
      <c r="AO74" s="830"/>
      <c r="AP74" s="830" t="s">
        <v>548</v>
      </c>
      <c r="AQ74" s="830"/>
      <c r="AR74" s="830"/>
      <c r="AS74" s="830"/>
      <c r="AT74" s="830"/>
      <c r="AU74" s="830" t="s">
        <v>548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183</v>
      </c>
      <c r="AG88" s="844"/>
      <c r="AH88" s="844"/>
      <c r="AI88" s="844"/>
      <c r="AJ88" s="844"/>
      <c r="AK88" s="841"/>
      <c r="AL88" s="841"/>
      <c r="AM88" s="841"/>
      <c r="AN88" s="841"/>
      <c r="AO88" s="841"/>
      <c r="AP88" s="844">
        <v>626</v>
      </c>
      <c r="AQ88" s="844"/>
      <c r="AR88" s="844"/>
      <c r="AS88" s="844"/>
      <c r="AT88" s="844"/>
      <c r="AU88" s="844">
        <v>194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81</v>
      </c>
      <c r="CS102" s="852"/>
      <c r="CT102" s="852"/>
      <c r="CU102" s="852"/>
      <c r="CV102" s="891"/>
      <c r="CW102" s="890">
        <v>12</v>
      </c>
      <c r="CX102" s="852"/>
      <c r="CY102" s="852"/>
      <c r="CZ102" s="852"/>
      <c r="DA102" s="891"/>
      <c r="DB102" s="890">
        <v>74</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293</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293</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293</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1441558</v>
      </c>
      <c r="AB110" s="900"/>
      <c r="AC110" s="900"/>
      <c r="AD110" s="900"/>
      <c r="AE110" s="901"/>
      <c r="AF110" s="902">
        <v>1568729</v>
      </c>
      <c r="AG110" s="900"/>
      <c r="AH110" s="900"/>
      <c r="AI110" s="900"/>
      <c r="AJ110" s="901"/>
      <c r="AK110" s="902">
        <v>1487831</v>
      </c>
      <c r="AL110" s="900"/>
      <c r="AM110" s="900"/>
      <c r="AN110" s="900"/>
      <c r="AO110" s="901"/>
      <c r="AP110" s="903">
        <v>27.6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15671393</v>
      </c>
      <c r="BR110" s="931"/>
      <c r="BS110" s="931"/>
      <c r="BT110" s="931"/>
      <c r="BU110" s="931"/>
      <c r="BV110" s="931">
        <v>15590867</v>
      </c>
      <c r="BW110" s="931"/>
      <c r="BX110" s="931"/>
      <c r="BY110" s="931"/>
      <c r="BZ110" s="931"/>
      <c r="CA110" s="931">
        <v>43679482</v>
      </c>
      <c r="CB110" s="931"/>
      <c r="CC110" s="931"/>
      <c r="CD110" s="931"/>
      <c r="CE110" s="931"/>
      <c r="CF110" s="944">
        <v>810.3</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6760809</v>
      </c>
      <c r="BR112" s="926"/>
      <c r="BS112" s="926"/>
      <c r="BT112" s="926"/>
      <c r="BU112" s="926"/>
      <c r="BV112" s="926">
        <v>6831299</v>
      </c>
      <c r="BW112" s="926"/>
      <c r="BX112" s="926"/>
      <c r="BY112" s="926"/>
      <c r="BZ112" s="926"/>
      <c r="CA112" s="926">
        <v>6383178</v>
      </c>
      <c r="CB112" s="926"/>
      <c r="CC112" s="926"/>
      <c r="CD112" s="926"/>
      <c r="CE112" s="926"/>
      <c r="CF112" s="920">
        <v>118.4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889193</v>
      </c>
      <c r="AB113" s="938"/>
      <c r="AC113" s="938"/>
      <c r="AD113" s="938"/>
      <c r="AE113" s="939"/>
      <c r="AF113" s="940">
        <v>900866</v>
      </c>
      <c r="AG113" s="938"/>
      <c r="AH113" s="938"/>
      <c r="AI113" s="938"/>
      <c r="AJ113" s="939"/>
      <c r="AK113" s="940">
        <v>812022</v>
      </c>
      <c r="AL113" s="938"/>
      <c r="AM113" s="938"/>
      <c r="AN113" s="938"/>
      <c r="AO113" s="939"/>
      <c r="AP113" s="941">
        <v>15.1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100532</v>
      </c>
      <c r="BR113" s="926"/>
      <c r="BS113" s="926"/>
      <c r="BT113" s="926"/>
      <c r="BU113" s="926"/>
      <c r="BV113" s="926">
        <v>67670</v>
      </c>
      <c r="BW113" s="926"/>
      <c r="BX113" s="926"/>
      <c r="BY113" s="926"/>
      <c r="BZ113" s="926"/>
      <c r="CA113" s="926">
        <v>194597</v>
      </c>
      <c r="CB113" s="926"/>
      <c r="CC113" s="926"/>
      <c r="CD113" s="926"/>
      <c r="CE113" s="926"/>
      <c r="CF113" s="920">
        <v>3.6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46760</v>
      </c>
      <c r="AB114" s="959"/>
      <c r="AC114" s="959"/>
      <c r="AD114" s="959"/>
      <c r="AE114" s="960"/>
      <c r="AF114" s="961">
        <v>35549</v>
      </c>
      <c r="AG114" s="959"/>
      <c r="AH114" s="959"/>
      <c r="AI114" s="959"/>
      <c r="AJ114" s="960"/>
      <c r="AK114" s="961">
        <v>29456</v>
      </c>
      <c r="AL114" s="959"/>
      <c r="AM114" s="959"/>
      <c r="AN114" s="959"/>
      <c r="AO114" s="960"/>
      <c r="AP114" s="962">
        <v>0.5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1594704</v>
      </c>
      <c r="BR114" s="926"/>
      <c r="BS114" s="926"/>
      <c r="BT114" s="926"/>
      <c r="BU114" s="926"/>
      <c r="BV114" s="926">
        <v>1641021</v>
      </c>
      <c r="BW114" s="926"/>
      <c r="BX114" s="926"/>
      <c r="BY114" s="926"/>
      <c r="BZ114" s="926"/>
      <c r="CA114" s="926">
        <v>1633096</v>
      </c>
      <c r="CB114" s="926"/>
      <c r="CC114" s="926"/>
      <c r="CD114" s="926"/>
      <c r="CE114" s="926"/>
      <c r="CF114" s="920">
        <v>30.3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61</v>
      </c>
      <c r="AB116" s="959"/>
      <c r="AC116" s="959"/>
      <c r="AD116" s="959"/>
      <c r="AE116" s="960"/>
      <c r="AF116" s="961">
        <v>1014</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2377572</v>
      </c>
      <c r="AB117" s="979"/>
      <c r="AC117" s="979"/>
      <c r="AD117" s="979"/>
      <c r="AE117" s="980"/>
      <c r="AF117" s="981">
        <v>2506158</v>
      </c>
      <c r="AG117" s="979"/>
      <c r="AH117" s="979"/>
      <c r="AI117" s="979"/>
      <c r="AJ117" s="980"/>
      <c r="AK117" s="981">
        <v>2329309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293</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441</v>
      </c>
      <c r="BP119" s="1005"/>
      <c r="BQ119" s="999">
        <v>24127438</v>
      </c>
      <c r="BR119" s="1000"/>
      <c r="BS119" s="1000"/>
      <c r="BT119" s="1000"/>
      <c r="BU119" s="1000"/>
      <c r="BV119" s="1000">
        <v>24130857</v>
      </c>
      <c r="BW119" s="1000"/>
      <c r="BX119" s="1000"/>
      <c r="BY119" s="1000"/>
      <c r="BZ119" s="1000"/>
      <c r="CA119" s="1000">
        <v>51890353</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6506076</v>
      </c>
      <c r="BR120" s="931"/>
      <c r="BS120" s="931"/>
      <c r="BT120" s="931"/>
      <c r="BU120" s="931"/>
      <c r="BV120" s="931">
        <v>9612821</v>
      </c>
      <c r="BW120" s="931"/>
      <c r="BX120" s="931"/>
      <c r="BY120" s="931"/>
      <c r="BZ120" s="931"/>
      <c r="CA120" s="931">
        <v>13999201</v>
      </c>
      <c r="CB120" s="931"/>
      <c r="CC120" s="931"/>
      <c r="CD120" s="931"/>
      <c r="CE120" s="931"/>
      <c r="CF120" s="944">
        <v>259.7</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4434038</v>
      </c>
      <c r="DH120" s="931"/>
      <c r="DI120" s="931"/>
      <c r="DJ120" s="931"/>
      <c r="DK120" s="931"/>
      <c r="DL120" s="931">
        <v>4911869</v>
      </c>
      <c r="DM120" s="931"/>
      <c r="DN120" s="931"/>
      <c r="DO120" s="931"/>
      <c r="DP120" s="931"/>
      <c r="DQ120" s="931">
        <v>4782083</v>
      </c>
      <c r="DR120" s="931"/>
      <c r="DS120" s="931"/>
      <c r="DT120" s="931"/>
      <c r="DU120" s="931"/>
      <c r="DV120" s="932">
        <v>88.7</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653823</v>
      </c>
      <c r="BR121" s="926"/>
      <c r="BS121" s="926"/>
      <c r="BT121" s="926"/>
      <c r="BU121" s="926"/>
      <c r="BV121" s="926">
        <v>596256</v>
      </c>
      <c r="BW121" s="926"/>
      <c r="BX121" s="926"/>
      <c r="BY121" s="926"/>
      <c r="BZ121" s="926"/>
      <c r="CA121" s="926">
        <v>508278</v>
      </c>
      <c r="CB121" s="926"/>
      <c r="CC121" s="926"/>
      <c r="CD121" s="926"/>
      <c r="CE121" s="926"/>
      <c r="CF121" s="920">
        <v>9.4</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1058876</v>
      </c>
      <c r="DH121" s="926"/>
      <c r="DI121" s="926"/>
      <c r="DJ121" s="926"/>
      <c r="DK121" s="926"/>
      <c r="DL121" s="926">
        <v>949392</v>
      </c>
      <c r="DM121" s="926"/>
      <c r="DN121" s="926"/>
      <c r="DO121" s="926"/>
      <c r="DP121" s="926"/>
      <c r="DQ121" s="926">
        <v>910814</v>
      </c>
      <c r="DR121" s="926"/>
      <c r="DS121" s="926"/>
      <c r="DT121" s="926"/>
      <c r="DU121" s="926"/>
      <c r="DV121" s="927">
        <v>16.899999999999999</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15461998</v>
      </c>
      <c r="BR122" s="1000"/>
      <c r="BS122" s="1000"/>
      <c r="BT122" s="1000"/>
      <c r="BU122" s="1000"/>
      <c r="BV122" s="1000">
        <v>15028180</v>
      </c>
      <c r="BW122" s="1000"/>
      <c r="BX122" s="1000"/>
      <c r="BY122" s="1000"/>
      <c r="BZ122" s="1000"/>
      <c r="CA122" s="1000">
        <v>41725109</v>
      </c>
      <c r="CB122" s="1000"/>
      <c r="CC122" s="1000"/>
      <c r="CD122" s="1000"/>
      <c r="CE122" s="1000"/>
      <c r="CF122" s="1017">
        <v>774</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1267895</v>
      </c>
      <c r="DH122" s="926"/>
      <c r="DI122" s="926"/>
      <c r="DJ122" s="926"/>
      <c r="DK122" s="926"/>
      <c r="DL122" s="926">
        <v>970038</v>
      </c>
      <c r="DM122" s="926"/>
      <c r="DN122" s="926"/>
      <c r="DO122" s="926"/>
      <c r="DP122" s="926"/>
      <c r="DQ122" s="926">
        <v>690281</v>
      </c>
      <c r="DR122" s="926"/>
      <c r="DS122" s="926"/>
      <c r="DT122" s="926"/>
      <c r="DU122" s="926"/>
      <c r="DV122" s="927">
        <v>12.8</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449</v>
      </c>
      <c r="BP123" s="1005"/>
      <c r="BQ123" s="1063">
        <v>22621897</v>
      </c>
      <c r="BR123" s="1064"/>
      <c r="BS123" s="1064"/>
      <c r="BT123" s="1064"/>
      <c r="BU123" s="1064"/>
      <c r="BV123" s="1064">
        <v>25237257</v>
      </c>
      <c r="BW123" s="1064"/>
      <c r="BX123" s="1064"/>
      <c r="BY123" s="1064"/>
      <c r="BZ123" s="1064"/>
      <c r="CA123" s="1064">
        <v>56232588</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27.8</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38364</v>
      </c>
      <c r="AB128" s="1046"/>
      <c r="AC128" s="1046"/>
      <c r="AD128" s="1046"/>
      <c r="AE128" s="1047"/>
      <c r="AF128" s="1048">
        <v>34527</v>
      </c>
      <c r="AG128" s="1046"/>
      <c r="AH128" s="1046"/>
      <c r="AI128" s="1046"/>
      <c r="AJ128" s="1047"/>
      <c r="AK128" s="1048">
        <v>20919</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14.12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6923718</v>
      </c>
      <c r="AB129" s="959"/>
      <c r="AC129" s="959"/>
      <c r="AD129" s="959"/>
      <c r="AE129" s="960"/>
      <c r="AF129" s="961">
        <v>6915944</v>
      </c>
      <c r="AG129" s="959"/>
      <c r="AH129" s="959"/>
      <c r="AI129" s="959"/>
      <c r="AJ129" s="960"/>
      <c r="AK129" s="961">
        <v>6782958</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19.12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1517856</v>
      </c>
      <c r="AB130" s="959"/>
      <c r="AC130" s="959"/>
      <c r="AD130" s="959"/>
      <c r="AE130" s="960"/>
      <c r="AF130" s="961">
        <v>1566298</v>
      </c>
      <c r="AG130" s="959"/>
      <c r="AH130" s="959"/>
      <c r="AI130" s="959"/>
      <c r="AJ130" s="960"/>
      <c r="AK130" s="961">
        <v>1392276</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16.3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5405862</v>
      </c>
      <c r="AB131" s="986"/>
      <c r="AC131" s="986"/>
      <c r="AD131" s="986"/>
      <c r="AE131" s="987"/>
      <c r="AF131" s="985">
        <v>5349646</v>
      </c>
      <c r="AG131" s="986"/>
      <c r="AH131" s="986"/>
      <c r="AI131" s="986"/>
      <c r="AJ131" s="987"/>
      <c r="AK131" s="985">
        <v>5390682</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15.193728589999999</v>
      </c>
      <c r="AB132" s="1097"/>
      <c r="AC132" s="1097"/>
      <c r="AD132" s="1097"/>
      <c r="AE132" s="1098"/>
      <c r="AF132" s="1099">
        <v>16.92323193</v>
      </c>
      <c r="AG132" s="1097"/>
      <c r="AH132" s="1097"/>
      <c r="AI132" s="1097"/>
      <c r="AJ132" s="1098"/>
      <c r="AK132" s="1099">
        <v>16.99439885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14.1</v>
      </c>
      <c r="AB133" s="1080"/>
      <c r="AC133" s="1080"/>
      <c r="AD133" s="1080"/>
      <c r="AE133" s="1081"/>
      <c r="AF133" s="1079">
        <v>15.1</v>
      </c>
      <c r="AG133" s="1080"/>
      <c r="AH133" s="1080"/>
      <c r="AI133" s="1080"/>
      <c r="AJ133" s="1081"/>
      <c r="AK133" s="1079">
        <v>16.3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iRmnA5gb9ZblHpA5XcYUaDJUHMw6DfItLpytFzfOc7FTh3ozYdV5krdYgBRdX20SmNERDV1kiTumWHfdf9Idg==" saltValue="5/yF1lE0b3Lx9kb20sfr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zYGOuLFA+QXhaAIUJfRIhF0x/oueBuu7bfF8mPVa3Mw7GOMcfhspY/1eUtxyLhH6OY3n2zd9cXmrO9JwChBYw==" saltValue="DGuYK6rlb0Fiweg0iEqa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tNj2vNudXv1fBKQTX6Zvzl4CprTxFUfIvtgZnsaTRu8h1RlPxOijiKuccpK8bN73F3a+8pTdet4waaVTpj25Q==" saltValue="uGtETOZASzLC+rh1WH1fP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1939884</v>
      </c>
      <c r="AP9" s="269">
        <v>170554</v>
      </c>
      <c r="AQ9" s="270">
        <v>117270</v>
      </c>
      <c r="AR9" s="271">
        <v>45.4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313992</v>
      </c>
      <c r="AP10" s="272">
        <v>27606</v>
      </c>
      <c r="AQ10" s="273">
        <v>10490</v>
      </c>
      <c r="AR10" s="274">
        <v>163.19999999999999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1802</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3</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59538</v>
      </c>
      <c r="AP13" s="272">
        <v>5235</v>
      </c>
      <c r="AQ13" s="273">
        <v>4482</v>
      </c>
      <c r="AR13" s="274">
        <v>16.8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t="s">
        <v>486</v>
      </c>
      <c r="AP14" s="272" t="s">
        <v>486</v>
      </c>
      <c r="AQ14" s="273">
        <v>2749</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-173080</v>
      </c>
      <c r="AP15" s="272">
        <v>-15217</v>
      </c>
      <c r="AQ15" s="273">
        <v>-7399</v>
      </c>
      <c r="AR15" s="274">
        <v>105.7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2140334</v>
      </c>
      <c r="AP16" s="272">
        <v>188178</v>
      </c>
      <c r="AQ16" s="273">
        <v>129397</v>
      </c>
      <c r="AR16" s="274">
        <v>45.4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15.39</v>
      </c>
      <c r="AP21" s="286">
        <v>11.07</v>
      </c>
      <c r="AQ21" s="287">
        <v>4.32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94.9</v>
      </c>
      <c r="AP22" s="291">
        <v>97.2</v>
      </c>
      <c r="AQ22" s="292">
        <v>-2.2999999999999998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1487831</v>
      </c>
      <c r="AP32" s="300">
        <v>130810</v>
      </c>
      <c r="AQ32" s="301">
        <v>74841</v>
      </c>
      <c r="AR32" s="302">
        <v>74.8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1</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812022</v>
      </c>
      <c r="AP35" s="300">
        <v>71393</v>
      </c>
      <c r="AQ35" s="301">
        <v>16683</v>
      </c>
      <c r="AR35" s="302">
        <v>327.9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29456</v>
      </c>
      <c r="AP36" s="300">
        <v>2590</v>
      </c>
      <c r="AQ36" s="301">
        <v>2411</v>
      </c>
      <c r="AR36" s="302">
        <v>7.4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548</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-20919</v>
      </c>
      <c r="AP39" s="300">
        <v>-1839</v>
      </c>
      <c r="AQ39" s="301">
        <v>-3756</v>
      </c>
      <c r="AR39" s="302">
        <v>-51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-1392276</v>
      </c>
      <c r="AP40" s="300">
        <v>-122409</v>
      </c>
      <c r="AQ40" s="301">
        <v>-63247</v>
      </c>
      <c r="AR40" s="302">
        <v>93.5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916114</v>
      </c>
      <c r="AP41" s="300">
        <v>80545</v>
      </c>
      <c r="AQ41" s="301">
        <v>27488</v>
      </c>
      <c r="AR41" s="302">
        <v>193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2239508</v>
      </c>
      <c r="AN51" s="322">
        <v>163468</v>
      </c>
      <c r="AO51" s="323">
        <v>50.8</v>
      </c>
      <c r="AP51" s="324">
        <v>92632</v>
      </c>
      <c r="AQ51" s="325">
        <v>-1.5</v>
      </c>
      <c r="AR51" s="326">
        <v>52.3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1052962</v>
      </c>
      <c r="AN52" s="330">
        <v>76859</v>
      </c>
      <c r="AO52" s="331">
        <v>142.1</v>
      </c>
      <c r="AP52" s="332">
        <v>47978</v>
      </c>
      <c r="AQ52" s="333">
        <v>-2</v>
      </c>
      <c r="AR52" s="334">
        <v>144.1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2704765</v>
      </c>
      <c r="AN53" s="322">
        <v>202847</v>
      </c>
      <c r="AO53" s="323">
        <v>24.1</v>
      </c>
      <c r="AP53" s="324">
        <v>96469</v>
      </c>
      <c r="AQ53" s="325">
        <v>4.0999999999999996</v>
      </c>
      <c r="AR53" s="326">
        <v>20</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1432871</v>
      </c>
      <c r="AN54" s="330">
        <v>107460</v>
      </c>
      <c r="AO54" s="331">
        <v>39.799999999999997</v>
      </c>
      <c r="AP54" s="332">
        <v>49775</v>
      </c>
      <c r="AQ54" s="333">
        <v>3.7</v>
      </c>
      <c r="AR54" s="334">
        <v>36.1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3487826</v>
      </c>
      <c r="AN55" s="322">
        <v>269372</v>
      </c>
      <c r="AO55" s="323">
        <v>32.799999999999997</v>
      </c>
      <c r="AP55" s="324">
        <v>85743</v>
      </c>
      <c r="AQ55" s="325">
        <v>-11.1</v>
      </c>
      <c r="AR55" s="326">
        <v>43.9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2561585</v>
      </c>
      <c r="AN56" s="330">
        <v>197836</v>
      </c>
      <c r="AO56" s="331">
        <v>84.1</v>
      </c>
      <c r="AP56" s="332">
        <v>45231</v>
      </c>
      <c r="AQ56" s="333">
        <v>-9.1</v>
      </c>
      <c r="AR56" s="334">
        <v>93.2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1635154</v>
      </c>
      <c r="AN57" s="322">
        <v>130042</v>
      </c>
      <c r="AO57" s="323">
        <v>-51.7</v>
      </c>
      <c r="AP57" s="324">
        <v>92509</v>
      </c>
      <c r="AQ57" s="325">
        <v>7.9</v>
      </c>
      <c r="AR57" s="326">
        <v>-59.6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708414</v>
      </c>
      <c r="AN58" s="330">
        <v>56340</v>
      </c>
      <c r="AO58" s="331">
        <v>-71.5</v>
      </c>
      <c r="AP58" s="332">
        <v>52274</v>
      </c>
      <c r="AQ58" s="333">
        <v>15.6</v>
      </c>
      <c r="AR58" s="334">
        <v>-87.1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984750</v>
      </c>
      <c r="AN59" s="322">
        <v>86579</v>
      </c>
      <c r="AO59" s="323">
        <v>-33.4</v>
      </c>
      <c r="AP59" s="324">
        <v>98544</v>
      </c>
      <c r="AQ59" s="325">
        <v>6.5</v>
      </c>
      <c r="AR59" s="326">
        <v>-39.9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317568</v>
      </c>
      <c r="AN60" s="330">
        <v>27921</v>
      </c>
      <c r="AO60" s="331">
        <v>-50.4</v>
      </c>
      <c r="AP60" s="332">
        <v>55816</v>
      </c>
      <c r="AQ60" s="333">
        <v>6.8</v>
      </c>
      <c r="AR60" s="334">
        <v>-57.2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2210401</v>
      </c>
      <c r="AN61" s="337">
        <v>170462</v>
      </c>
      <c r="AO61" s="338">
        <v>4.5</v>
      </c>
      <c r="AP61" s="339">
        <v>93179</v>
      </c>
      <c r="AQ61" s="340">
        <v>1.2</v>
      </c>
      <c r="AR61" s="326">
        <v>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1214680</v>
      </c>
      <c r="AN62" s="330">
        <v>93283</v>
      </c>
      <c r="AO62" s="331">
        <v>28.8</v>
      </c>
      <c r="AP62" s="332">
        <v>50215</v>
      </c>
      <c r="AQ62" s="333">
        <v>3</v>
      </c>
      <c r="AR62" s="334">
        <v>25.8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rDrXbD2z4ktGOwDlNLBxPiYNmlmaiNOPF+cn4Ryi5YLDvqUBVF6zP3cBoCpbJGlWL24re4cqHs9Q2uzXx/ebg==" saltValue="zh+DZcy2CJZPV7WN3UG/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ns2qccnIhiIUDC/aMGQkj4TV0pp5KCuQJyXdekbGvKwtYPy7c40/LWG11e1NLudqQaLPIwAkbBuPyKmqCEi39g==" saltValue="kIH0aagTlvo+8IZ5/aAo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bxzhk3KpN4b7/OiQdtv68CWAWHgJuLfwIeeRt5HUhhODBWDSavUIt8oV3fNWl24zBAgmUF0M0J1y69mzaxNB8A==" saltValue="lbiYlCvBVSR4Q8trHxeq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39.770000000000003</v>
      </c>
      <c r="G47" s="12">
        <v>40.9</v>
      </c>
      <c r="H47" s="12">
        <v>45.67</v>
      </c>
      <c r="I47" s="12">
        <v>15.52</v>
      </c>
      <c r="J47" s="13">
        <v>40.28</v>
      </c>
    </row>
    <row r="48" spans="2:10" ht="57.75" customHeight="1" x14ac:dyDescent="0.15">
      <c r="B48" s="14"/>
      <c r="C48" s="1141" t="s">
        <v>4</v>
      </c>
      <c r="D48" s="1141"/>
      <c r="E48" s="1142"/>
      <c r="F48" s="15">
        <v>6.44</v>
      </c>
      <c r="G48" s="16">
        <v>5.69</v>
      </c>
      <c r="H48" s="16">
        <v>5.52</v>
      </c>
      <c r="I48" s="16">
        <v>23.98</v>
      </c>
      <c r="J48" s="17">
        <v>31.74</v>
      </c>
    </row>
    <row r="49" spans="2:10" ht="57.75" customHeight="1" thickBot="1" x14ac:dyDescent="0.2">
      <c r="B49" s="18"/>
      <c r="C49" s="1143" t="s">
        <v>5</v>
      </c>
      <c r="D49" s="1143"/>
      <c r="E49" s="1144"/>
      <c r="F49" s="19">
        <v>5.29</v>
      </c>
      <c r="G49" s="20" t="s">
        <v>530</v>
      </c>
      <c r="H49" s="20" t="s">
        <v>531</v>
      </c>
      <c r="I49" s="20" t="s">
        <v>532</v>
      </c>
      <c r="J49" s="21">
        <v>7.38</v>
      </c>
    </row>
    <row r="50" spans="2:10" x14ac:dyDescent="0.15"/>
  </sheetData>
  <sheetProtection algorithmName="SHA-512" hashValue="0PekAe52cD5jAt04q1j5+Af4lvN8yiAk3PIHmzlZuG1NOt8Cvp9Olzh7ngc7UvkrrCiYOIEpFnWsL0sD2afJAw==" saltValue="WPlshZ2XlNhhqJ3vsujA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2026-03-09T00:49:47Z</cp:lastPrinted>
  <dcterms:created xsi:type="dcterms:W3CDTF">2026-02-23T06:18:05Z</dcterms:created>
  <dcterms:modified xsi:type="dcterms:W3CDTF">2026-03-17T07:46:50Z</dcterms:modified>
  <cp:category/>
</cp:coreProperties>
</file>