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ED720FB0-30B9-406D-82A5-D9037E111012}"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U34" i="10"/>
  <c r="U35" i="10" s="1"/>
  <c r="U36"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<sst xmlns="http://schemas.openxmlformats.org/spreadsheetml/2006/main" count="1133" uniqueCount="606">
  <si>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</si>
  <si>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</si>
  <si>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</si>
  <si>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</si>
  <si>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</si>
  <si>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</si>
  <si>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</si>
  <si>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</si>
  <si>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</si>
  <si>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</si>
  <si>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</si>
  <si>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</si>
  <si>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</si>
  <si>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</si>
  <si>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</si>
  <si>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</si>
  <si>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</si>
  <si>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</si>
  <si>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</si>
  <si>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</si>
  <si>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</si>
  <si>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</si>
  <si>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</si>
  <si>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</si>
  <si>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</si>
  <si>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</si>
  <si>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</si>
  <si>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</si>
  <si>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</si>
  <si>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</si>
  <si>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</si>
  <si>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</si>
  <si>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</si>
  <si>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</si>
  <si>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</si>
  <si>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</si>
  <si>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</si>
  <si>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</si>
  <si>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</si>
  <si>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</si>
  <si>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</si>
  <si>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</si>
  <si>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</si>
  <si>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</si>
  <si>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</si>
  <si>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</si>
  <si>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</si>
  <si>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</si>
  <si>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</si>
  <si>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</si>
  <si>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</si>
  <si>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</si>
  <si>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</si>
  <si>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</si>
  <si>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</si>
  <si>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</si>
  <si>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</si>
  <si>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</si>
  <si>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</si>
  <si>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</si>
  <si>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</si>
  <si>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</si>
  <si>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</si>
  <si>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</si>
  <si>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</si>
  <si>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</si>
  <si>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</si>
  <si>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</si>
  <si>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</si>
  <si>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</si>
  <si>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</si>
  <si>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</si>
  <si>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</si>
  <si>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</si>
  <si>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</si>
  <si>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</si>
  <si>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</si>
  <si>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</si>
  <si>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</si>
  <si>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</si>
  <si>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</si>
  <si>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</si>
  <si>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</si>
  <si>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</si>
  <si>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</si>
  <si>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</si>
  <si>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</si>
  <si>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</si>
  <si>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</si>
  <si>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</si>
  <si>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</si>
  <si>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</si>
  <si>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</si>
  <si>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</si>
  <si>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</si>
  <si>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</si>
  <si>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</si>
  <si>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</si>
  <si>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</si>
  <si>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</si>
  <si>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珠洲市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</si>
  <si>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</si>
  <si>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</si>
  <si>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</si>
  <si>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</si>
  <si>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</si>
  <si>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</si>
  <si>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</si>
  <si>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</si>
  <si>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</si>
  <si>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</si>
  <si>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</si>
  <si>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</si>
  <si>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</si>
  <si>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</si>
  <si>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</si>
  <si>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</si>
  <si>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</si>
  <si>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</si>
  <si>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</si>
  <si>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</si>
  <si>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</si>
  <si>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</si>
  <si>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</si>
  <si>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</si>
  <si>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</si>
  <si>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</si>
  <si>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</si>
  <si>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</si>
  <si>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</si>
  <si>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</si>
  <si>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</si>
  <si>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</si>
  <si>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</si>
  <si>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</si>
  <si>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</si>
  <si>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</si>
  <si>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</si>
  <si>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</si>
  <si>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</si>
  <si>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</si>
  <si>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</si>
  <si>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</si>
  <si>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</si>
  <si>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</si>
  <si>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</si>
  <si>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</si>
  <si>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</si>
  <si>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</si>
  <si>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</si>
  <si>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</si>
  <si>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</si>
  <si>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</si>
  <si>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</si>
  <si>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</si>
  <si>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</si>
  <si>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</si>
  <si>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</si>
  <si>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</si>
  <si>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</si>
  <si>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</si>
  <si>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</si>
  <si>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</si>
  <si>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</si>
  <si>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</si>
  <si>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</si>
  <si>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</si>
  <si>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</si>
  <si>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</si>
  <si>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</si>
  <si>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</si>
  <si>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</si>
  <si>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</si>
  <si>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</si>
  <si>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</si>
  <si>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</si>
  <si>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</si>
  <si>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</si>
  <si>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</si>
  <si>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</si>
  <si>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</si>
  <si>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</si>
  <si>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</si>
  <si>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</si>
  <si>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</si>
  <si>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</si>
  <si>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</si>
  <si>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</si>
  <si>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</si>
  <si>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</si>
  <si>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</si>
  <si>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</si>
  <si>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</si>
  <si>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</si>
  <si>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</si>
  <si>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</si>
  <si>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</si>
  <si>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</si>
  <si>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</si>
  <si>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</si>
  <si>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</si>
  <si>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</si>
  <si>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</si>
  <si>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</si>
  <si>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</si>
  <si>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</si>
  <si>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</si>
  <si>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</si>
  <si>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</si>
  <si>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</si>
  <si>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</si>
  <si>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</si>
  <si>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</si>
  <si>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</si>
  <si>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</si>
  <si>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</si>
  <si>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</si>
  <si>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石川県珠洲市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</si>
  <si>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</si>
  <si>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</si>
  <si>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</si>
  <si>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</si>
  <si>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</si>
  <si>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</si>
  <si>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</si>
  <si>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</si>
  <si>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</si>
  <si>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</si>
  <si>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</si>
  <si>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</si>
  <si>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</si>
  <si>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</si>
  <si>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</si>
  <si>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</si>
  <si>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</si>
  <si>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</si>
  <si>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</si>
  <si>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</si>
  <si>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</si>
  <si>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</si>
  <si>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</si>
  <si>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</si>
  <si>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</si>
  <si>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</si>
  <si>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</si>
  <si>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</si>
  <si>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</si>
  <si>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</si>
  <si>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</si>
  <si>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</si>
  <si>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</si>
  <si>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</si>
  <si>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</si>
  <si>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</si>
  <si>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</si>
  <si>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</si>
  <si>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</si>
  <si>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</si>
  <si>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</si>
  <si>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</si>
  <si>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</si>
  <si>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</si>
  <si>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</si>
  <si>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</si>
  <si>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</si>
  <si>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</si>
  <si>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</si>
  <si>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</si>
  <si>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</si>
  <si>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</si>
  <si>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</si>
  <si>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</si>
  <si>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</si>
  <si>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</si>
  <si>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</si>
  <si>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</si>
  <si>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</si>
  <si>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</si>
  <si>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</si>
  <si>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</si>
  <si>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</si>
  <si>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</si>
  <si>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</si>
  <si>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</si>
  <si>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</si>
  <si>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</si>
  <si>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</si>
  <si>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</si>
  <si>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</si>
  <si>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</si>
  <si>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</si>
  <si>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</si>
  <si>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</si>
  <si>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</si>
  <si>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</si>
  <si>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</si>
  <si>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</si>
  <si>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</si>
  <si>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</si>
  <si>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</si>
  <si>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</si>
  <si>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</si>
  <si>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</si>
  <si>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</si>
  <si>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</si>
  <si>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</si>
  <si>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</si>
  <si>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</si>
  <si>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</si>
  <si>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</si>
  <si>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</si>
  <si>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</si>
  <si>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</si>
  <si>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</si>
  <si>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</si>
  <si>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</si>
  <si>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</si>
  <si>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</si>
  <si>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</si>
  <si>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</si>
  <si>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</si>
  <si>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</si>
  <si>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</si>
  <si>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</si>
  <si>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</si>
  <si>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</si>
  <si>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</si>
  <si>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</si>
  <si>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</si>
  <si>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</si>
  <si>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</si>
  <si>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</si>
  <si>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</si>
  <si>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</si>
  <si>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</si>
  <si>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</si>
  <si>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</si>
  <si>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</si>
  <si>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</si>
  <si>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</si>
  <si>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</si>
  <si>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</si>
  <si>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</si>
  <si>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</si>
  <si>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</si>
  <si>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</si>
  <si>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</si>
  <si>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</si>
  <si>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</si>
  <si>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</si>
  <si>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</si>
  <si>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</si>
  <si>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</si>
  <si>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</si>
  <si>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</si>
  <si>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</si>
  <si>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</si>
  <si>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</si>
  <si>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</si>
  <si>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</si>
  <si>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</si>
  <si>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</si>
  <si>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</si>
  <si>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</si>
  <si>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</si>
  <si>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</si>
  <si>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</si>
  <si>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</si>
  <si>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</si>
  <si>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石川県珠洲市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</si>
  <si>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</si>
  <si>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</si>
  <si>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</si>
  <si>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</si>
  <si>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</si>
  <si>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</si>
  <si>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</si>
  <si>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</si>
  <si>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</si>
  <si>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</si>
  <si>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</si>
  <si>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</si>
  <si>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</si>
  <si>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</si>
  <si>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</si>
  <si>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</si>
  <si>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</si>
  <si>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</si>
  <si>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</si>
  <si>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</si>
  <si>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珠洲市賃貸住宅事業特別会計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</si>
  <si>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</si>
  <si>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</si>
  <si>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</si>
  <si>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</si>
  <si>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</si>
  <si>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</si>
  <si>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</si>
  <si>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</si>
  <si>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</si>
  <si>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</si>
  <si>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</si>
  <si>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</si>
  <si>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</si>
  <si>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</si>
  <si>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</si>
  <si>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珠洲市国民健康保険特別会計</t>
    <phoneticPr fontId="5"/>
  </si>
  <si>
    <t>珠洲市介護保険特別会計</t>
    <phoneticPr fontId="5"/>
  </si>
  <si>
    <t>珠洲市後期高齢者医療特別会計</t>
    <phoneticPr fontId="5"/>
  </si>
  <si>
    <t>珠洲市病院事業会計</t>
    <phoneticPr fontId="5"/>
  </si>
  <si>
    <t>法適用企業</t>
    <phoneticPr fontId="5"/>
  </si>
  <si>
    <t>珠洲市水道事業会計</t>
    <phoneticPr fontId="5"/>
  </si>
  <si>
    <t>法適用企業</t>
    <phoneticPr fontId="5"/>
  </si>
  <si>
    <t>珠洲市下水道事業会計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</si>
  <si>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</si>
  <si>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</si>
  <si>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</si>
  <si>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</si>
  <si>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</si>
  <si>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</si>
  <si>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</si>
  <si>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</si>
  <si>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</si>
  <si>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</si>
  <si>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</si>
  <si>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</si>
  <si>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</si>
  <si>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</si>
  <si>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</si>
  <si>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</si>
  <si>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</si>
  <si>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</si>
  <si>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</si>
  <si>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</si>
  <si>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</si>
  <si>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</si>
  <si>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</si>
  <si>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</si>
  <si>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</si>
  <si>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</si>
  <si>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</si>
  <si>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</si>
  <si>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</si>
  <si>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</si>
  <si>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</si>
  <si>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</si>
  <si>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</si>
  <si>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</si>
  <si>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</si>
  <si>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</si>
  <si>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</si>
  <si>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</si>
  <si>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</si>
  <si>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</si>
  <si>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</si>
  <si>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</si>
  <si>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</si>
  <si>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</si>
  <si>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</si>
  <si>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</si>
  <si>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</si>
  <si>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</si>
  <si>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</si>
  <si>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</si>
  <si>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</si>
  <si>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</si>
  <si>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</si>
  <si>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</si>
  <si>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</si>
  <si>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</si>
  <si>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</si>
  <si>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珠洲市病院事業会計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</si>
  <si>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</si>
  <si>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珠洲市水道事業会計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</si>
  <si>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</si>
  <si>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</si>
  <si>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</si>
  <si>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</si>
  <si>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</si>
  <si>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</si>
  <si>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</si>
  <si>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</si>
  <si>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</si>
  <si>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</si>
  <si>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</si>
  <si>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</si>
  <si>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</si>
  <si>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</si>
  <si>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</si>
  <si>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</si>
  <si>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</si>
  <si>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</si>
  <si>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</si>
  <si>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</si>
  <si>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</si>
  <si>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</si>
  <si>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</si>
  <si>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</si>
  <si>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</si>
  <si>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</si>
  <si>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</si>
  <si>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</si>
  <si>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</si>
  <si>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</si>
  <si>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</si>
  <si>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</si>
  <si>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</si>
  <si>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</si>
  <si>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</si>
  <si>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</si>
  <si>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</si>
  <si>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</si>
  <si>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</si>
  <si>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</si>
  <si>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</si>
  <si>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</si>
  <si>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</si>
  <si>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</si>
  <si>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</si>
  <si>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</si>
  <si>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</si>
  <si>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</si>
  <si>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</si>
  <si>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</si>
  <si>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</si>
  <si>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</si>
  <si>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</si>
  <si>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</si>
  <si>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</si>
  <si>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</si>
  <si>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</si>
  <si>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</si>
  <si>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</si>
  <si>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</si>
  <si>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</si>
  <si>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</si>
  <si>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</si>
  <si>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</si>
  <si>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</si>
  <si>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</si>
  <si>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</si>
  <si>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</si>
  <si>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</si>
  <si>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</si>
  <si>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</si>
  <si>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</si>
  <si>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</si>
  <si>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</si>
  <si>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</si>
  <si>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</si>
  <si>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</si>
  <si>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</si>
  <si>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</si>
  <si>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</si>
  <si>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</si>
  <si>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</si>
  <si>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</si>
  <si>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</si>
  <si>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</si>
  <si>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0.94</t>
  </si>
  <si>
    <t>▲ 0.09</t>
  </si>
  <si>
    <t>▲ 0.38</t>
  </si>
  <si>
    <t>▲ 0.36</t>
  </si>
  <si>
    <t>珠洲市病院事業会計</t>
  </si>
  <si>
    <t>珠洲市水道事業会計</t>
  </si>
  <si>
    <t>一般会計</t>
  </si>
  <si>
    <t>珠洲市介護保険特別会計</t>
  </si>
  <si>
    <t>珠洲市下水道事業会計</t>
  </si>
  <si>
    <t>珠洲市賃貸住宅事業特別会計</t>
  </si>
  <si>
    <t>珠洲市国民健康保険特別会計</t>
  </si>
  <si>
    <t>珠洲市後期高齢者医療特別会計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</si>
  <si>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</si>
  <si>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</si>
  <si>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</si>
  <si>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</si>
  <si>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</si>
  <si>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</si>
  <si>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</si>
  <si>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</si>
  <si>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</si>
  <si>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（財）鉢ヶ崎リゾート振興協会</t>
    <rPh sb="1" eb="2">
      <t>ザイ</t>
    </rPh>
    <rPh sb="3" eb="6">
      <t>ハチガサキ</t>
    </rPh>
    <rPh sb="10" eb="14">
      <t>シンコウキョウカイ</t>
    </rPh>
    <phoneticPr fontId="6"/>
  </si>
  <si>
    <t>珠洲鉢ヶ崎ホテル株式会社</t>
    <rPh sb="0" eb="5">
      <t>スズハチガサキ</t>
    </rPh>
    <rPh sb="8" eb="12">
      <t>カブシキカイシャ</t>
    </rPh>
    <phoneticPr fontId="6"/>
  </si>
  <si>
    <t>珠洲土地開発公社</t>
    <rPh sb="0" eb="8">
      <t>スズトチカイハツコウシャ</t>
    </rPh>
    <phoneticPr fontId="6"/>
  </si>
  <si>
    <t>奥能登クリーン組合</t>
    <rPh sb="0" eb="3">
      <t>オクノト</t>
    </rPh>
    <rPh sb="7" eb="9">
      <t>クミアイ</t>
    </rPh>
    <phoneticPr fontId="6"/>
  </si>
  <si>
    <t>奥能登広域圏事務組合</t>
    <rPh sb="0" eb="10">
      <t>オクノトコウイキケンジムクミアイ</t>
    </rPh>
    <phoneticPr fontId="6"/>
  </si>
  <si>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6"/>
  </si>
  <si>
    <t>石川県後期高齢者医療広域連合（後期高齢者医療特別会計）</t>
    <rPh sb="0" eb="3">
      <t>イシカワケン</t>
    </rPh>
    <rPh sb="3" eb="8">
      <t>コウキコウレイシャ</t>
    </rPh>
    <rPh sb="8" eb="10">
      <t>イリョウ</t>
    </rPh>
    <rPh sb="10" eb="14">
      <t>コウイキレンゴウ</t>
    </rPh>
    <rPh sb="15" eb="20">
      <t>コウキコウレイシャ</t>
    </rPh>
    <rPh sb="20" eb="22">
      <t>イリョウ</t>
    </rPh>
    <rPh sb="22" eb="26">
      <t>トクベツカイケイ</t>
    </rPh>
    <phoneticPr fontId="6"/>
  </si>
  <si>
    <t>石川県市町村消防団員等公務災害補償等組合</t>
    <rPh sb="0" eb="3">
      <t>イシカワケン</t>
    </rPh>
    <rPh sb="3" eb="6">
      <t>シチョウソン</t>
    </rPh>
    <rPh sb="6" eb="11">
      <t>ショウボウダンイントウ</t>
    </rPh>
    <rPh sb="11" eb="15">
      <t>コウムサイガイ</t>
    </rPh>
    <rPh sb="15" eb="18">
      <t>ホショウトウ</t>
    </rPh>
    <rPh sb="18" eb="20">
      <t>クミアイ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</si>
  <si>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</si>
  <si>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のと鉄道運営助成基金事務組合</t>
    <rPh sb="2" eb="4">
      <t>テツドウ</t>
    </rPh>
    <rPh sb="4" eb="10">
      <t>ウンエイジョセイキキン</t>
    </rPh>
    <rPh sb="10" eb="14">
      <t>ジムクミアイ</t>
    </rPh>
    <phoneticPr fontId="6"/>
  </si>
  <si>
    <t>地域振興基金</t>
  </si>
  <si>
    <t>多目的ホール施設管理等基金</t>
  </si>
  <si>
    <t>公共施設管理基金</t>
    <rPh sb="0" eb="2">
      <t>コウキョウ</t>
    </rPh>
    <rPh sb="2" eb="4">
      <t>シセツ</t>
    </rPh>
    <rPh sb="4" eb="6">
      <t>カンリ</t>
    </rPh>
    <rPh sb="6" eb="8">
      <t>キキン</t>
    </rPh>
    <phoneticPr fontId="2"/>
  </si>
  <si>
    <t>珠洲市立図書館施設管理等基金</t>
    <rPh sb="0" eb="4">
      <t>スズシリツ</t>
    </rPh>
    <rPh sb="7" eb="9">
      <t>シセツ</t>
    </rPh>
    <rPh sb="9" eb="11">
      <t>カンリ</t>
    </rPh>
    <rPh sb="11" eb="12">
      <t>トウ</t>
    </rPh>
    <phoneticPr fontId="3"/>
  </si>
  <si>
    <t>賃貸住宅事業基金</t>
    <rPh sb="0" eb="2">
      <t>チンタイ</t>
    </rPh>
    <rPh sb="2" eb="4">
      <t>ジュウタク</t>
    </rPh>
    <rPh sb="4" eb="6">
      <t>ジギョウ</t>
    </rPh>
    <rPh sb="6" eb="8">
      <t>キキン</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</si>
  <si>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</si>
  <si>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</si>
  <si>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将来負担比率は年々減少傾向にあるが、令和6年能登半島地震からの災害復旧により地方債残高の増加、充当可能基金の減少が見込まれるため、引き続き財政の健全化に努める。
　有形固定資産減価償却率は類似団体平均をやや下回っているが、上昇傾向にあるため、今後予想される施設の統廃合などを見据え、珠洲市公共施設等総合管理計画の見直しを行い、施設の適正な管理に努める。</t>
    <rPh sb="20" eb="22">
      <t>レイワ</t>
    </rPh>
    <rPh sb="23" eb="24">
      <t>ネン</t>
    </rPh>
    <rPh sb="24" eb="30">
      <t>ノトハントウジシン</t>
    </rPh>
    <rPh sb="33" eb="37">
      <t>サイガイフッキュウ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</si>
  <si>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</si>
  <si>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</si>
  <si>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</si>
  <si>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</si>
  <si>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</si>
  <si>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</si>
  <si>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将来負担比率は、減少傾向にあるものの、今後は地方債残高の増加、充当可能基金の減少が見込まれることから、過疎債等有利な地方債を借入れ将来負担の抑制に努めたい。
　実質公債費比率は、交付税措置の有利な地方債を選択する等の財政運営を行ってきたものの、大型建設事業の実施及び令和6年能登半島地震からの災害復旧による地方債残高の増加に伴い今後も増加していくものと見込まれる。引き続き有利な地方債を選択し、健全な財政運営に努めたい。</t>
    <rPh sb="132" eb="133">
      <t>オヨ</t>
    </rPh>
    <rPh sb="134" eb="136">
      <t>レイワ</t>
    </rPh>
    <rPh sb="137" eb="138">
      <t>ネン</t>
    </rPh>
    <rPh sb="138" eb="142">
      <t>ノトハントウ</t>
    </rPh>
    <rPh sb="142" eb="144">
      <t>ジシン</t>
    </rPh>
    <rPh sb="147" eb="149">
      <t>サイガイ</t>
    </rPh>
    <rPh sb="149" eb="151">
      <t>フッキュウ</t>
    </rPh>
    <rPh sb="168" eb="170">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</si>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</sst>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42B5-4216-B75F-1194139CCD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162955</c:v>
                </c:pt>
                <c:pt idx="1">
                  <c:v>108408</c:v>
                </c:pt>
                <c:pt idx="2">
                  <c:v>163468</c:v>
                </c:pt>
                <c:pt idx="3">
                  <c:v>202847</c:v>
                </c:pt>
                <c:pt idx="4">
                  <c:v>269372</c:v>
                </c:pt>
              </c:numCache>
            </c:numRef>
          </c:val>
          <c:smooth val="0"/>
          <c:extLst>
            <c:ext xmlns:c16="http://schemas.microsoft.com/office/drawing/2014/chart" uri="{C3380CC4-5D6E-409C-BE32-E72D297353CC}">
              <c16:uniqueId val="{00000001-42B5-4216-B75F-1194139CCD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1.43</c:v>
                </c:pt>
                <c:pt idx="1">
                  <c:v>1.27</c:v>
                </c:pt>
                <c:pt idx="2">
                  <c:v>6.44</c:v>
                </c:pt>
                <c:pt idx="3">
                  <c:v>5.69</c:v>
                </c:pt>
                <c:pt idx="4">
                  <c:v>5.52</c:v>
                </c:pt>
              </c:numCache>
            </c:numRef>
          </c:val>
          <c:extLst>
            <c:ext xmlns:c16="http://schemas.microsoft.com/office/drawing/2014/chart" uri="{C3380CC4-5D6E-409C-BE32-E72D297353CC}">
              <c16:uniqueId val="{00000000-72A6-451C-9C55-4DD8B99DAA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39.74</c:v>
                </c:pt>
                <c:pt idx="1">
                  <c:v>40.67</c:v>
                </c:pt>
                <c:pt idx="2">
                  <c:v>39.770000000000003</c:v>
                </c:pt>
                <c:pt idx="3">
                  <c:v>40.9</c:v>
                </c:pt>
                <c:pt idx="4">
                  <c:v>45.67</c:v>
                </c:pt>
              </c:numCache>
            </c:numRef>
          </c:val>
          <c:extLst>
            <c:ext xmlns:c16="http://schemas.microsoft.com/office/drawing/2014/chart" uri="{C3380CC4-5D6E-409C-BE32-E72D297353CC}">
              <c16:uniqueId val="{00000001-72A6-451C-9C55-4DD8B99DAA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-0.94</c:v>
                </c:pt>
                <c:pt idx="1">
                  <c:v>-0.09</c:v>
                </c:pt>
                <c:pt idx="2">
                  <c:v>5.29</c:v>
                </c:pt>
                <c:pt idx="3">
                  <c:v>-0.38</c:v>
                </c:pt>
                <c:pt idx="4">
                  <c:v>-0.36</c:v>
                </c:pt>
              </c:numCache>
            </c:numRef>
          </c:val>
          <c:smooth val="0"/>
          <c:extLst>
            <c:ext xmlns:c16="http://schemas.microsoft.com/office/drawing/2014/chart" uri="{C3380CC4-5D6E-409C-BE32-E72D297353CC}">
              <c16:uniqueId val="{00000002-72A6-451C-9C55-4DD8B99DAA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1.83</c:v>
                </c:pt>
                <c:pt idx="4">
                  <c:v>0</c:v>
                </c:pt>
                <c:pt idx="5">
                  <c:v>0</c:v>
                </c:pt>
                <c:pt idx="6">
                  <c:v>0</c:v>
                </c:pt>
                <c:pt idx="7">
                  <c:v>0</c:v>
                </c:pt>
                <c:pt idx="8">
                  <c:v>0</c:v>
                </c:pt>
                <c:pt idx="9">
                  <c:v>0</c:v>
                </c:pt>
              </c:numCache>
            </c:numRef>
          </c:val>
          <c:extLst>
            <c:ext xmlns:c16="http://schemas.microsoft.com/office/drawing/2014/chart" uri="{C3380CC4-5D6E-409C-BE32-E72D297353CC}">
              <c16:uniqueId val="{00000000-2BED-4AFB-A459-2DD0FC8FAD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ED-4AFB-A459-2DD0FC8FADE4}"/>
            </c:ext>
          </c:extLst>
        </c:ser>
        <c:ser>
          <c:idx val="2"/>
          <c:order val="2"/>
          <c:tx>
            <c:strRef>
              <c:f>データシート!$A$29</c:f>
              <c:strCache>
                <c:ptCount val="1"/>
                <c:pt idx="0">
                  <c:v>珠洲市後期高齢者医療特別会計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BED-4AFB-A459-2DD0FC8FADE4}"/>
            </c:ext>
          </c:extLst>
        </c:ser>
        <c:ser>
          <c:idx val="3"/>
          <c:order val="3"/>
          <c:tx>
            <c:strRef>
              <c:f>データシート!$A$30</c:f>
              <c:strCache>
                <c:ptCount val="1"/>
                <c:pt idx="0">
                  <c:v>珠洲市国民健康保険特別会計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BED-4AFB-A459-2DD0FC8FADE4}"/>
            </c:ext>
          </c:extLst>
        </c:ser>
        <c:ser>
          <c:idx val="4"/>
          <c:order val="4"/>
          <c:tx>
            <c:strRef>
              <c:f>データシート!$A$31</c:f>
              <c:strCache>
                <c:ptCount val="1"/>
                <c:pt idx="0">
                  <c:v>珠洲市賃貸住宅事業特別会計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BED-4AFB-A459-2DD0FC8FADE4}"/>
            </c:ext>
          </c:extLst>
        </c:ser>
        <c:ser>
          <c:idx val="5"/>
          <c:order val="5"/>
          <c:tx>
            <c:strRef>
              <c:f>データシート!$A$32</c:f>
              <c:strCache>
                <c:ptCount val="1"/>
                <c:pt idx="0">
                  <c:v>珠洲市下水道事業会計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0.28000000000000003</c:v>
                </c:pt>
                <c:pt idx="6">
                  <c:v>#N/A</c:v>
                </c:pt>
                <c:pt idx="7">
                  <c:v>0.38</c:v>
                </c:pt>
                <c:pt idx="8">
                  <c:v>#N/A</c:v>
                </c:pt>
                <c:pt idx="9">
                  <c:v>0.77</c:v>
                </c:pt>
              </c:numCache>
            </c:numRef>
          </c:val>
          <c:extLst>
            <c:ext xmlns:c16="http://schemas.microsoft.com/office/drawing/2014/chart" uri="{C3380CC4-5D6E-409C-BE32-E72D297353CC}">
              <c16:uniqueId val="{00000005-2BED-4AFB-A459-2DD0FC8FADE4}"/>
            </c:ext>
          </c:extLst>
        </c:ser>
        <c:ser>
          <c:idx val="6"/>
          <c:order val="6"/>
          <c:tx>
            <c:strRef>
              <c:f>データシート!$A$33</c:f>
              <c:strCache>
                <c:ptCount val="1"/>
                <c:pt idx="0">
                  <c:v>珠洲市介護保険特別会計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0.47</c:v>
                </c:pt>
                <c:pt idx="2">
                  <c:v>#N/A</c:v>
                </c:pt>
                <c:pt idx="3">
                  <c:v>0.45</c:v>
                </c:pt>
                <c:pt idx="4">
                  <c:v>#N/A</c:v>
                </c:pt>
                <c:pt idx="5">
                  <c:v>0.56999999999999995</c:v>
                </c:pt>
                <c:pt idx="6">
                  <c:v>#N/A</c:v>
                </c:pt>
                <c:pt idx="7">
                  <c:v>0.91</c:v>
                </c:pt>
                <c:pt idx="8">
                  <c:v>#N/A</c:v>
                </c:pt>
                <c:pt idx="9">
                  <c:v>1.39</c:v>
                </c:pt>
              </c:numCache>
            </c:numRef>
          </c:val>
          <c:extLst>
            <c:ext xmlns:c16="http://schemas.microsoft.com/office/drawing/2014/chart" uri="{C3380CC4-5D6E-409C-BE32-E72D297353CC}">
              <c16:uniqueId val="{00000006-2BED-4AFB-A459-2DD0FC8FAD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1.43</c:v>
                </c:pt>
                <c:pt idx="2">
                  <c:v>#N/A</c:v>
                </c:pt>
                <c:pt idx="3">
                  <c:v>1.26</c:v>
                </c:pt>
                <c:pt idx="4">
                  <c:v>#N/A</c:v>
                </c:pt>
                <c:pt idx="5">
                  <c:v>6.44</c:v>
                </c:pt>
                <c:pt idx="6">
                  <c:v>#N/A</c:v>
                </c:pt>
                <c:pt idx="7">
                  <c:v>5.69</c:v>
                </c:pt>
                <c:pt idx="8">
                  <c:v>#N/A</c:v>
                </c:pt>
                <c:pt idx="9">
                  <c:v>5.52</c:v>
                </c:pt>
              </c:numCache>
            </c:numRef>
          </c:val>
          <c:extLst>
            <c:ext xmlns:c16="http://schemas.microsoft.com/office/drawing/2014/chart" uri="{C3380CC4-5D6E-409C-BE32-E72D297353CC}">
              <c16:uniqueId val="{00000007-2BED-4AFB-A459-2DD0FC8FADE4}"/>
            </c:ext>
          </c:extLst>
        </c:ser>
        <c:ser>
          <c:idx val="8"/>
          <c:order val="8"/>
          <c:tx>
            <c:strRef>
              <c:f>データシート!$A$35</c:f>
              <c:strCache>
                <c:ptCount val="1"/>
                <c:pt idx="0">
                  <c:v>珠洲市水道事業会計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23.6</c:v>
                </c:pt>
                <c:pt idx="2">
                  <c:v>#N/A</c:v>
                </c:pt>
                <c:pt idx="3">
                  <c:v>23.35</c:v>
                </c:pt>
                <c:pt idx="4">
                  <c:v>#N/A</c:v>
                </c:pt>
                <c:pt idx="5">
                  <c:v>22.26</c:v>
                </c:pt>
                <c:pt idx="6">
                  <c:v>#N/A</c:v>
                </c:pt>
                <c:pt idx="7">
                  <c:v>21.45</c:v>
                </c:pt>
                <c:pt idx="8">
                  <c:v>#N/A</c:v>
                </c:pt>
                <c:pt idx="9">
                  <c:v>23.28</c:v>
                </c:pt>
              </c:numCache>
            </c:numRef>
          </c:val>
          <c:extLst>
            <c:ext xmlns:c16="http://schemas.microsoft.com/office/drawing/2014/chart" uri="{C3380CC4-5D6E-409C-BE32-E72D297353CC}">
              <c16:uniqueId val="{00000008-2BED-4AFB-A459-2DD0FC8FADE4}"/>
            </c:ext>
          </c:extLst>
        </c:ser>
        <c:ser>
          <c:idx val="9"/>
          <c:order val="9"/>
          <c:tx>
            <c:strRef>
              <c:f>データシート!$A$36</c:f>
              <c:strCache>
                <c:ptCount val="1"/>
                <c:pt idx="0">
                  <c:v>珠洲市病院事業会計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25.45</c:v>
                </c:pt>
                <c:pt idx="2">
                  <c:v>#N/A</c:v>
                </c:pt>
                <c:pt idx="3">
                  <c:v>24.49</c:v>
                </c:pt>
                <c:pt idx="4">
                  <c:v>#N/A</c:v>
                </c:pt>
                <c:pt idx="5">
                  <c:v>25.92</c:v>
                </c:pt>
                <c:pt idx="6">
                  <c:v>#N/A</c:v>
                </c:pt>
                <c:pt idx="7">
                  <c:v>24.01</c:v>
                </c:pt>
                <c:pt idx="8">
                  <c:v>#N/A</c:v>
                </c:pt>
                <c:pt idx="9">
                  <c:v>25.67</c:v>
                </c:pt>
              </c:numCache>
            </c:numRef>
          </c:val>
          <c:extLst>
            <c:ext xmlns:c16="http://schemas.microsoft.com/office/drawing/2014/chart" uri="{C3380CC4-5D6E-409C-BE32-E72D297353CC}">
              <c16:uniqueId val="{00000009-2BED-4AFB-A459-2DD0FC8FAD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1609</c:v>
                </c:pt>
                <c:pt idx="5">
                  <c:v>1586</c:v>
                </c:pt>
                <c:pt idx="8">
                  <c:v>1593</c:v>
                </c:pt>
                <c:pt idx="11">
                  <c:v>1781</c:v>
                </c:pt>
                <c:pt idx="14">
                  <c:v>1556</c:v>
                </c:pt>
              </c:numCache>
            </c:numRef>
          </c:val>
          <c:extLst>
            <c:ext xmlns:c16="http://schemas.microsoft.com/office/drawing/2014/chart" uri="{C3380CC4-5D6E-409C-BE32-E72D297353CC}">
              <c16:uniqueId val="{00000000-7FEB-45F8-81C2-900DF75F0A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EB-45F8-81C2-900DF75F0A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EB-45F8-81C2-900DF75F0A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71</c:v>
                </c:pt>
                <c:pt idx="3">
                  <c:v>46</c:v>
                </c:pt>
                <c:pt idx="6">
                  <c:v>48</c:v>
                </c:pt>
                <c:pt idx="9">
                  <c:v>37</c:v>
                </c:pt>
                <c:pt idx="12">
                  <c:v>47</c:v>
                </c:pt>
              </c:numCache>
            </c:numRef>
          </c:val>
          <c:extLst>
            <c:ext xmlns:c16="http://schemas.microsoft.com/office/drawing/2014/chart" uri="{C3380CC4-5D6E-409C-BE32-E72D297353CC}">
              <c16:uniqueId val="{00000003-7FEB-45F8-81C2-900DF75F0A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858</c:v>
                </c:pt>
                <c:pt idx="3">
                  <c:v>847</c:v>
                </c:pt>
                <c:pt idx="6">
                  <c:v>862</c:v>
                </c:pt>
                <c:pt idx="9">
                  <c:v>903</c:v>
                </c:pt>
                <c:pt idx="12">
                  <c:v>889</c:v>
                </c:pt>
              </c:numCache>
            </c:numRef>
          </c:val>
          <c:extLst>
            <c:ext xmlns:c16="http://schemas.microsoft.com/office/drawing/2014/chart" uri="{C3380CC4-5D6E-409C-BE32-E72D297353CC}">
              <c16:uniqueId val="{00000004-7FEB-45F8-81C2-900DF75F0A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5-7FEB-45F8-81C2-900DF75F0A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EB-45F8-81C2-900DF75F0A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1378</c:v>
                </c:pt>
                <c:pt idx="3">
                  <c:v>1382</c:v>
                </c:pt>
                <c:pt idx="6">
                  <c:v>1415</c:v>
                </c:pt>
                <c:pt idx="9">
                  <c:v>1601</c:v>
                </c:pt>
                <c:pt idx="12">
                  <c:v>1442</c:v>
                </c:pt>
              </c:numCache>
            </c:numRef>
          </c:val>
          <c:extLst>
            <c:ext xmlns:c16="http://schemas.microsoft.com/office/drawing/2014/chart" uri="{C3380CC4-5D6E-409C-BE32-E72D297353CC}">
              <c16:uniqueId val="{00000007-7FEB-45F8-81C2-900DF75F0A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703</c:v>
                </c:pt>
                <c:pt idx="2">
                  <c:v>#N/A</c:v>
                </c:pt>
                <c:pt idx="3">
                  <c:v>#N/A</c:v>
                </c:pt>
                <c:pt idx="4">
                  <c:v>689</c:v>
                </c:pt>
                <c:pt idx="5">
                  <c:v>#N/A</c:v>
                </c:pt>
                <c:pt idx="6">
                  <c:v>#N/A</c:v>
                </c:pt>
                <c:pt idx="7">
                  <c:v>732</c:v>
                </c:pt>
                <c:pt idx="8">
                  <c:v>#N/A</c:v>
                </c:pt>
                <c:pt idx="9">
                  <c:v>#N/A</c:v>
                </c:pt>
                <c:pt idx="10">
                  <c:v>760</c:v>
                </c:pt>
                <c:pt idx="11">
                  <c:v>#N/A</c:v>
                </c:pt>
                <c:pt idx="12">
                  <c:v>#N/A</c:v>
                </c:pt>
                <c:pt idx="13">
                  <c:v>822</c:v>
                </c:pt>
                <c:pt idx="14">
                  <c:v>#N/A</c:v>
                </c:pt>
              </c:numCache>
            </c:numRef>
          </c:val>
          <c:smooth val="0"/>
          <c:extLst>
            <c:ext xmlns:c16="http://schemas.microsoft.com/office/drawing/2014/chart" uri="{C3380CC4-5D6E-409C-BE32-E72D297353CC}">
              <c16:uniqueId val="{00000008-7FEB-45F8-81C2-900DF75F0A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15077</c:v>
                </c:pt>
                <c:pt idx="5">
                  <c:v>15272</c:v>
                </c:pt>
                <c:pt idx="8">
                  <c:v>14553</c:v>
                </c:pt>
                <c:pt idx="11">
                  <c:v>14662</c:v>
                </c:pt>
                <c:pt idx="14">
                  <c:v>15462</c:v>
                </c:pt>
              </c:numCache>
            </c:numRef>
          </c:val>
          <c:extLst>
            <c:ext xmlns:c16="http://schemas.microsoft.com/office/drawing/2014/chart" uri="{C3380CC4-5D6E-409C-BE32-E72D297353CC}">
              <c16:uniqueId val="{00000000-D0ED-451B-ADEE-A3028177BF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1125</c:v>
                </c:pt>
                <c:pt idx="5">
                  <c:v>957</c:v>
                </c:pt>
                <c:pt idx="8">
                  <c:v>763</c:v>
                </c:pt>
                <c:pt idx="11">
                  <c:v>708</c:v>
                </c:pt>
                <c:pt idx="14">
                  <c:v>654</c:v>
                </c:pt>
              </c:numCache>
            </c:numRef>
          </c:val>
          <c:extLst>
            <c:ext xmlns:c16="http://schemas.microsoft.com/office/drawing/2014/chart" uri="{C3380CC4-5D6E-409C-BE32-E72D297353CC}">
              <c16:uniqueId val="{00000001-D0ED-451B-ADEE-A3028177BF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5941</c:v>
                </c:pt>
                <c:pt idx="5">
                  <c:v>5839</c:v>
                </c:pt>
                <c:pt idx="8">
                  <c:v>5800</c:v>
                </c:pt>
                <c:pt idx="11">
                  <c:v>6382</c:v>
                </c:pt>
                <c:pt idx="14">
                  <c:v>6506</c:v>
                </c:pt>
              </c:numCache>
            </c:numRef>
          </c:val>
          <c:extLst>
            <c:ext xmlns:c16="http://schemas.microsoft.com/office/drawing/2014/chart" uri="{C3380CC4-5D6E-409C-BE32-E72D297353CC}">
              <c16:uniqueId val="{00000002-D0ED-451B-ADEE-A3028177BF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ED-451B-ADEE-A3028177BF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ED-451B-ADEE-A3028177BF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ED-451B-ADEE-A3028177BF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1446</c:v>
                </c:pt>
                <c:pt idx="3">
                  <c:v>1511</c:v>
                </c:pt>
                <c:pt idx="6">
                  <c:v>1552</c:v>
                </c:pt>
                <c:pt idx="9">
                  <c:v>1575</c:v>
                </c:pt>
                <c:pt idx="12">
                  <c:v>1595</c:v>
                </c:pt>
              </c:numCache>
            </c:numRef>
          </c:val>
          <c:extLst>
            <c:ext xmlns:c16="http://schemas.microsoft.com/office/drawing/2014/chart" uri="{C3380CC4-5D6E-409C-BE32-E72D297353CC}">
              <c16:uniqueId val="{00000006-D0ED-451B-ADEE-A3028177BF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289</c:v>
                </c:pt>
                <c:pt idx="3">
                  <c:v>242</c:v>
                </c:pt>
                <c:pt idx="6">
                  <c:v>195</c:v>
                </c:pt>
                <c:pt idx="9">
                  <c:v>147</c:v>
                </c:pt>
                <c:pt idx="12">
                  <c:v>101</c:v>
                </c:pt>
              </c:numCache>
            </c:numRef>
          </c:val>
          <c:extLst>
            <c:ext xmlns:c16="http://schemas.microsoft.com/office/drawing/2014/chart" uri="{C3380CC4-5D6E-409C-BE32-E72D297353CC}">
              <c16:uniqueId val="{00000007-D0ED-451B-ADEE-A3028177BF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10064</c:v>
                </c:pt>
                <c:pt idx="3">
                  <c:v>9522</c:v>
                </c:pt>
                <c:pt idx="6">
                  <c:v>8542</c:v>
                </c:pt>
                <c:pt idx="9">
                  <c:v>7643</c:v>
                </c:pt>
                <c:pt idx="12">
                  <c:v>6761</c:v>
                </c:pt>
              </c:numCache>
            </c:numRef>
          </c:val>
          <c:extLst>
            <c:ext xmlns:c16="http://schemas.microsoft.com/office/drawing/2014/chart" uri="{C3380CC4-5D6E-409C-BE32-E72D297353CC}">
              <c16:uniqueId val="{00000008-D0ED-451B-ADEE-A3028177BF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ED-451B-ADEE-A3028177BF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13172</c:v>
                </c:pt>
                <c:pt idx="3">
                  <c:v>13040</c:v>
                </c:pt>
                <c:pt idx="6">
                  <c:v>13354</c:v>
                </c:pt>
                <c:pt idx="9">
                  <c:v>14016</c:v>
                </c:pt>
                <c:pt idx="12">
                  <c:v>15671</c:v>
                </c:pt>
              </c:numCache>
            </c:numRef>
          </c:val>
          <c:extLst>
            <c:ext xmlns:c16="http://schemas.microsoft.com/office/drawing/2014/chart" uri="{C3380CC4-5D6E-409C-BE32-E72D297353CC}">
              <c16:uniqueId val="{0000000A-D0ED-451B-ADEE-A3028177BF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2828</c:v>
                </c:pt>
                <c:pt idx="2">
                  <c:v>#N/A</c:v>
                </c:pt>
                <c:pt idx="3">
                  <c:v>#N/A</c:v>
                </c:pt>
                <c:pt idx="4">
                  <c:v>2247</c:v>
                </c:pt>
                <c:pt idx="5">
                  <c:v>#N/A</c:v>
                </c:pt>
                <c:pt idx="6">
                  <c:v>#N/A</c:v>
                </c:pt>
                <c:pt idx="7">
                  <c:v>2528</c:v>
                </c:pt>
                <c:pt idx="8">
                  <c:v>#N/A</c:v>
                </c:pt>
                <c:pt idx="9">
                  <c:v>#N/A</c:v>
                </c:pt>
                <c:pt idx="10">
                  <c:v>1629</c:v>
                </c:pt>
                <c:pt idx="11">
                  <c:v>#N/A</c:v>
                </c:pt>
                <c:pt idx="12">
                  <c:v>#N/A</c:v>
                </c:pt>
                <c:pt idx="13">
                  <c:v>1506</c:v>
                </c:pt>
                <c:pt idx="14">
                  <c:v>#N/A</c:v>
                </c:pt>
              </c:numCache>
            </c:numRef>
          </c:val>
          <c:smooth val="0"/>
          <c:extLst>
            <c:ext xmlns:c16="http://schemas.microsoft.com/office/drawing/2014/chart" uri="{C3380CC4-5D6E-409C-BE32-E72D297353CC}">
              <c16:uniqueId val="{0000000B-D0ED-451B-ADEE-A3028177BF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2728</c:v>
                </c:pt>
                <c:pt idx="1">
                  <c:v>2953</c:v>
                </c:pt>
                <c:pt idx="2">
                  <c:v>3162</c:v>
                </c:pt>
              </c:numCache>
            </c:numRef>
          </c:val>
          <c:extLst>
            <c:ext xmlns:c16="http://schemas.microsoft.com/office/drawing/2014/chart" uri="{C3380CC4-5D6E-409C-BE32-E72D297353CC}">
              <c16:uniqueId val="{00000000-4199-441E-9964-32D1D228C2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49</c:v>
                </c:pt>
                <c:pt idx="1">
                  <c:v>49</c:v>
                </c:pt>
                <c:pt idx="2">
                  <c:v>49</c:v>
                </c:pt>
              </c:numCache>
            </c:numRef>
          </c:val>
          <c:extLst>
            <c:ext xmlns:c16="http://schemas.microsoft.com/office/drawing/2014/chart" uri="{C3380CC4-5D6E-409C-BE32-E72D297353CC}">
              <c16:uniqueId val="{00000001-4199-441E-9964-32D1D228C2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2308</c:v>
                </c:pt>
                <c:pt idx="1">
                  <c:v>2658</c:v>
                </c:pt>
                <c:pt idx="2">
                  <c:v>2566</c:v>
                </c:pt>
              </c:numCache>
            </c:numRef>
          </c:val>
          <c:extLst>
            <c:ext xmlns:c16="http://schemas.microsoft.com/office/drawing/2014/chart" uri="{C3380CC4-5D6E-409C-BE32-E72D297353CC}">
              <c16:uniqueId val="{00000002-4199-441E-9964-32D1D228C2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{7D100530-E60F-4741-B6A9-90ACBD145CCF}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F11-45BC-9A75-596E552F00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{B4BA0F42-7C4F-4CAB-8332-455B87FE57A1}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11-45BC-9A75-596E552F00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{71331B84-146E-4EF2-8198-5CF26147FFC5}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11-45BC-9A75-596E552F00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{618E3398-1744-4B3C-9249-0213AA1BEF5D}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11-45BC-9A75-596E552F00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{EBF73E7C-0621-40AB-A3C8-863D0D6448B5}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11-45BC-9A75-596E552F001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{B3226A82-7A46-4A33-AD14-1C805A303627}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F11-45BC-9A75-596E552F001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{D623C301-7ECD-4252-9D7C-3BD95CEE366F}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F11-45BC-9A75-596E552F001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{B8749966-5F46-41E7-B56B-921BB8DE545E}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F11-45BC-9A75-596E552F001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{8B1D98E4-133C-4F41-9212-FF7AF6D95FCD}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F11-45BC-9A75-596E552F00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56.9</c:v>
                </c:pt>
                <c:pt idx="16">
                  <c:v>58.1</c:v>
                </c:pt>
                <c:pt idx="24">
                  <c:v>59.8</c:v>
                </c:pt>
                <c:pt idx="32">
                  <c:v>61.1</c:v>
                </c:pt>
              </c:numCache>
            </c:numRef>
          </c:xVal>
          <c:yVal>
            <c:numRef>
              <c:f>公会計指標分析・財政指標組合せ分析表!$BP$51:$DC$51</c:f>
              <c:numCache>
                <c:formatCode>#,##0.0;"▲ "#,##0.0</c:formatCode>
                <c:ptCount val="40"/>
                <c:pt idx="0">
                  <c:v>55.6</c:v>
                </c:pt>
                <c:pt idx="8">
                  <c:v>44.3</c:v>
                </c:pt>
                <c:pt idx="16">
                  <c:v>47.5</c:v>
                </c:pt>
                <c:pt idx="24">
                  <c:v>28.8</c:v>
                </c:pt>
                <c:pt idx="32">
                  <c:v>27.8</c:v>
                </c:pt>
              </c:numCache>
            </c:numRef>
          </c:yVal>
          <c:smooth val="0"/>
          <c:extLst>
            <c:ext xmlns:c16="http://schemas.microsoft.com/office/drawing/2014/chart" uri="{C3380CC4-5D6E-409C-BE32-E72D297353CC}">
              <c16:uniqueId val="{00000009-2F11-45BC-9A75-596E552F00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576168186330857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{A6A02121-74EC-4D08-A2F1-7F8FC9CC84D3}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F11-45BC-9A75-596E552F00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{13DB1DA6-D515-42E8-BE19-14D89843232A}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11-45BC-9A75-596E552F00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{6C0E634F-F145-4640-AF72-5DC4F5EADB88}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11-45BC-9A75-596E552F00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{D5BD366E-139B-489B-BABD-1B03AA9E3939}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11-45BC-9A75-596E552F00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{B5439CB8-1749-4E6D-8B8B-4805DDD42F1A}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11-45BC-9A75-596E552F001D}"/>
                </c:ext>
              </c:extLst>
            </c:dLbl>
            <c:dLbl>
              <c:idx val="8"/>
              <c:layout>
                <c:manualLayout>
                  <c:x val="-3.858478293347560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{6FCF0CE2-F886-4439-8FFA-7DD16B661300}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F11-45BC-9A75-596E552F001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{E64CD78A-3983-4C11-A7BA-CA5354CFF206}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F11-45BC-9A75-596E552F001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{F926166F-4C40-4C72-8FC8-349BE0554E7C}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F11-45BC-9A75-596E552F001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{D572BCA5-B649-4FAC-AFD0-9302CFD37425}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F11-45BC-9A75-596E552F00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2F11-45BC-9A75-596E552F001D}"/>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{D235CAAA-3A4B-4DFB-9A2A-2A3C3434F8E6}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846-43D2-9132-A3C077EE09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{77C5997B-B066-4F25-AF86-FA9000F9033E}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46-43D2-9132-A3C077EE09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{D296B734-9CEE-495E-BAC9-EAC4A122D643}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46-43D2-9132-A3C077EE09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{6F84C410-8134-4048-800A-363A70460EF8}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46-43D2-9132-A3C077EE09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{6E3F0820-49C3-4834-A5F7-191CD700E6B3}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46-43D2-9132-A3C077EE096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{07B7BB31-95BF-4D12-B35E-726B7EDC6D65}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846-43D2-9132-A3C077EE096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{39FBB2DF-2000-47D2-A756-DD931B47EDB1}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846-43D2-9132-A3C077EE096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{330C48CE-3306-404F-AF56-F206BD17AD72}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846-43D2-9132-A3C077EE096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{52A385A9-3EB1-48ED-9395-0DDB2D64E0EF}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846-43D2-9132-A3C077EE09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14</c:v>
                </c:pt>
                <c:pt idx="16">
                  <c:v>13.7</c:v>
                </c:pt>
                <c:pt idx="24">
                  <c:v>13.6</c:v>
                </c:pt>
                <c:pt idx="32">
                  <c:v>14.1</c:v>
                </c:pt>
              </c:numCache>
            </c:numRef>
          </c:xVal>
          <c:yVal>
            <c:numRef>
              <c:f>公会計指標分析・財政指標組合せ分析表!$BP$73:$DC$73</c:f>
              <c:numCache>
                <c:formatCode>#,##0.0;"▲ "#,##0.0</c:formatCode>
                <c:ptCount val="40"/>
                <c:pt idx="0">
                  <c:v>55.6</c:v>
                </c:pt>
                <c:pt idx="8">
                  <c:v>44.3</c:v>
                </c:pt>
                <c:pt idx="16">
                  <c:v>47.5</c:v>
                </c:pt>
                <c:pt idx="24">
                  <c:v>28.8</c:v>
                </c:pt>
                <c:pt idx="32">
                  <c:v>27.8</c:v>
                </c:pt>
              </c:numCache>
            </c:numRef>
          </c:yVal>
          <c:smooth val="0"/>
          <c:extLst>
            <c:ext xmlns:c16="http://schemas.microsoft.com/office/drawing/2014/chart" uri="{C3380CC4-5D6E-409C-BE32-E72D297353CC}">
              <c16:uniqueId val="{00000009-7846-43D2-9132-A3C077EE09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79876046898877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{D3F475EC-CB16-4386-A24B-2DB048DE7E82}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846-43D2-9132-A3C077EE09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{13CDFE77-A660-4AFD-AE82-E345DF536C72}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46-43D2-9132-A3C077EE09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{9E6A14CF-E8E4-4875-8B68-C2F492F773D9}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46-43D2-9132-A3C077EE09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{0F27283D-1EC1-41C4-822A-E05990D608B8}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46-43D2-9132-A3C077EE09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{8B1E5D8D-EB5E-446A-8C57-4E365232458A}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46-43D2-9132-A3C077EE096A}"/>
                </c:ext>
              </c:extLst>
            </c:dLbl>
            <c:dLbl>
              <c:idx val="8"/>
              <c:layout>
                <c:manualLayout>
                  <c:x val="0"/>
                  <c:y val="1.279910295655811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{68E7A5E3-A36C-48F5-A354-1003B9DAECDB}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846-43D2-9132-A3C077EE096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{DADA1F56-D1FE-4A97-B99D-1FC885659706}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846-43D2-9132-A3C077EE096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{744C1B0C-7137-403C-A2E5-BF207F60EC83}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846-43D2-9132-A3C077EE096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{D84D61C9-DD4D-4F0C-A453-242D629905FF}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846-43D2-9132-A3C077EE09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7846-43D2-9132-A3C077EE096A}"/>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12,948
12,876
247.20
13,820,966
13,323,565
382,416
6,923,718
15,671,393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順位では下位で推移している。過疎地・少子高齢化の影響により、自主財源を確保することが非常に困難であり、財源を地方交付税等に依存している。歳入に占める交付税の割合は４４．９％を占めており、国の動向に左右されやすい財源構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加えて、能登半島地震を受け、さらに人口減少が進むことで財政運営はより厳しい状況となることが予想される。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116840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3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６年度には１００％を超えていたものの、１７年度から実施した行財政改革により減少し、一定の効果を示した。２１年度には９７．３％まで上昇したが、２２年度に新たな行財政改革プランを策定し、適正な予算執行に努め、補助費等の削減を行った。また、公債費においては新規借入の抑制、繰上償還等を行い、地方債残高の減少を図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令和４年度においては、地方交付税の減額による経常一般財源の減少のほか、市営無料バスの運行開始などの影響による経常経費の増加により、４．４ポイント増加した。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依然として交付税の動向に左右される状況から、今後も公債費等の義務的経費の着実な改善に努める。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15059</xdr:rowOff>
    </xdr:from>
    <xdr:to>
      <xdr:col>23</xdr:col>
      <xdr:colOff>133350</xdr:colOff>
      <xdr:row>60</xdr:row>
      <xdr:rowOff>166733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02059"/>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15059</xdr:rowOff>
    </xdr:from>
    <xdr:to>
      <xdr:col>19</xdr:col>
      <xdr:colOff>133350</xdr:colOff>
      <xdr:row>61</xdr:row>
      <xdr:rowOff>9072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02059"/>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9072</xdr:rowOff>
    </xdr:from>
    <xdr:to>
      <xdr:col>15</xdr:col>
      <xdr:colOff>82550</xdr:colOff>
      <xdr:row>61</xdr:row>
      <xdr:rowOff>26307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675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163285</xdr:rowOff>
    </xdr:from>
    <xdr:to>
      <xdr:col>11</xdr:col>
      <xdr:colOff>31750</xdr:colOff>
      <xdr:row>61</xdr:row>
      <xdr:rowOff>26307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5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115933</xdr:rowOff>
    </xdr:from>
    <xdr:to>
      <xdr:col>23</xdr:col>
      <xdr:colOff>184150</xdr:colOff>
      <xdr:row>61</xdr:row>
      <xdr:rowOff>46083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88010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7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135709</xdr:rowOff>
    </xdr:from>
    <xdr:to>
      <xdr:col>19</xdr:col>
      <xdr:colOff>184150</xdr:colOff>
      <xdr:row>60</xdr:row>
      <xdr:rowOff>65859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50636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3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129722</xdr:rowOff>
    </xdr:from>
    <xdr:to>
      <xdr:col>15</xdr:col>
      <xdr:colOff>133350</xdr:colOff>
      <xdr:row>61</xdr:row>
      <xdr:rowOff>59872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44649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146957</xdr:rowOff>
    </xdr:from>
    <xdr:to>
      <xdr:col>11</xdr:col>
      <xdr:colOff>82550</xdr:colOff>
      <xdr:row>61</xdr:row>
      <xdr:rowOff>77107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61884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112485</xdr:rowOff>
    </xdr:from>
    <xdr:to>
      <xdr:col>7</xdr:col>
      <xdr:colOff>31750</xdr:colOff>
      <xdr:row>61</xdr:row>
      <xdr:rowOff>42635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27412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おける人口一人当たりの人件費は１４４，９５３円（前年度比＋２，１６７円）となった。人口減少（前年度比△３８６人）による影響で一人当たりの金額は増額となった。引き続き適正な職員数、職員構成の管理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人当たりの物件費・維持補修費等については１２６，７７５円（前年度比＋２０，５５２円）となったが、商品券配布事業、市営無料バス運行事業、コンビニ交付サービス事業の実施に伴う物件費の増加が大きな要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維持補修費等については、今後も増加が見込まれるため、公共施設総合管理計画に基づき、公共施設の適正な管理のもとコスト削減に努める。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105249</xdr:rowOff>
    </xdr:from>
    <xdr:to>
      <xdr:col>23</xdr:col>
      <xdr:colOff>133350</xdr:colOff>
      <xdr:row>82</xdr:row>
      <xdr:rowOff>152657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64149"/>
          <a:ext cx="838200" cy="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93286</xdr:rowOff>
    </xdr:from>
    <xdr:to>
      <xdr:col>19</xdr:col>
      <xdr:colOff>133350</xdr:colOff>
      <xdr:row>82</xdr:row>
      <xdr:rowOff>105249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52186"/>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54651</xdr:rowOff>
    </xdr:from>
    <xdr:to>
      <xdr:col>15</xdr:col>
      <xdr:colOff>82550</xdr:colOff>
      <xdr:row>82</xdr:row>
      <xdr:rowOff>93286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3551"/>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46442</xdr:rowOff>
    </xdr:from>
    <xdr:to>
      <xdr:col>11</xdr:col>
      <xdr:colOff>31750</xdr:colOff>
      <xdr:row>82</xdr:row>
      <xdr:rowOff>54651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05342"/>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101857</xdr:rowOff>
    </xdr:from>
    <xdr:to>
      <xdr:col>23</xdr:col>
      <xdr:colOff>184150</xdr:colOff>
      <xdr:row>83</xdr:row>
      <xdr:rowOff>32007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73934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54449</xdr:rowOff>
    </xdr:from>
    <xdr:to>
      <xdr:col>19</xdr:col>
      <xdr:colOff>184150</xdr:colOff>
      <xdr:row>82</xdr:row>
      <xdr:rowOff>156049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140826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9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42486</xdr:rowOff>
    </xdr:from>
    <xdr:to>
      <xdr:col>15</xdr:col>
      <xdr:colOff>133350</xdr:colOff>
      <xdr:row>82</xdr:row>
      <xdr:rowOff>144086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128863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8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3851</xdr:rowOff>
    </xdr:from>
    <xdr:to>
      <xdr:col>11</xdr:col>
      <xdr:colOff>82550</xdr:colOff>
      <xdr:row>82</xdr:row>
      <xdr:rowOff>105451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90228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4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167092</xdr:rowOff>
    </xdr:from>
    <xdr:to>
      <xdr:col>7</xdr:col>
      <xdr:colOff>31750</xdr:colOff>
      <xdr:row>82</xdr:row>
      <xdr:rowOff>97242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5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82019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従来から給与水準は低い状態であったが、令和４年度においても類似団体平均を下回っている。今後も適正な給与水準となるよう、職員の年齢構成、定員、総人件費等に注意を払っていく。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また、引き続き事務の簡素合理化、ノー残業デーや振替休日の徹底などにより、時間外勤務手当の削減を図り、給与の適正化に努めていく。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165805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64784"/>
          <a:ext cx="8382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165805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0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45155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112184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184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従来から広大な面積に対応するための施設の維持管理に必要な職員配置など、本市特有の事情もあり、類似団体平均を上回る状況である。平成１７年度策定の行財政改革大綱に基づき、退職者不補充による職員数の削減を実施してきたところである。　今後、珠洲市公共施設等総合管理計画も考慮しながら、施設の統廃合を行うなど、引き続き職員数の適正化に努める。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128088</xdr:rowOff>
    </xdr:from>
    <xdr:to>
      <xdr:col>81</xdr:col>
      <xdr:colOff>44450</xdr:colOff>
      <xdr:row>63</xdr:row>
      <xdr:rowOff>139579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92943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94766</xdr:rowOff>
    </xdr:from>
    <xdr:to>
      <xdr:col>77</xdr:col>
      <xdr:colOff>44450</xdr:colOff>
      <xdr:row>63</xdr:row>
      <xdr:rowOff>139579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9611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83276</xdr:rowOff>
    </xdr:from>
    <xdr:to>
      <xdr:col>72</xdr:col>
      <xdr:colOff>203200</xdr:colOff>
      <xdr:row>63</xdr:row>
      <xdr:rowOff>94766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88462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78680</xdr:rowOff>
    </xdr:from>
    <xdr:to>
      <xdr:col>68</xdr:col>
      <xdr:colOff>152400</xdr:colOff>
      <xdr:row>63</xdr:row>
      <xdr:rowOff>83276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88003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77288</xdr:rowOff>
    </xdr:from>
    <xdr:to>
      <xdr:col>81</xdr:col>
      <xdr:colOff>95250</xdr:colOff>
      <xdr:row>64</xdr:row>
      <xdr:rowOff>7438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49365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88779</xdr:rowOff>
    </xdr:from>
    <xdr:to>
      <xdr:col>77</xdr:col>
      <xdr:colOff>95250</xdr:colOff>
      <xdr:row>64</xdr:row>
      <xdr:rowOff>18929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3706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7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43966</xdr:rowOff>
    </xdr:from>
    <xdr:to>
      <xdr:col>73</xdr:col>
      <xdr:colOff>44450</xdr:colOff>
      <xdr:row>63</xdr:row>
      <xdr:rowOff>145566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130343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9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32476</xdr:rowOff>
    </xdr:from>
    <xdr:to>
      <xdr:col>68</xdr:col>
      <xdr:colOff>203200</xdr:colOff>
      <xdr:row>63</xdr:row>
      <xdr:rowOff>134076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118853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27880</xdr:rowOff>
    </xdr:from>
    <xdr:to>
      <xdr:col>64</xdr:col>
      <xdr:colOff>152400</xdr:colOff>
      <xdr:row>63</xdr:row>
      <xdr:rowOff>129480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8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114257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9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令和４年度は１４．１％となり前年度から０．５ポイント増加した。分子を構成する実質公債費が増加した一方、分母を構成する標準財政規模が減少したことにより比率は増加した。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今後は、一般廃棄物処分場の整備等の完了により増加することから比率の上昇が見込まれる。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事業計画等において、緊急性や優先度を考慮しながら、交付税措置の有利な地方債の選択や新規発行の抑制に努め、公債費負担の適正化を図っていく。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120544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5414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110490</xdr:rowOff>
    </xdr:from>
    <xdr:to>
      <xdr:col>77</xdr:col>
      <xdr:colOff>44450</xdr:colOff>
      <xdr:row>37</xdr:row>
      <xdr:rowOff>112501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5414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112501</xdr:rowOff>
    </xdr:from>
    <xdr:to>
      <xdr:col>72</xdr:col>
      <xdr:colOff>203200</xdr:colOff>
      <xdr:row>37</xdr:row>
      <xdr:rowOff>118533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5615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110490</xdr:rowOff>
    </xdr:from>
    <xdr:to>
      <xdr:col>68</xdr:col>
      <xdr:colOff>152400</xdr:colOff>
      <xdr:row>37</xdr:row>
      <xdr:rowOff>118533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541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69744</xdr:rowOff>
    </xdr:from>
    <xdr:to>
      <xdr:col>81</xdr:col>
      <xdr:colOff>95250</xdr:colOff>
      <xdr:row>37</xdr:row>
      <xdr:rowOff>171345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41821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8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59690</xdr:rowOff>
    </xdr:from>
    <xdr:to>
      <xdr:col>77</xdr:col>
      <xdr:colOff>95250</xdr:colOff>
      <xdr:row>37</xdr:row>
      <xdr:rowOff>161290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146067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8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61701</xdr:rowOff>
    </xdr:from>
    <xdr:to>
      <xdr:col>73</xdr:col>
      <xdr:colOff>44450</xdr:colOff>
      <xdr:row>37</xdr:row>
      <xdr:rowOff>163301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148078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154110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146067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前年度の２８．８％から２７．８％と１．０イント減少した。主な要因として、分子は、基金の増加や公営企業等での実質残高の減少により、比率は減少となった。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一部事務組合、下水道、病院、水道等の起債残高は依然大きいことから、一般会計も含め、引き続き普通建設事業の適正な執行、有利な財源の確保等による新発債の抑制に努める。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167704</xdr:rowOff>
    </xdr:from>
    <xdr:to>
      <xdr:col>81</xdr:col>
      <xdr:colOff>44450</xdr:colOff>
      <xdr:row>16</xdr:row>
      <xdr:rowOff>2286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3945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2286</xdr:rowOff>
    </xdr:from>
    <xdr:to>
      <xdr:col>77</xdr:col>
      <xdr:colOff>44450</xdr:colOff>
      <xdr:row>16</xdr:row>
      <xdr:rowOff>115094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45486"/>
          <a:ext cx="889000" cy="1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95790</xdr:rowOff>
    </xdr:from>
    <xdr:to>
      <xdr:col>72</xdr:col>
      <xdr:colOff>203200</xdr:colOff>
      <xdr:row>16</xdr:row>
      <xdr:rowOff>115094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8389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95790</xdr:rowOff>
    </xdr:from>
    <xdr:to>
      <xdr:col>68</xdr:col>
      <xdr:colOff>152400</xdr:colOff>
      <xdr:row>16</xdr:row>
      <xdr:rowOff>163957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38990"/>
          <a:ext cx="8890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116904</xdr:rowOff>
    </xdr:from>
    <xdr:to>
      <xdr:col>81</xdr:col>
      <xdr:colOff>95250</xdr:colOff>
      <xdr:row>16</xdr:row>
      <xdr:rowOff>47054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88981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6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122936</xdr:rowOff>
    </xdr:from>
    <xdr:to>
      <xdr:col>77</xdr:col>
      <xdr:colOff>95250</xdr:colOff>
      <xdr:row>16</xdr:row>
      <xdr:rowOff>53086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37863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8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64294</xdr:rowOff>
    </xdr:from>
    <xdr:to>
      <xdr:col>73</xdr:col>
      <xdr:colOff>44450</xdr:colOff>
      <xdr:row>16</xdr:row>
      <xdr:rowOff>165894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150671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9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44990</xdr:rowOff>
    </xdr:from>
    <xdr:to>
      <xdr:col>68</xdr:col>
      <xdr:colOff>203200</xdr:colOff>
      <xdr:row>16</xdr:row>
      <xdr:rowOff>146590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156767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5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113157</xdr:rowOff>
    </xdr:from>
    <xdr:to>
      <xdr:col>64</xdr:col>
      <xdr:colOff>152400</xdr:colOff>
      <xdr:row>17</xdr:row>
      <xdr:rowOff>43307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28084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4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12,948
12,876
247.20
13,820,966
13,323,565
382,416
6,923,718
15,671,393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経常収支比率における人件費の割合は、１９．４％で前年度より増加した。経常経費としては分母である経常一般財源が普通交付税の減少により小さくなり、相対的に０．１ポイント増加したもの。</a:t>
          </a:r>
        </a:p>
        <a:p>
          <a:r>
            <a:rPr kumimoji="1" lang="ja-JP" altLang="en-US" sz="1100">
              <a:latin typeface="ＭＳ Ｐゴシック" panose="020B0600070205080204" pitchFamily="50" charset="-128"/>
              <a:ea typeface="ＭＳ Ｐゴシック" panose="020B0600070205080204" pitchFamily="50" charset="-128"/>
            </a:rPr>
            <a:t>　平成１７年度策定の行財政改革大綱に基づき、退職者不補充による職員数の削減を実施してきたところである。　今後、珠洲市公共施設等総合管理計画も考慮しながら、施設の統廃合を行うなど、引き続き職員数の適正化に努める。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物件費の割合は９．３％となっており、前年度より１．８ポイント増加したが、類似団体平均を下回っている。市営無料バス運行事業の実施による経常経費の増や公共施設に係る電気料の増による影響のほか、分母である経常一般財源が減少したため、相対的に割合が増加した。引き続き歳出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313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105229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313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137886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05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83457</xdr:rowOff>
    </xdr:from>
    <xdr:to>
      <xdr:col>69</xdr:col>
      <xdr:colOff>92075</xdr:colOff>
      <xdr:row>14</xdr:row>
      <xdr:rowOff>137886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83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32657</xdr:rowOff>
    </xdr:from>
    <xdr:to>
      <xdr:col>65</xdr:col>
      <xdr:colOff>53975</xdr:colOff>
      <xdr:row>14</xdr:row>
      <xdr:rowOff>134257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144434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扶助費の割合は３．４％で、類似団体内の中でも低い数値となっている。最大の要因は少子高齢化による影響である。近年の出生数は年間６０人を下回り、逆に高齢化率は県内で一番高くなっている。このことから老人福祉費では類似団体平均を上回るが、児童福祉費では大きく下回る結果となっている。社会構造上、この数値が大きく変動することは考えにくく、引き続き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19050</xdr:rowOff>
    </xdr:from>
    <xdr:to>
      <xdr:col>24</xdr:col>
      <xdr:colOff>25400</xdr:colOff>
      <xdr:row>53</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105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19050</xdr:rowOff>
    </xdr:from>
    <xdr:to>
      <xdr:col>19</xdr:col>
      <xdr:colOff>187325</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10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57150</xdr:rowOff>
    </xdr:from>
    <xdr:to>
      <xdr:col>11</xdr:col>
      <xdr:colOff>9525</xdr:colOff>
      <xdr:row>53</xdr:row>
      <xdr:rowOff>95250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165100</xdr:rowOff>
    </xdr:from>
    <xdr:to>
      <xdr:col>24</xdr:col>
      <xdr:colOff>76200</xdr:colOff>
      <xdr:row>53</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139700</xdr:rowOff>
    </xdr:from>
    <xdr:to>
      <xdr:col>20</xdr:col>
      <xdr:colOff>38100</xdr:colOff>
      <xdr:row>53</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80027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2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44450</xdr:rowOff>
    </xdr:from>
    <xdr:to>
      <xdr:col>11</xdr:col>
      <xdr:colOff>60325</xdr:colOff>
      <xdr:row>53</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6350</xdr:rowOff>
    </xdr:from>
    <xdr:to>
      <xdr:col>6</xdr:col>
      <xdr:colOff>171450</xdr:colOff>
      <xdr:row>53</xdr:row>
      <xdr:rowOff>107950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118127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経常収支比率のその他の減少については、令和２年度から下水道事業が法適化により補助費へ移行したことが大きな要因である。</a:t>
          </a:r>
        </a:p>
        <a:p>
          <a:r>
            <a:rPr kumimoji="1" lang="ja-JP" altLang="en-US" sz="1100">
              <a:latin typeface="ＭＳ Ｐゴシック" panose="020B0600070205080204" pitchFamily="50" charset="-128"/>
              <a:ea typeface="ＭＳ Ｐゴシック" panose="020B0600070205080204" pitchFamily="50" charset="-128"/>
            </a:rPr>
            <a:t>　高齢化の進む本市において、介護保険や後期高齢者への繰出も増加している。社会構造上、やむを得ない部分であるが、財政の健全化に努める。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59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142240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59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58</xdr:row>
      <xdr:rowOff>149860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34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9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経常収支比率における補助費等の割合は類似団体平均を大きく上回っている。</a:t>
          </a:r>
        </a:p>
        <a:p>
          <a:r>
            <a:rPr kumimoji="1" lang="ja-JP" altLang="en-US" sz="1100">
              <a:latin typeface="ＭＳ Ｐゴシック" panose="020B0600070205080204" pitchFamily="50" charset="-128"/>
              <a:ea typeface="ＭＳ Ｐゴシック" panose="020B0600070205080204" pitchFamily="50" charset="-128"/>
            </a:rPr>
            <a:t>　奥能登クリーン組合への負担金、水道事業会計への補助金、下水道事業会計への負担金・補助金が大きな要因となっている。また、令和３年度から病院事業会計へ不採算地区中核病院分として繰出しが大きく増加したことも要因となっている。引き続き高水準で移行することが見込まれるため、各種団体への運営補助等は内容を精査し、引き続き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10414</xdr:rowOff>
    </xdr:from>
    <xdr:to>
      <xdr:col>82</xdr:col>
      <xdr:colOff>107950</xdr:colOff>
      <xdr:row>41</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70398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10414</xdr:rowOff>
    </xdr:from>
    <xdr:to>
      <xdr:col>78</xdr:col>
      <xdr:colOff>69850</xdr:colOff>
      <xdr:row>41</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70398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115570</xdr:rowOff>
    </xdr:from>
    <xdr:to>
      <xdr:col>73</xdr:col>
      <xdr:colOff>180975</xdr:colOff>
      <xdr:row>41</xdr:row>
      <xdr:rowOff>42418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80212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158496</xdr:rowOff>
    </xdr:from>
    <xdr:to>
      <xdr:col>82</xdr:col>
      <xdr:colOff>158750</xdr:colOff>
      <xdr:row>41</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70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67073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131064</xdr:rowOff>
    </xdr:from>
    <xdr:to>
      <xdr:col>78</xdr:col>
      <xdr:colOff>120650</xdr:colOff>
      <xdr:row>41</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45991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707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163068</xdr:rowOff>
    </xdr:from>
    <xdr:to>
      <xdr:col>74</xdr:col>
      <xdr:colOff>31750</xdr:colOff>
      <xdr:row>41</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77995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64770</xdr:rowOff>
    </xdr:from>
    <xdr:to>
      <xdr:col>69</xdr:col>
      <xdr:colOff>142875</xdr:colOff>
      <xdr:row>39</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151147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公債費の割合は２０．２％で、類似団体平均を超えるものの、ここ数年は確実に減少してきた。公的資金補償金免除繰上償還を行い、新発債については交付税措置の高い地方債の選択や借入れ総額の抑制を行ってきた結果である。</a:t>
          </a:r>
        </a:p>
        <a:p>
          <a:r>
            <a:rPr kumimoji="1" lang="ja-JP" altLang="en-US" sz="1100">
              <a:latin typeface="ＭＳ Ｐゴシック" panose="020B0600070205080204" pitchFamily="50" charset="-128"/>
              <a:ea typeface="ＭＳ Ｐゴシック" panose="020B0600070205080204" pitchFamily="50" charset="-128"/>
            </a:rPr>
            <a:t>　しかし今後は、一般廃棄物処分場及び統合保育所整備等の償還に加え、震災対応に係る起債の償還も考慮すると、割合の上昇が見込まれる。　</a:t>
          </a:r>
        </a:p>
        <a:p>
          <a:r>
            <a:rPr kumimoji="1" lang="ja-JP" altLang="en-US" sz="1100">
              <a:latin typeface="ＭＳ Ｐゴシック" panose="020B0600070205080204" pitchFamily="50" charset="-128"/>
              <a:ea typeface="ＭＳ Ｐゴシック" panose="020B0600070205080204" pitchFamily="50" charset="-128"/>
            </a:rPr>
            <a:t>　事業計画等において、事業の緊急性や優先度を考慮しながら、交付税措置の有利な地方債の選択や新規発行の抑制に努め、公債費負担の適正化を図っていく。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20320</xdr:rowOff>
    </xdr:from>
    <xdr:to>
      <xdr:col>24</xdr:col>
      <xdr:colOff>25400</xdr:colOff>
      <xdr:row>75</xdr:row>
      <xdr:rowOff>35560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90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20320</xdr:rowOff>
    </xdr:from>
    <xdr:to>
      <xdr:col>19</xdr:col>
      <xdr:colOff>187325</xdr:colOff>
      <xdr:row>75</xdr:row>
      <xdr:rowOff>33655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79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33655</xdr:rowOff>
    </xdr:from>
    <xdr:to>
      <xdr:col>15</xdr:col>
      <xdr:colOff>98425</xdr:colOff>
      <xdr:row>75</xdr:row>
      <xdr:rowOff>35560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92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26035</xdr:rowOff>
    </xdr:from>
    <xdr:to>
      <xdr:col>11</xdr:col>
      <xdr:colOff>9525</xdr:colOff>
      <xdr:row>75</xdr:row>
      <xdr:rowOff>35560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84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128287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140970</xdr:rowOff>
    </xdr:from>
    <xdr:to>
      <xdr:col>20</xdr:col>
      <xdr:colOff>38100</xdr:colOff>
      <xdr:row>75</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154305</xdr:rowOff>
    </xdr:from>
    <xdr:to>
      <xdr:col>15</xdr:col>
      <xdr:colOff>149225</xdr:colOff>
      <xdr:row>75</xdr:row>
      <xdr:rowOff>84455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69232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71137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公債費以外の負担割合は、人件費、扶助費は類似団体平均を下回っているものの、高水準で移行見込みの補助費等の負担割合が高くなっている。　　</a:t>
          </a:r>
        </a:p>
        <a:p>
          <a:r>
            <a:rPr kumimoji="1" lang="ja-JP" altLang="en-US" sz="1100">
              <a:latin typeface="ＭＳ Ｐゴシック" panose="020B0600070205080204" pitchFamily="50" charset="-128"/>
              <a:ea typeface="ＭＳ Ｐゴシック" panose="020B0600070205080204" pitchFamily="50" charset="-128"/>
            </a:rPr>
            <a:t>　今後は、人口減少等により一般財源の確保が困難になると見込まれるなか、できる限り経常経費の削減に努め、公営企業等へ効率のよい運営を求める。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77</xdr:row>
      <xdr:rowOff>65278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02337"/>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88137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02337"/>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106426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106426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852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147465</xdr:rowOff>
    </xdr:from>
    <xdr:to>
      <xdr:col>29</xdr:col>
      <xdr:colOff>127000</xdr:colOff>
      <xdr:row>14</xdr:row>
      <xdr:rowOff>34559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23940"/>
          <a:ext cx="647700" cy="5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132040</xdr:rowOff>
    </xdr:from>
    <xdr:to>
      <xdr:col>26</xdr:col>
      <xdr:colOff>50800</xdr:colOff>
      <xdr:row>14</xdr:row>
      <xdr:rowOff>34559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408515"/>
          <a:ext cx="698500" cy="73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132040</xdr:rowOff>
    </xdr:from>
    <xdr:to>
      <xdr:col>22</xdr:col>
      <xdr:colOff>114300</xdr:colOff>
      <xdr:row>14</xdr:row>
      <xdr:rowOff>122167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08515"/>
          <a:ext cx="698500" cy="16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122167</xdr:rowOff>
    </xdr:from>
    <xdr:to>
      <xdr:col>18</xdr:col>
      <xdr:colOff>177800</xdr:colOff>
      <xdr:row>15</xdr:row>
      <xdr:rowOff>19427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70092"/>
          <a:ext cx="698500" cy="6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96665</xdr:rowOff>
    </xdr:from>
    <xdr:to>
      <xdr:col>29</xdr:col>
      <xdr:colOff>177800</xdr:colOff>
      <xdr:row>14</xdr:row>
      <xdr:rowOff>26815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7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113192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155209</xdr:rowOff>
    </xdr:from>
    <xdr:to>
      <xdr:col>26</xdr:col>
      <xdr:colOff>101600</xdr:colOff>
      <xdr:row>14</xdr:row>
      <xdr:rowOff>85359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31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95536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0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81240</xdr:rowOff>
    </xdr:from>
    <xdr:to>
      <xdr:col>22</xdr:col>
      <xdr:colOff>165100</xdr:colOff>
      <xdr:row>14</xdr:row>
      <xdr:rowOff>11390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21567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2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71367</xdr:rowOff>
    </xdr:from>
    <xdr:to>
      <xdr:col>19</xdr:col>
      <xdr:colOff>38100</xdr:colOff>
      <xdr:row>15</xdr:row>
      <xdr:rowOff>1517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1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11694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8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140077</xdr:rowOff>
    </xdr:from>
    <xdr:to>
      <xdr:col>15</xdr:col>
      <xdr:colOff>101600</xdr:colOff>
      <xdr:row>15</xdr:row>
      <xdr:rowOff>70227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88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80404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5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190112</xdr:rowOff>
    </xdr:from>
    <xdr:to>
      <xdr:col>29</xdr:col>
      <xdr:colOff>127000</xdr:colOff>
      <xdr:row>37</xdr:row>
      <xdr:rowOff>214611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14812"/>
          <a:ext cx="647700" cy="2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246919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71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214611</xdr:rowOff>
    </xdr:from>
    <xdr:to>
      <xdr:col>26</xdr:col>
      <xdr:colOff>50800</xdr:colOff>
      <xdr:row>37</xdr:row>
      <xdr:rowOff>228357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39311"/>
          <a:ext cx="698500" cy="1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228357</xdr:rowOff>
    </xdr:from>
    <xdr:to>
      <xdr:col>22</xdr:col>
      <xdr:colOff>114300</xdr:colOff>
      <xdr:row>37</xdr:row>
      <xdr:rowOff>245418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53057"/>
          <a:ext cx="698500" cy="17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245418</xdr:rowOff>
    </xdr:from>
    <xdr:to>
      <xdr:col>18</xdr:col>
      <xdr:colOff>177800</xdr:colOff>
      <xdr:row>37</xdr:row>
      <xdr:rowOff>246112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70118"/>
          <a:ext cx="698500" cy="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139312</xdr:rowOff>
    </xdr:from>
    <xdr:to>
      <xdr:col>29</xdr:col>
      <xdr:colOff>177800</xdr:colOff>
      <xdr:row>37</xdr:row>
      <xdr:rowOff>240912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64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155839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0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163811</xdr:rowOff>
    </xdr:from>
    <xdr:to>
      <xdr:col>26</xdr:col>
      <xdr:colOff>101600</xdr:colOff>
      <xdr:row>37</xdr:row>
      <xdr:rowOff>265411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8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104138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5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177557</xdr:rowOff>
    </xdr:from>
    <xdr:to>
      <xdr:col>22</xdr:col>
      <xdr:colOff>165100</xdr:colOff>
      <xdr:row>37</xdr:row>
      <xdr:rowOff>279157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0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117884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7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194618</xdr:rowOff>
    </xdr:from>
    <xdr:to>
      <xdr:col>19</xdr:col>
      <xdr:colOff>38100</xdr:colOff>
      <xdr:row>37</xdr:row>
      <xdr:rowOff>296218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1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134945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8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195312</xdr:rowOff>
    </xdr:from>
    <xdr:to>
      <xdr:col>15</xdr:col>
      <xdr:colOff>101600</xdr:colOff>
      <xdr:row>37</xdr:row>
      <xdr:rowOff>296912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2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135639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12,948
12,876
247.20
13,820,966
13,323,565
382,416
6,923,718
15,671,393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138176</xdr:rowOff>
    </xdr:from>
    <xdr:to>
      <xdr:col>24</xdr:col>
      <xdr:colOff>63500</xdr:colOff>
      <xdr:row>32</xdr:row>
      <xdr:rowOff>165697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24576"/>
          <a:ext cx="8382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138176</xdr:rowOff>
    </xdr:from>
    <xdr:to>
      <xdr:col>19</xdr:col>
      <xdr:colOff>177800</xdr:colOff>
      <xdr:row>33</xdr:row>
      <xdr:rowOff>66701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24576"/>
          <a:ext cx="889000" cy="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66701</xdr:rowOff>
    </xdr:from>
    <xdr:to>
      <xdr:col>15</xdr:col>
      <xdr:colOff>50800</xdr:colOff>
      <xdr:row>35</xdr:row>
      <xdr:rowOff>129921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24551"/>
          <a:ext cx="889000" cy="40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127698</xdr:rowOff>
    </xdr:from>
    <xdr:to>
      <xdr:col>10</xdr:col>
      <xdr:colOff>114300</xdr:colOff>
      <xdr:row>35</xdr:row>
      <xdr:rowOff>129921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28448"/>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114897</xdr:rowOff>
    </xdr:from>
    <xdr:to>
      <xdr:col>24</xdr:col>
      <xdr:colOff>114300</xdr:colOff>
      <xdr:row>33</xdr:row>
      <xdr:rowOff>45047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137774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5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87376</xdr:rowOff>
    </xdr:from>
    <xdr:to>
      <xdr:col>20</xdr:col>
      <xdr:colOff>38100</xdr:colOff>
      <xdr:row>33</xdr:row>
      <xdr:rowOff>17526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34053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4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15901</xdr:rowOff>
    </xdr:from>
    <xdr:to>
      <xdr:col>15</xdr:col>
      <xdr:colOff>101600</xdr:colOff>
      <xdr:row>33</xdr:row>
      <xdr:rowOff>117501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134028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4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79121</xdr:rowOff>
    </xdr:from>
    <xdr:to>
      <xdr:col>10</xdr:col>
      <xdr:colOff>165100</xdr:colOff>
      <xdr:row>36</xdr:row>
      <xdr:rowOff>9271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25798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5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76898</xdr:rowOff>
    </xdr:from>
    <xdr:to>
      <xdr:col>6</xdr:col>
      <xdr:colOff>38100</xdr:colOff>
      <xdr:row>36</xdr:row>
      <xdr:rowOff>7048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23575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5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5917</xdr:rowOff>
    </xdr:from>
    <xdr:to>
      <xdr:col>24</xdr:col>
      <xdr:colOff>63500</xdr:colOff>
      <xdr:row>58</xdr:row>
      <xdr:rowOff>49719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0017"/>
          <a:ext cx="838200" cy="4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49719</xdr:rowOff>
    </xdr:from>
    <xdr:to>
      <xdr:col>19</xdr:col>
      <xdr:colOff>177800</xdr:colOff>
      <xdr:row>58</xdr:row>
      <xdr:rowOff>67987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93819"/>
          <a:ext cx="889000" cy="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27309</xdr:rowOff>
    </xdr:from>
    <xdr:to>
      <xdr:col>15</xdr:col>
      <xdr:colOff>50800</xdr:colOff>
      <xdr:row>58</xdr:row>
      <xdr:rowOff>67987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71409"/>
          <a:ext cx="8890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27309</xdr:rowOff>
    </xdr:from>
    <xdr:to>
      <xdr:col>10</xdr:col>
      <xdr:colOff>114300</xdr:colOff>
      <xdr:row>58</xdr:row>
      <xdr:rowOff>32243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1409"/>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126567</xdr:rowOff>
    </xdr:from>
    <xdr:to>
      <xdr:col>24</xdr:col>
      <xdr:colOff>114300</xdr:colOff>
      <xdr:row>58</xdr:row>
      <xdr:rowOff>56717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85944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170369</xdr:rowOff>
    </xdr:from>
    <xdr:to>
      <xdr:col>20</xdr:col>
      <xdr:colOff>38100</xdr:colOff>
      <xdr:row>58</xdr:row>
      <xdr:rowOff>100519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91646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17187</xdr:rowOff>
    </xdr:from>
    <xdr:to>
      <xdr:col>15</xdr:col>
      <xdr:colOff>101600</xdr:colOff>
      <xdr:row>58</xdr:row>
      <xdr:rowOff>118787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109914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147959</xdr:rowOff>
    </xdr:from>
    <xdr:to>
      <xdr:col>10</xdr:col>
      <xdr:colOff>165100</xdr:colOff>
      <xdr:row>58</xdr:row>
      <xdr:rowOff>78109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94636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6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152893</xdr:rowOff>
    </xdr:from>
    <xdr:to>
      <xdr:col>6</xdr:col>
      <xdr:colOff>38100</xdr:colOff>
      <xdr:row>58</xdr:row>
      <xdr:rowOff>83043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99570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0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30707</xdr:rowOff>
    </xdr:from>
    <xdr:to>
      <xdr:col>24</xdr:col>
      <xdr:colOff>63500</xdr:colOff>
      <xdr:row>77</xdr:row>
      <xdr:rowOff>131699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32357"/>
          <a:ext cx="838200" cy="10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38381</xdr:rowOff>
    </xdr:from>
    <xdr:to>
      <xdr:col>19</xdr:col>
      <xdr:colOff>177800</xdr:colOff>
      <xdr:row>77</xdr:row>
      <xdr:rowOff>131699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40031"/>
          <a:ext cx="889000" cy="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38381</xdr:rowOff>
    </xdr:from>
    <xdr:to>
      <xdr:col>15</xdr:col>
      <xdr:colOff>50800</xdr:colOff>
      <xdr:row>78</xdr:row>
      <xdr:rowOff>60702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40031"/>
          <a:ext cx="889000" cy="19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48391</xdr:rowOff>
    </xdr:from>
    <xdr:to>
      <xdr:col>10</xdr:col>
      <xdr:colOff>114300</xdr:colOff>
      <xdr:row>78</xdr:row>
      <xdr:rowOff>60702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21491"/>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151357</xdr:rowOff>
    </xdr:from>
    <xdr:to>
      <xdr:col>24</xdr:col>
      <xdr:colOff>114300</xdr:colOff>
      <xdr:row>77</xdr:row>
      <xdr:rowOff>81507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2784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3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80899</xdr:rowOff>
    </xdr:from>
    <xdr:to>
      <xdr:col>20</xdr:col>
      <xdr:colOff>38100</xdr:colOff>
      <xdr:row>78</xdr:row>
      <xdr:rowOff>11049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27576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159031</xdr:rowOff>
    </xdr:from>
    <xdr:to>
      <xdr:col>15</xdr:col>
      <xdr:colOff>101600</xdr:colOff>
      <xdr:row>77</xdr:row>
      <xdr:rowOff>89181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105708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6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9902</xdr:rowOff>
    </xdr:from>
    <xdr:to>
      <xdr:col>10</xdr:col>
      <xdr:colOff>165100</xdr:colOff>
      <xdr:row>78</xdr:row>
      <xdr:rowOff>111502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128029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5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169041</xdr:rowOff>
    </xdr:from>
    <xdr:to>
      <xdr:col>6</xdr:col>
      <xdr:colOff>38100</xdr:colOff>
      <xdr:row>78</xdr:row>
      <xdr:rowOff>99191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115718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xdr:rowOff>
    </xdr:from>
    <xdr:to>
      <xdr:col>24</xdr:col>
      <xdr:colOff>62865</xdr:colOff>
      <xdr:row>97</xdr:row>
      <xdr:rowOff>144518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0200"/>
          <a:ext cx="1270" cy="1334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148345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7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144518</xdr:rowOff>
    </xdr:from>
    <xdr:to>
      <xdr:col>24</xdr:col>
      <xdr:colOff>152400</xdr:colOff>
      <xdr:row>97</xdr:row>
      <xdr:rowOff>144518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7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127827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1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9700</xdr:rowOff>
    </xdr:from>
    <xdr:to>
      <xdr:col>24</xdr:col>
      <xdr:colOff>152400</xdr:colOff>
      <xdr:row>90</xdr:row>
      <xdr:rowOff>9700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144518</xdr:rowOff>
    </xdr:from>
    <xdr:to>
      <xdr:col>24</xdr:col>
      <xdr:colOff>63500</xdr:colOff>
      <xdr:row>98</xdr:row>
      <xdr:rowOff>86894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75168"/>
          <a:ext cx="838200" cy="1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29179</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45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6302</xdr:rowOff>
    </xdr:from>
    <xdr:to>
      <xdr:col>24</xdr:col>
      <xdr:colOff>114300</xdr:colOff>
      <xdr:row>95</xdr:row>
      <xdr:rowOff>107902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82203</xdr:rowOff>
    </xdr:from>
    <xdr:to>
      <xdr:col>19</xdr:col>
      <xdr:colOff>177800</xdr:colOff>
      <xdr:row>98</xdr:row>
      <xdr:rowOff>86894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84303"/>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81823</xdr:rowOff>
    </xdr:from>
    <xdr:to>
      <xdr:col>20</xdr:col>
      <xdr:colOff>38100</xdr:colOff>
      <xdr:row>95</xdr:row>
      <xdr:rowOff>11973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19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28500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597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17472</xdr:rowOff>
    </xdr:from>
    <xdr:to>
      <xdr:col>15</xdr:col>
      <xdr:colOff>50800</xdr:colOff>
      <xdr:row>98</xdr:row>
      <xdr:rowOff>82203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19572"/>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123437</xdr:rowOff>
    </xdr:from>
    <xdr:to>
      <xdr:col>15</xdr:col>
      <xdr:colOff>101600</xdr:colOff>
      <xdr:row>96</xdr:row>
      <xdr:rowOff>53587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1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70114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8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17472</xdr:rowOff>
    </xdr:from>
    <xdr:to>
      <xdr:col>10</xdr:col>
      <xdr:colOff>114300</xdr:colOff>
      <xdr:row>98</xdr:row>
      <xdr:rowOff>19245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19572"/>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122851</xdr:rowOff>
    </xdr:from>
    <xdr:to>
      <xdr:col>10</xdr:col>
      <xdr:colOff>165100</xdr:colOff>
      <xdr:row>96</xdr:row>
      <xdr:rowOff>53001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1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69528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18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161128</xdr:rowOff>
    </xdr:from>
    <xdr:to>
      <xdr:col>6</xdr:col>
      <xdr:colOff>38100</xdr:colOff>
      <xdr:row>96</xdr:row>
      <xdr:rowOff>91278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107805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93718</xdr:rowOff>
    </xdr:from>
    <xdr:to>
      <xdr:col>24</xdr:col>
      <xdr:colOff>114300</xdr:colOff>
      <xdr:row>98</xdr:row>
      <xdr:rowOff>23868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8645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3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36094</xdr:rowOff>
    </xdr:from>
    <xdr:to>
      <xdr:col>20</xdr:col>
      <xdr:colOff>38100</xdr:colOff>
      <xdr:row>98</xdr:row>
      <xdr:rowOff>137694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128821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3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31403</xdr:rowOff>
    </xdr:from>
    <xdr:to>
      <xdr:col>15</xdr:col>
      <xdr:colOff>101600</xdr:colOff>
      <xdr:row>98</xdr:row>
      <xdr:rowOff>133003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124130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2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138122</xdr:rowOff>
    </xdr:from>
    <xdr:to>
      <xdr:col>10</xdr:col>
      <xdr:colOff>165100</xdr:colOff>
      <xdr:row>98</xdr:row>
      <xdr:rowOff>68272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6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59399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139895</xdr:rowOff>
    </xdr:from>
    <xdr:to>
      <xdr:col>6</xdr:col>
      <xdr:colOff>38100</xdr:colOff>
      <xdr:row>98</xdr:row>
      <xdr:rowOff>70045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61172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42591</xdr:rowOff>
    </xdr:from>
    <xdr:to>
      <xdr:col>55</xdr:col>
      <xdr:colOff>0</xdr:colOff>
      <xdr:row>35</xdr:row>
      <xdr:rowOff>153687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43341"/>
          <a:ext cx="838200" cy="1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142375</xdr:rowOff>
    </xdr:from>
    <xdr:to>
      <xdr:col>50</xdr:col>
      <xdr:colOff>114300</xdr:colOff>
      <xdr:row>35</xdr:row>
      <xdr:rowOff>42591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00225"/>
          <a:ext cx="889000" cy="24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142375</xdr:rowOff>
    </xdr:from>
    <xdr:to>
      <xdr:col>45</xdr:col>
      <xdr:colOff>177800</xdr:colOff>
      <xdr:row>36</xdr:row>
      <xdr:rowOff>168406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00225"/>
          <a:ext cx="889000" cy="5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168406</xdr:rowOff>
    </xdr:from>
    <xdr:to>
      <xdr:col>41</xdr:col>
      <xdr:colOff>50800</xdr:colOff>
      <xdr:row>37</xdr:row>
      <xdr:rowOff>35452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40606"/>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102887</xdr:rowOff>
    </xdr:from>
    <xdr:to>
      <xdr:col>55</xdr:col>
      <xdr:colOff>50800</xdr:colOff>
      <xdr:row>36</xdr:row>
      <xdr:rowOff>33037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0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125764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5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163241</xdr:rowOff>
    </xdr:from>
    <xdr:to>
      <xdr:col>50</xdr:col>
      <xdr:colOff>165100</xdr:colOff>
      <xdr:row>35</xdr:row>
      <xdr:rowOff>93391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9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109918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6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91575</xdr:rowOff>
    </xdr:from>
    <xdr:to>
      <xdr:col>46</xdr:col>
      <xdr:colOff>38100</xdr:colOff>
      <xdr:row>34</xdr:row>
      <xdr:rowOff>21725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38252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52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117606</xdr:rowOff>
    </xdr:from>
    <xdr:to>
      <xdr:col>41</xdr:col>
      <xdr:colOff>101600</xdr:colOff>
      <xdr:row>37</xdr:row>
      <xdr:rowOff>47756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64283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6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156102</xdr:rowOff>
    </xdr:from>
    <xdr:to>
      <xdr:col>36</xdr:col>
      <xdr:colOff>165100</xdr:colOff>
      <xdr:row>37</xdr:row>
      <xdr:rowOff>86252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102779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10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76436</xdr:rowOff>
    </xdr:from>
    <xdr:to>
      <xdr:col>55</xdr:col>
      <xdr:colOff>0</xdr:colOff>
      <xdr:row>55</xdr:row>
      <xdr:rowOff>122238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334736"/>
          <a:ext cx="838200" cy="2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122238</xdr:rowOff>
    </xdr:from>
    <xdr:to>
      <xdr:col>50</xdr:col>
      <xdr:colOff>114300</xdr:colOff>
      <xdr:row>56</xdr:row>
      <xdr:rowOff>79389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51988"/>
          <a:ext cx="889000" cy="1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79389</xdr:rowOff>
    </xdr:from>
    <xdr:to>
      <xdr:col>45</xdr:col>
      <xdr:colOff>177800</xdr:colOff>
      <xdr:row>57</xdr:row>
      <xdr:rowOff>87749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80589"/>
          <a:ext cx="889000" cy="17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81064</xdr:rowOff>
    </xdr:from>
    <xdr:to>
      <xdr:col>41</xdr:col>
      <xdr:colOff>50800</xdr:colOff>
      <xdr:row>57</xdr:row>
      <xdr:rowOff>87749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82264"/>
          <a:ext cx="889000" cy="1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25636</xdr:rowOff>
    </xdr:from>
    <xdr:to>
      <xdr:col>55</xdr:col>
      <xdr:colOff>50800</xdr:colOff>
      <xdr:row>54</xdr:row>
      <xdr:rowOff>127236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2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48513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13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71438</xdr:rowOff>
    </xdr:from>
    <xdr:to>
      <xdr:col>50</xdr:col>
      <xdr:colOff>165100</xdr:colOff>
      <xdr:row>56</xdr:row>
      <xdr:rowOff>1588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18115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27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28589</xdr:rowOff>
    </xdr:from>
    <xdr:to>
      <xdr:col>46</xdr:col>
      <xdr:colOff>38100</xdr:colOff>
      <xdr:row>56</xdr:row>
      <xdr:rowOff>130189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2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146716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40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36949</xdr:rowOff>
    </xdr:from>
    <xdr:to>
      <xdr:col>41</xdr:col>
      <xdr:colOff>101600</xdr:colOff>
      <xdr:row>57</xdr:row>
      <xdr:rowOff>138549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155076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58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30264</xdr:rowOff>
    </xdr:from>
    <xdr:to>
      <xdr:col>36</xdr:col>
      <xdr:colOff>165100</xdr:colOff>
      <xdr:row>56</xdr:row>
      <xdr:rowOff>131864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148391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40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89535</xdr:rowOff>
    </xdr:from>
    <xdr:to>
      <xdr:col>55</xdr:col>
      <xdr:colOff>0</xdr:colOff>
      <xdr:row>75</xdr:row>
      <xdr:rowOff>36703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091035"/>
          <a:ext cx="838200" cy="80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36703</xdr:rowOff>
    </xdr:from>
    <xdr:to>
      <xdr:col>50</xdr:col>
      <xdr:colOff>114300</xdr:colOff>
      <xdr:row>77</xdr:row>
      <xdr:rowOff>162940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895453"/>
          <a:ext cx="889000" cy="4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153619</xdr:rowOff>
    </xdr:from>
    <xdr:to>
      <xdr:col>45</xdr:col>
      <xdr:colOff>177800</xdr:colOff>
      <xdr:row>77</xdr:row>
      <xdr:rowOff>162940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83819"/>
          <a:ext cx="889000" cy="1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69710</xdr:rowOff>
    </xdr:from>
    <xdr:to>
      <xdr:col>41</xdr:col>
      <xdr:colOff>50800</xdr:colOff>
      <xdr:row>76</xdr:row>
      <xdr:rowOff>153619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414110"/>
          <a:ext cx="889000" cy="7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38735</xdr:rowOff>
    </xdr:from>
    <xdr:to>
      <xdr:col>55</xdr:col>
      <xdr:colOff>50800</xdr:colOff>
      <xdr:row>70</xdr:row>
      <xdr:rowOff>140335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0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163212</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199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157353</xdr:rowOff>
    </xdr:from>
    <xdr:to>
      <xdr:col>50</xdr:col>
      <xdr:colOff>165100</xdr:colOff>
      <xdr:row>75</xdr:row>
      <xdr:rowOff>87503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8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104030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6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112140</xdr:rowOff>
    </xdr:from>
    <xdr:to>
      <xdr:col>46</xdr:col>
      <xdr:colOff>38100</xdr:colOff>
      <xdr:row>78</xdr:row>
      <xdr:rowOff>42290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33417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4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102819</xdr:rowOff>
    </xdr:from>
    <xdr:to>
      <xdr:col>41</xdr:col>
      <xdr:colOff>101600</xdr:colOff>
      <xdr:row>77</xdr:row>
      <xdr:rowOff>32969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49496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9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18910</xdr:rowOff>
    </xdr:from>
    <xdr:to>
      <xdr:col>36</xdr:col>
      <xdr:colOff>165100</xdr:colOff>
      <xdr:row>72</xdr:row>
      <xdr:rowOff>120510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3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137037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1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96548</xdr:rowOff>
    </xdr:from>
    <xdr:to>
      <xdr:col>55</xdr:col>
      <xdr:colOff>0</xdr:colOff>
      <xdr:row>98</xdr:row>
      <xdr:rowOff>106504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898648"/>
          <a:ext cx="8382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63491</xdr:rowOff>
    </xdr:from>
    <xdr:to>
      <xdr:col>50</xdr:col>
      <xdr:colOff>114300</xdr:colOff>
      <xdr:row>98</xdr:row>
      <xdr:rowOff>96548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94141"/>
          <a:ext cx="889000" cy="20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63491</xdr:rowOff>
    </xdr:from>
    <xdr:to>
      <xdr:col>45</xdr:col>
      <xdr:colOff>177800</xdr:colOff>
      <xdr:row>98</xdr:row>
      <xdr:rowOff>60578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694141"/>
          <a:ext cx="889000" cy="16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60578</xdr:rowOff>
    </xdr:from>
    <xdr:to>
      <xdr:col>41</xdr:col>
      <xdr:colOff>50800</xdr:colOff>
      <xdr:row>98</xdr:row>
      <xdr:rowOff>67433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62678"/>
          <a:ext cx="8890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55704</xdr:rowOff>
    </xdr:from>
    <xdr:to>
      <xdr:col>55</xdr:col>
      <xdr:colOff>50800</xdr:colOff>
      <xdr:row>98</xdr:row>
      <xdr:rowOff>157304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5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34131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8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45748</xdr:rowOff>
    </xdr:from>
    <xdr:to>
      <xdr:col>50</xdr:col>
      <xdr:colOff>165100</xdr:colOff>
      <xdr:row>98</xdr:row>
      <xdr:rowOff>147348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138475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9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12691</xdr:rowOff>
    </xdr:from>
    <xdr:to>
      <xdr:col>46</xdr:col>
      <xdr:colOff>38100</xdr:colOff>
      <xdr:row>97</xdr:row>
      <xdr:rowOff>114291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4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130818</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50795" y="1641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9778</xdr:rowOff>
    </xdr:from>
    <xdr:to>
      <xdr:col>41</xdr:col>
      <xdr:colOff>101600</xdr:colOff>
      <xdr:row>98</xdr:row>
      <xdr:rowOff>111378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127905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58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16633</xdr:rowOff>
    </xdr:from>
    <xdr:to>
      <xdr:col>36</xdr:col>
      <xdr:colOff>165100</xdr:colOff>
      <xdr:row>98</xdr:row>
      <xdr:rowOff>118233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134760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5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14362</xdr:rowOff>
    </xdr:from>
    <xdr:to>
      <xdr:col>85</xdr:col>
      <xdr:colOff>127000</xdr:colOff>
      <xdr:row>39</xdr:row>
      <xdr:rowOff>92086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009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88575</xdr:rowOff>
    </xdr:from>
    <xdr:to>
      <xdr:col>81</xdr:col>
      <xdr:colOff>50800</xdr:colOff>
      <xdr:row>39</xdr:row>
      <xdr:rowOff>92086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75125"/>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33891</xdr:rowOff>
    </xdr:from>
    <xdr:to>
      <xdr:col>76</xdr:col>
      <xdr:colOff>114300</xdr:colOff>
      <xdr:row>39</xdr:row>
      <xdr:rowOff>88575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20441"/>
          <a:ext cx="889000" cy="5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16093</xdr:rowOff>
    </xdr:from>
    <xdr:to>
      <xdr:col>71</xdr:col>
      <xdr:colOff>177800</xdr:colOff>
      <xdr:row>39</xdr:row>
      <xdr:rowOff>33891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31193"/>
          <a:ext cx="889000" cy="18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135012</xdr:rowOff>
    </xdr:from>
    <xdr:to>
      <xdr:col>85</xdr:col>
      <xdr:colOff>177800</xdr:colOff>
      <xdr:row>39</xdr:row>
      <xdr:rowOff>65162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53513</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41286</xdr:rowOff>
    </xdr:from>
    <xdr:to>
      <xdr:col>81</xdr:col>
      <xdr:colOff>101600</xdr:colOff>
      <xdr:row>39</xdr:row>
      <xdr:rowOff>142886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134013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82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37775</xdr:rowOff>
    </xdr:from>
    <xdr:to>
      <xdr:col>76</xdr:col>
      <xdr:colOff>165100</xdr:colOff>
      <xdr:row>39</xdr:row>
      <xdr:rowOff>139375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130502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81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154541</xdr:rowOff>
    </xdr:from>
    <xdr:to>
      <xdr:col>72</xdr:col>
      <xdr:colOff>38100</xdr:colOff>
      <xdr:row>39</xdr:row>
      <xdr:rowOff>84691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75818</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76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136743</xdr:rowOff>
    </xdr:from>
    <xdr:to>
      <xdr:col>67</xdr:col>
      <xdr:colOff>101600</xdr:colOff>
      <xdr:row>38</xdr:row>
      <xdr:rowOff>66893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83420</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47111" y="625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49595</xdr:rowOff>
    </xdr:from>
    <xdr:to>
      <xdr:col>85</xdr:col>
      <xdr:colOff>127000</xdr:colOff>
      <xdr:row>77</xdr:row>
      <xdr:rowOff>78170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2512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49595</xdr:rowOff>
    </xdr:from>
    <xdr:to>
      <xdr:col>81</xdr:col>
      <xdr:colOff>50800</xdr:colOff>
      <xdr:row>77</xdr:row>
      <xdr:rowOff>104519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251245"/>
          <a:ext cx="889000" cy="5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104519</xdr:rowOff>
    </xdr:from>
    <xdr:to>
      <xdr:col>76</xdr:col>
      <xdr:colOff>114300</xdr:colOff>
      <xdr:row>77</xdr:row>
      <xdr:rowOff>121112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06169"/>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121112</xdr:rowOff>
    </xdr:from>
    <xdr:to>
      <xdr:col>71</xdr:col>
      <xdr:colOff>177800</xdr:colOff>
      <xdr:row>77</xdr:row>
      <xdr:rowOff>129364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322762"/>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27370</xdr:rowOff>
    </xdr:from>
    <xdr:to>
      <xdr:col>85</xdr:col>
      <xdr:colOff>177800</xdr:colOff>
      <xdr:row>77</xdr:row>
      <xdr:rowOff>128970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50247</xdr:rowOff>
    </xdr:from>
    <xdr:ext cx="599010"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170245</xdr:rowOff>
    </xdr:from>
    <xdr:to>
      <xdr:col>81</xdr:col>
      <xdr:colOff>101600</xdr:colOff>
      <xdr:row>77</xdr:row>
      <xdr:rowOff>100395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116922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181795" y="129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53719</xdr:rowOff>
    </xdr:from>
    <xdr:to>
      <xdr:col>76</xdr:col>
      <xdr:colOff>165100</xdr:colOff>
      <xdr:row>77</xdr:row>
      <xdr:rowOff>155319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5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396</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292795" y="1303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70312</xdr:rowOff>
    </xdr:from>
    <xdr:to>
      <xdr:col>72</xdr:col>
      <xdr:colOff>38100</xdr:colOff>
      <xdr:row>78</xdr:row>
      <xdr:rowOff>462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16989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0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78564</xdr:rowOff>
    </xdr:from>
    <xdr:to>
      <xdr:col>67</xdr:col>
      <xdr:colOff>101600</xdr:colOff>
      <xdr:row>78</xdr:row>
      <xdr:rowOff>8714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25241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133711</xdr:rowOff>
    </xdr:from>
    <xdr:to>
      <xdr:col>85</xdr:col>
      <xdr:colOff>127000</xdr:colOff>
      <xdr:row>99</xdr:row>
      <xdr:rowOff>24523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935811"/>
          <a:ext cx="838200" cy="6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133711</xdr:rowOff>
    </xdr:from>
    <xdr:to>
      <xdr:col>81</xdr:col>
      <xdr:colOff>50800</xdr:colOff>
      <xdr:row>99</xdr:row>
      <xdr:rowOff>26732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935811"/>
          <a:ext cx="889000" cy="6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26732</xdr:rowOff>
    </xdr:from>
    <xdr:to>
      <xdr:col>76</xdr:col>
      <xdr:colOff>114300</xdr:colOff>
      <xdr:row>99</xdr:row>
      <xdr:rowOff>39998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7000282"/>
          <a:ext cx="889000" cy="1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32699</xdr:rowOff>
    </xdr:from>
    <xdr:to>
      <xdr:col>71</xdr:col>
      <xdr:colOff>177800</xdr:colOff>
      <xdr:row>99</xdr:row>
      <xdr:rowOff>39998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7006249"/>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145173</xdr:rowOff>
    </xdr:from>
    <xdr:to>
      <xdr:col>85</xdr:col>
      <xdr:colOff>177800</xdr:colOff>
      <xdr:row>99</xdr:row>
      <xdr:rowOff>75323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94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60100</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86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82911</xdr:rowOff>
    </xdr:from>
    <xdr:to>
      <xdr:col>81</xdr:col>
      <xdr:colOff>101600</xdr:colOff>
      <xdr:row>99</xdr:row>
      <xdr:rowOff>13061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8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4188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97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147382</xdr:rowOff>
    </xdr:from>
    <xdr:to>
      <xdr:col>76</xdr:col>
      <xdr:colOff>165100</xdr:colOff>
      <xdr:row>99</xdr:row>
      <xdr:rowOff>77532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9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68659</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704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160648</xdr:rowOff>
    </xdr:from>
    <xdr:to>
      <xdr:col>72</xdr:col>
      <xdr:colOff>38100</xdr:colOff>
      <xdr:row>99</xdr:row>
      <xdr:rowOff>90798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96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81925</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705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153349</xdr:rowOff>
    </xdr:from>
    <xdr:to>
      <xdr:col>67</xdr:col>
      <xdr:colOff>101600</xdr:colOff>
      <xdr:row>99</xdr:row>
      <xdr:rowOff>83499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9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74626</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70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51689</xdr:rowOff>
    </xdr:from>
    <xdr:to>
      <xdr:col>116</xdr:col>
      <xdr:colOff>63500</xdr:colOff>
      <xdr:row>37</xdr:row>
      <xdr:rowOff>9072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6052439"/>
          <a:ext cx="838200" cy="30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9072</xdr:rowOff>
    </xdr:from>
    <xdr:to>
      <xdr:col>111</xdr:col>
      <xdr:colOff>177800</xdr:colOff>
      <xdr:row>38</xdr:row>
      <xdr:rowOff>89310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0434300" y="6352722"/>
          <a:ext cx="889000" cy="2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78043</xdr:rowOff>
    </xdr:from>
    <xdr:to>
      <xdr:col>107</xdr:col>
      <xdr:colOff>50800</xdr:colOff>
      <xdr:row>38</xdr:row>
      <xdr:rowOff>89310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6593143"/>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78043</xdr:rowOff>
    </xdr:from>
    <xdr:to>
      <xdr:col>102</xdr:col>
      <xdr:colOff>114300</xdr:colOff>
      <xdr:row>38</xdr:row>
      <xdr:rowOff>113247</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18656300" y="6593143"/>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889</xdr:rowOff>
    </xdr:from>
    <xdr:to>
      <xdr:col>116</xdr:col>
      <xdr:colOff>114300</xdr:colOff>
      <xdr:row>35</xdr:row>
      <xdr:rowOff>102489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23766</xdr:rowOff>
    </xdr:from>
    <xdr:ext cx="534377"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129722</xdr:rowOff>
    </xdr:from>
    <xdr:to>
      <xdr:col>112</xdr:col>
      <xdr:colOff>38100</xdr:colOff>
      <xdr:row>37</xdr:row>
      <xdr:rowOff>59872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76399</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56111" y="60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38510</xdr:rowOff>
    </xdr:from>
    <xdr:to>
      <xdr:col>107</xdr:col>
      <xdr:colOff>101600</xdr:colOff>
      <xdr:row>38</xdr:row>
      <xdr:rowOff>140110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5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156637</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632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27243</xdr:rowOff>
    </xdr:from>
    <xdr:to>
      <xdr:col>102</xdr:col>
      <xdr:colOff>165100</xdr:colOff>
      <xdr:row>38</xdr:row>
      <xdr:rowOff>128843</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654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145370</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63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62447</xdr:rowOff>
    </xdr:from>
    <xdr:to>
      <xdr:col>98</xdr:col>
      <xdr:colOff>38100</xdr:colOff>
      <xdr:row>38</xdr:row>
      <xdr:rowOff>164047</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5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9125</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635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45425</xdr:rowOff>
    </xdr:from>
    <xdr:to>
      <xdr:col>116</xdr:col>
      <xdr:colOff>63500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9818075"/>
          <a:ext cx="838200" cy="2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45425</xdr:rowOff>
    </xdr:from>
    <xdr:to>
      <xdr:col>111</xdr:col>
      <xdr:colOff>177800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0434300" y="9818075"/>
          <a:ext cx="889000" cy="2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152410</xdr:rowOff>
    </xdr:from>
    <xdr:to>
      <xdr:col>102</xdr:col>
      <xdr:colOff>114300</xdr:colOff>
      <xdr:row>58</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9925060"/>
          <a:ext cx="889000" cy="15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166075</xdr:rowOff>
    </xdr:from>
    <xdr:to>
      <xdr:col>112</xdr:col>
      <xdr:colOff>38100</xdr:colOff>
      <xdr:row>57</xdr:row>
      <xdr:rowOff>96225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7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112752</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56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101610</xdr:rowOff>
    </xdr:from>
    <xdr:to>
      <xdr:col>98</xdr:col>
      <xdr:colOff>38100</xdr:colOff>
      <xdr:row>58</xdr:row>
      <xdr:rowOff>31760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8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48287</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964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165548</xdr:rowOff>
    </xdr:from>
    <xdr:to>
      <xdr:col>116</xdr:col>
      <xdr:colOff>63500</xdr:colOff>
      <xdr:row>75</xdr:row>
      <xdr:rowOff>54759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2852848"/>
          <a:ext cx="838200" cy="6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54759</xdr:rowOff>
    </xdr:from>
    <xdr:to>
      <xdr:col>111</xdr:col>
      <xdr:colOff>177800</xdr:colOff>
      <xdr:row>75</xdr:row>
      <xdr:rowOff>60816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2913509"/>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102765</xdr:rowOff>
    </xdr:from>
    <xdr:to>
      <xdr:col>107</xdr:col>
      <xdr:colOff>50800</xdr:colOff>
      <xdr:row>75</xdr:row>
      <xdr:rowOff>60816</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9545300" y="12447165"/>
          <a:ext cx="889000" cy="4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102765</xdr:rowOff>
    </xdr:from>
    <xdr:to>
      <xdr:col>102</xdr:col>
      <xdr:colOff>114300</xdr:colOff>
      <xdr:row>72</xdr:row>
      <xdr:rowOff>151653</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2447165"/>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114748</xdr:rowOff>
    </xdr:from>
    <xdr:to>
      <xdr:col>116</xdr:col>
      <xdr:colOff>114300</xdr:colOff>
      <xdr:row>75</xdr:row>
      <xdr:rowOff>44898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28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137625</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26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3959</xdr:rowOff>
    </xdr:from>
    <xdr:to>
      <xdr:col>112</xdr:col>
      <xdr:colOff>38100</xdr:colOff>
      <xdr:row>75</xdr:row>
      <xdr:rowOff>105559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286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122086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263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10016</xdr:rowOff>
    </xdr:from>
    <xdr:to>
      <xdr:col>107</xdr:col>
      <xdr:colOff>101600</xdr:colOff>
      <xdr:row>75</xdr:row>
      <xdr:rowOff>111616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28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128143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264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51965</xdr:rowOff>
    </xdr:from>
    <xdr:to>
      <xdr:col>102</xdr:col>
      <xdr:colOff>165100</xdr:colOff>
      <xdr:row>72</xdr:row>
      <xdr:rowOff>153565</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23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170092</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21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100853</xdr:rowOff>
    </xdr:from>
    <xdr:to>
      <xdr:col>98</xdr:col>
      <xdr:colOff>38100</xdr:colOff>
      <xdr:row>73</xdr:row>
      <xdr:rowOff>31003</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244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47530</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222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0" name="前年度繰上充用金グラフ枠">
          <a:extLst>
            <a:ext uri="{FF2B5EF4-FFF2-40B4-BE49-F238E27FC236}">
              <a16:creationId xmlns:a16="http://schemas.microsoft.com/office/drawing/2014/main" id="{00000000-0008-0000-0600-00009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2" name="前年度繰上充用金最小値テキスト">
          <a:extLst>
            <a:ext uri="{FF2B5EF4-FFF2-40B4-BE49-F238E27FC236}">
              <a16:creationId xmlns:a16="http://schemas.microsoft.com/office/drawing/2014/main" id="{00000000-0008-0000-0600-00009A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4" name="前年度繰上充用金最大値テキスト">
          <a:extLst>
            <a:ext uri="{FF2B5EF4-FFF2-40B4-BE49-F238E27FC236}">
              <a16:creationId xmlns:a16="http://schemas.microsoft.com/office/drawing/2014/main" id="{00000000-0008-0000-0600-00009C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7" name="前年度繰上充用金平均値テキスト">
          <a:extLst>
            <a:ext uri="{FF2B5EF4-FFF2-40B4-BE49-F238E27FC236}">
              <a16:creationId xmlns:a16="http://schemas.microsoft.com/office/drawing/2014/main" id="{00000000-0008-0000-0600-00009F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2" name="直線コネクタ 931">
          <a:extLst>
            <a:ext uri="{FF2B5EF4-FFF2-40B4-BE49-F238E27FC236}">
              <a16:creationId xmlns:a16="http://schemas.microsoft.com/office/drawing/2014/main" id="{00000000-0008-0000-0600-0000A4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3" name="フローチャート: 判断 932">
          <a:extLst>
            <a:ext uri="{FF2B5EF4-FFF2-40B4-BE49-F238E27FC236}">
              <a16:creationId xmlns:a16="http://schemas.microsoft.com/office/drawing/2014/main" id="{00000000-0008-0000-0600-0000A5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5" name="直線コネクタ 934">
          <a:extLst>
            <a:ext uri="{FF2B5EF4-FFF2-40B4-BE49-F238E27FC236}">
              <a16:creationId xmlns:a16="http://schemas.microsoft.com/office/drawing/2014/main" id="{00000000-0008-0000-0600-0000A7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36" name="フローチャート: 判断 935">
          <a:extLst>
            <a:ext uri="{FF2B5EF4-FFF2-40B4-BE49-F238E27FC236}">
              <a16:creationId xmlns:a16="http://schemas.microsoft.com/office/drawing/2014/main" id="{00000000-0008-0000-0600-0000A8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6" name="前年度繰上充用金該当値テキスト">
          <a:extLst>
            <a:ext uri="{FF2B5EF4-FFF2-40B4-BE49-F238E27FC236}">
              <a16:creationId xmlns:a16="http://schemas.microsoft.com/office/drawing/2014/main" id="{00000000-0008-0000-0600-0000B2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5" name="正方形/長方形 954">
          <a:extLst>
            <a:ext uri="{FF2B5EF4-FFF2-40B4-BE49-F238E27FC236}">
              <a16:creationId xmlns:a16="http://schemas.microsoft.com/office/drawing/2014/main" id="{00000000-0008-0000-0600-0000B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6" name="正方形/長方形 955">
          <a:extLst>
            <a:ext uri="{FF2B5EF4-FFF2-40B4-BE49-F238E27FC236}">
              <a16:creationId xmlns:a16="http://schemas.microsoft.com/office/drawing/2014/main" id="{00000000-0008-0000-0600-0000B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7" name="テキスト ボックス 956">
          <a:extLst>
            <a:ext uri="{FF2B5EF4-FFF2-40B4-BE49-F238E27FC236}">
              <a16:creationId xmlns:a16="http://schemas.microsoft.com/office/drawing/2014/main" id="{00000000-0008-0000-0600-0000B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・人件費については令和２年度から会計年度任用職員制度の導入に伴い大きく増加した。</a:t>
          </a:r>
        </a:p>
        <a:p>
          <a:r>
            <a:rPr kumimoji="1" lang="ja-JP" altLang="en-US" sz="1300">
              <a:latin typeface="ＭＳ Ｐゴシック" panose="020B0600070205080204" pitchFamily="50" charset="-128"/>
              <a:ea typeface="ＭＳ Ｐゴシック" panose="020B0600070205080204" pitchFamily="50" charset="-128"/>
            </a:rPr>
            <a:t>・補助費等は、ライフラインである水道事業や病院事業および下水道事業への補助金等が多額となっている。今後も経営改革のプラン等に沿って公営企業会計等の健全化に取り組み、改善を図っていく。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・投資及び出資金については、令和４年度に珠洲鉢ケ崎ホテル株式会社へ出資金を増資したことにより増加した。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令和３年度から一般廃棄物処分場や統合保育所の整備が本格着工したことに加え、令和４年度にはスズ・シアター・ミュージアム付帯施設整備も実施したことから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12,948
12,876
247.20
13,820,966
13,323,565
382,416
6,923,718
15,671,393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37592</xdr:rowOff>
    </xdr:from>
    <xdr:to>
      <xdr:col>24</xdr:col>
      <xdr:colOff>63500</xdr:colOff>
      <xdr:row>30</xdr:row>
      <xdr:rowOff>116840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181092"/>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116840</xdr:rowOff>
    </xdr:from>
    <xdr:to>
      <xdr:col>19</xdr:col>
      <xdr:colOff>177800</xdr:colOff>
      <xdr:row>31</xdr:row>
      <xdr:rowOff>22542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60340"/>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143891</xdr:rowOff>
    </xdr:from>
    <xdr:to>
      <xdr:col>15</xdr:col>
      <xdr:colOff>50800</xdr:colOff>
      <xdr:row>31</xdr:row>
      <xdr:rowOff>22542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8739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59880</xdr:rowOff>
    </xdr:from>
    <xdr:to>
      <xdr:col>10</xdr:col>
      <xdr:colOff>114300</xdr:colOff>
      <xdr:row>30</xdr:row>
      <xdr:rowOff>143891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203380"/>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158242</xdr:rowOff>
    </xdr:from>
    <xdr:to>
      <xdr:col>24</xdr:col>
      <xdr:colOff>114300</xdr:colOff>
      <xdr:row>30</xdr:row>
      <xdr:rowOff>88392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111269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08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66040</xdr:rowOff>
    </xdr:from>
    <xdr:to>
      <xdr:col>20</xdr:col>
      <xdr:colOff>38100</xdr:colOff>
      <xdr:row>30</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12717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498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143192</xdr:rowOff>
    </xdr:from>
    <xdr:to>
      <xdr:col>15</xdr:col>
      <xdr:colOff>101600</xdr:colOff>
      <xdr:row>31</xdr:row>
      <xdr:rowOff>73342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89869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6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93091</xdr:rowOff>
    </xdr:from>
    <xdr:to>
      <xdr:col>10</xdr:col>
      <xdr:colOff>165100</xdr:colOff>
      <xdr:row>31</xdr:row>
      <xdr:rowOff>23241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39768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1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9080</xdr:rowOff>
    </xdr:from>
    <xdr:to>
      <xdr:col>6</xdr:col>
      <xdr:colOff>38100</xdr:colOff>
      <xdr:row>30</xdr:row>
      <xdr:rowOff>110680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1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127207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492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85255</xdr:rowOff>
    </xdr:from>
    <xdr:to>
      <xdr:col>24</xdr:col>
      <xdr:colOff>63500</xdr:colOff>
      <xdr:row>58</xdr:row>
      <xdr:rowOff>139288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29355"/>
          <a:ext cx="838200" cy="5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43777</xdr:rowOff>
    </xdr:from>
    <xdr:to>
      <xdr:col>19</xdr:col>
      <xdr:colOff>177800</xdr:colOff>
      <xdr:row>58</xdr:row>
      <xdr:rowOff>85255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7877"/>
          <a:ext cx="889000" cy="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43777</xdr:rowOff>
    </xdr:from>
    <xdr:to>
      <xdr:col>15</xdr:col>
      <xdr:colOff>50800</xdr:colOff>
      <xdr:row>59</xdr:row>
      <xdr:rowOff>9250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7877"/>
          <a:ext cx="889000" cy="13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8888</xdr:rowOff>
    </xdr:from>
    <xdr:to>
      <xdr:col>10</xdr:col>
      <xdr:colOff>114300</xdr:colOff>
      <xdr:row>59</xdr:row>
      <xdr:rowOff>9250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2443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88488</xdr:rowOff>
    </xdr:from>
    <xdr:to>
      <xdr:col>24</xdr:col>
      <xdr:colOff>114300</xdr:colOff>
      <xdr:row>59</xdr:row>
      <xdr:rowOff>18638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34455</xdr:rowOff>
    </xdr:from>
    <xdr:to>
      <xdr:col>20</xdr:col>
      <xdr:colOff>38100</xdr:colOff>
      <xdr:row>58</xdr:row>
      <xdr:rowOff>136055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152582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5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164427</xdr:rowOff>
    </xdr:from>
    <xdr:to>
      <xdr:col>15</xdr:col>
      <xdr:colOff>101600</xdr:colOff>
      <xdr:row>58</xdr:row>
      <xdr:rowOff>94577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85704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129900</xdr:rowOff>
    </xdr:from>
    <xdr:to>
      <xdr:col>10</xdr:col>
      <xdr:colOff>165100</xdr:colOff>
      <xdr:row>59</xdr:row>
      <xdr:rowOff>60050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51177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129538</xdr:rowOff>
    </xdr:from>
    <xdr:to>
      <xdr:col>6</xdr:col>
      <xdr:colOff>38100</xdr:colOff>
      <xdr:row>59</xdr:row>
      <xdr:rowOff>59688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50815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125390</xdr:rowOff>
    </xdr:from>
    <xdr:to>
      <xdr:col>24</xdr:col>
      <xdr:colOff>63500</xdr:colOff>
      <xdr:row>75</xdr:row>
      <xdr:rowOff>164782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12690"/>
          <a:ext cx="838200" cy="2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164782</xdr:rowOff>
    </xdr:from>
    <xdr:to>
      <xdr:col>19</xdr:col>
      <xdr:colOff>177800</xdr:colOff>
      <xdr:row>77</xdr:row>
      <xdr:rowOff>8950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3532"/>
          <a:ext cx="889000" cy="18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8950</xdr:rowOff>
    </xdr:from>
    <xdr:to>
      <xdr:col>15</xdr:col>
      <xdr:colOff>50800</xdr:colOff>
      <xdr:row>77</xdr:row>
      <xdr:rowOff>36049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0600"/>
          <a:ext cx="889000" cy="2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36049</xdr:rowOff>
    </xdr:from>
    <xdr:to>
      <xdr:col>10</xdr:col>
      <xdr:colOff>114300</xdr:colOff>
      <xdr:row>77</xdr:row>
      <xdr:rowOff>65551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37699"/>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74590</xdr:rowOff>
    </xdr:from>
    <xdr:to>
      <xdr:col>24</xdr:col>
      <xdr:colOff>114300</xdr:colOff>
      <xdr:row>75</xdr:row>
      <xdr:rowOff>4740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97467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1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113982</xdr:rowOff>
    </xdr:from>
    <xdr:to>
      <xdr:col>20</xdr:col>
      <xdr:colOff>38100</xdr:colOff>
      <xdr:row>76</xdr:row>
      <xdr:rowOff>44132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35259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6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129600</xdr:rowOff>
    </xdr:from>
    <xdr:to>
      <xdr:col>15</xdr:col>
      <xdr:colOff>101600</xdr:colOff>
      <xdr:row>77</xdr:row>
      <xdr:rowOff>59750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50877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156699</xdr:rowOff>
    </xdr:from>
    <xdr:to>
      <xdr:col>10</xdr:col>
      <xdr:colOff>165100</xdr:colOff>
      <xdr:row>77</xdr:row>
      <xdr:rowOff>86849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77976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14751</xdr:rowOff>
    </xdr:from>
    <xdr:to>
      <xdr:col>6</xdr:col>
      <xdr:colOff>38100</xdr:colOff>
      <xdr:row>77</xdr:row>
      <xdr:rowOff>116351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107478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0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63246</xdr:rowOff>
    </xdr:from>
    <xdr:to>
      <xdr:col>24</xdr:col>
      <xdr:colOff>63500</xdr:colOff>
      <xdr:row>95</xdr:row>
      <xdr:rowOff>149413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50996"/>
          <a:ext cx="838200" cy="8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149413</xdr:rowOff>
    </xdr:from>
    <xdr:to>
      <xdr:col>19</xdr:col>
      <xdr:colOff>177800</xdr:colOff>
      <xdr:row>97</xdr:row>
      <xdr:rowOff>93966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37163"/>
          <a:ext cx="889000" cy="2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93966</xdr:rowOff>
    </xdr:from>
    <xdr:to>
      <xdr:col>15</xdr:col>
      <xdr:colOff>50800</xdr:colOff>
      <xdr:row>97</xdr:row>
      <xdr:rowOff>118453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24616"/>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118453</xdr:rowOff>
    </xdr:from>
    <xdr:to>
      <xdr:col>10</xdr:col>
      <xdr:colOff>114300</xdr:colOff>
      <xdr:row>97</xdr:row>
      <xdr:rowOff>139759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49103"/>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12446</xdr:rowOff>
    </xdr:from>
    <xdr:to>
      <xdr:col>24</xdr:col>
      <xdr:colOff>114300</xdr:colOff>
      <xdr:row>95</xdr:row>
      <xdr:rowOff>114046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35323</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98613</xdr:rowOff>
    </xdr:from>
    <xdr:to>
      <xdr:col>20</xdr:col>
      <xdr:colOff>38100</xdr:colOff>
      <xdr:row>96</xdr:row>
      <xdr:rowOff>28763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45290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16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43166</xdr:rowOff>
    </xdr:from>
    <xdr:to>
      <xdr:col>15</xdr:col>
      <xdr:colOff>101600</xdr:colOff>
      <xdr:row>97</xdr:row>
      <xdr:rowOff>144766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161293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4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67653</xdr:rowOff>
    </xdr:from>
    <xdr:to>
      <xdr:col>10</xdr:col>
      <xdr:colOff>165100</xdr:colOff>
      <xdr:row>97</xdr:row>
      <xdr:rowOff>169253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4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88959</xdr:rowOff>
    </xdr:from>
    <xdr:to>
      <xdr:col>6</xdr:col>
      <xdr:colOff>38100</xdr:colOff>
      <xdr:row>98</xdr:row>
      <xdr:rowOff>19109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9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8092</xdr:rowOff>
    </xdr:from>
    <xdr:to>
      <xdr:col>55</xdr:col>
      <xdr:colOff>0</xdr:colOff>
      <xdr:row>37</xdr:row>
      <xdr:rowOff>131862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351742"/>
          <a:ext cx="838200" cy="1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131862</xdr:rowOff>
    </xdr:from>
    <xdr:to>
      <xdr:col>50</xdr:col>
      <xdr:colOff>114300</xdr:colOff>
      <xdr:row>38</xdr:row>
      <xdr:rowOff>53811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475512"/>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53811</xdr:rowOff>
    </xdr:from>
    <xdr:to>
      <xdr:col>45</xdr:col>
      <xdr:colOff>177800</xdr:colOff>
      <xdr:row>38</xdr:row>
      <xdr:rowOff>67854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6891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40096</xdr:rowOff>
    </xdr:from>
    <xdr:to>
      <xdr:col>41</xdr:col>
      <xdr:colOff>50800</xdr:colOff>
      <xdr:row>38</xdr:row>
      <xdr:rowOff>67854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551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128742</xdr:rowOff>
    </xdr:from>
    <xdr:to>
      <xdr:col>55</xdr:col>
      <xdr:colOff>50800</xdr:colOff>
      <xdr:row>37</xdr:row>
      <xdr:rowOff>58892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151619</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5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81062</xdr:rowOff>
    </xdr:from>
    <xdr:to>
      <xdr:col>50</xdr:col>
      <xdr:colOff>165100</xdr:colOff>
      <xdr:row>38</xdr:row>
      <xdr:rowOff>11212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27739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199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3011</xdr:rowOff>
    </xdr:from>
    <xdr:to>
      <xdr:col>46</xdr:col>
      <xdr:colOff>38100</xdr:colOff>
      <xdr:row>38</xdr:row>
      <xdr:rowOff>104611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95738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10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17054</xdr:rowOff>
    </xdr:from>
    <xdr:to>
      <xdr:col>41</xdr:col>
      <xdr:colOff>101600</xdr:colOff>
      <xdr:row>38</xdr:row>
      <xdr:rowOff>118654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109781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2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160746</xdr:rowOff>
    </xdr:from>
    <xdr:to>
      <xdr:col>36</xdr:col>
      <xdr:colOff>165100</xdr:colOff>
      <xdr:row>38</xdr:row>
      <xdr:rowOff>90896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82023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9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26304</xdr:rowOff>
    </xdr:from>
    <xdr:to>
      <xdr:col>55</xdr:col>
      <xdr:colOff>0</xdr:colOff>
      <xdr:row>57</xdr:row>
      <xdr:rowOff>153220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798954"/>
          <a:ext cx="838200" cy="12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37701</xdr:rowOff>
    </xdr:from>
    <xdr:to>
      <xdr:col>50</xdr:col>
      <xdr:colOff>114300</xdr:colOff>
      <xdr:row>57</xdr:row>
      <xdr:rowOff>153220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810351"/>
          <a:ext cx="889000" cy="1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37701</xdr:rowOff>
    </xdr:from>
    <xdr:to>
      <xdr:col>45</xdr:col>
      <xdr:colOff>177800</xdr:colOff>
      <xdr:row>57</xdr:row>
      <xdr:rowOff>86120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10351"/>
          <a:ext cx="889000" cy="4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85054</xdr:rowOff>
    </xdr:from>
    <xdr:to>
      <xdr:col>41</xdr:col>
      <xdr:colOff>50800</xdr:colOff>
      <xdr:row>57</xdr:row>
      <xdr:rowOff>86120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57704"/>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146954</xdr:rowOff>
    </xdr:from>
    <xdr:to>
      <xdr:col>55</xdr:col>
      <xdr:colOff>50800</xdr:colOff>
      <xdr:row>57</xdr:row>
      <xdr:rowOff>77104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7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125381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102420</xdr:rowOff>
    </xdr:from>
    <xdr:to>
      <xdr:col>50</xdr:col>
      <xdr:colOff>165100</xdr:colOff>
      <xdr:row>58</xdr:row>
      <xdr:rowOff>32570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23697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158351</xdr:rowOff>
    </xdr:from>
    <xdr:to>
      <xdr:col>46</xdr:col>
      <xdr:colOff>38100</xdr:colOff>
      <xdr:row>57</xdr:row>
      <xdr:rowOff>88501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7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79628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8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35320</xdr:rowOff>
    </xdr:from>
    <xdr:to>
      <xdr:col>41</xdr:col>
      <xdr:colOff>101600</xdr:colOff>
      <xdr:row>57</xdr:row>
      <xdr:rowOff>136920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128047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0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34254</xdr:rowOff>
    </xdr:from>
    <xdr:to>
      <xdr:col>36</xdr:col>
      <xdr:colOff>165100</xdr:colOff>
      <xdr:row>57</xdr:row>
      <xdr:rowOff>135854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126981</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89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145470</xdr:rowOff>
    </xdr:from>
    <xdr:to>
      <xdr:col>55</xdr:col>
      <xdr:colOff>0</xdr:colOff>
      <xdr:row>77</xdr:row>
      <xdr:rowOff>20878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175670"/>
          <a:ext cx="838200" cy="4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145470</xdr:rowOff>
    </xdr:from>
    <xdr:to>
      <xdr:col>50</xdr:col>
      <xdr:colOff>114300</xdr:colOff>
      <xdr:row>77</xdr:row>
      <xdr:rowOff>97633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175670"/>
          <a:ext cx="889000" cy="12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97633</xdr:rowOff>
    </xdr:from>
    <xdr:to>
      <xdr:col>45</xdr:col>
      <xdr:colOff>177800</xdr:colOff>
      <xdr:row>78</xdr:row>
      <xdr:rowOff>28409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99283"/>
          <a:ext cx="889000" cy="10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155620</xdr:rowOff>
    </xdr:from>
    <xdr:to>
      <xdr:col>41</xdr:col>
      <xdr:colOff>50800</xdr:colOff>
      <xdr:row>78</xdr:row>
      <xdr:rowOff>28409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5727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141528</xdr:rowOff>
    </xdr:from>
    <xdr:to>
      <xdr:col>55</xdr:col>
      <xdr:colOff>50800</xdr:colOff>
      <xdr:row>77</xdr:row>
      <xdr:rowOff>71678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164405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94670</xdr:rowOff>
    </xdr:from>
    <xdr:to>
      <xdr:col>50</xdr:col>
      <xdr:colOff>165100</xdr:colOff>
      <xdr:row>77</xdr:row>
      <xdr:rowOff>24820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41347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90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46833</xdr:rowOff>
    </xdr:from>
    <xdr:to>
      <xdr:col>46</xdr:col>
      <xdr:colOff>38100</xdr:colOff>
      <xdr:row>77</xdr:row>
      <xdr:rowOff>148433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164960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149059</xdr:rowOff>
    </xdr:from>
    <xdr:to>
      <xdr:col>41</xdr:col>
      <xdr:colOff>101600</xdr:colOff>
      <xdr:row>78</xdr:row>
      <xdr:rowOff>79209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95736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104820</xdr:rowOff>
    </xdr:from>
    <xdr:to>
      <xdr:col>36</xdr:col>
      <xdr:colOff>165100</xdr:colOff>
      <xdr:row>78</xdr:row>
      <xdr:rowOff>34970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51497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51279</xdr:rowOff>
    </xdr:from>
    <xdr:to>
      <xdr:col>55</xdr:col>
      <xdr:colOff>0</xdr:colOff>
      <xdr:row>94</xdr:row>
      <xdr:rowOff>132432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167579"/>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92094</xdr:rowOff>
    </xdr:from>
    <xdr:to>
      <xdr:col>50</xdr:col>
      <xdr:colOff>114300</xdr:colOff>
      <xdr:row>94</xdr:row>
      <xdr:rowOff>132432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208394"/>
          <a:ext cx="889000" cy="4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92094</xdr:rowOff>
    </xdr:from>
    <xdr:to>
      <xdr:col>45</xdr:col>
      <xdr:colOff>177800</xdr:colOff>
      <xdr:row>94</xdr:row>
      <xdr:rowOff>138795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208394"/>
          <a:ext cx="889000" cy="4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138795</xdr:rowOff>
    </xdr:from>
    <xdr:to>
      <xdr:col>41</xdr:col>
      <xdr:colOff>50800</xdr:colOff>
      <xdr:row>94</xdr:row>
      <xdr:rowOff>166836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255095"/>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479</xdr:rowOff>
    </xdr:from>
    <xdr:to>
      <xdr:col>55</xdr:col>
      <xdr:colOff>50800</xdr:colOff>
      <xdr:row>94</xdr:row>
      <xdr:rowOff>102079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1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23356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96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81632</xdr:rowOff>
    </xdr:from>
    <xdr:to>
      <xdr:col>50</xdr:col>
      <xdr:colOff>165100</xdr:colOff>
      <xdr:row>95</xdr:row>
      <xdr:rowOff>11782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1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28309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9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41294</xdr:rowOff>
    </xdr:from>
    <xdr:to>
      <xdr:col>46</xdr:col>
      <xdr:colOff>38100</xdr:colOff>
      <xdr:row>94</xdr:row>
      <xdr:rowOff>142894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1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159421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9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87995</xdr:rowOff>
    </xdr:from>
    <xdr:to>
      <xdr:col>41</xdr:col>
      <xdr:colOff>101600</xdr:colOff>
      <xdr:row>95</xdr:row>
      <xdr:rowOff>18145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2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34672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9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116036</xdr:rowOff>
    </xdr:from>
    <xdr:to>
      <xdr:col>36</xdr:col>
      <xdr:colOff>165100</xdr:colOff>
      <xdr:row>95</xdr:row>
      <xdr:rowOff>46186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2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62713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0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113427</xdr:rowOff>
    </xdr:from>
    <xdr:to>
      <xdr:col>85</xdr:col>
      <xdr:colOff>126364</xdr:colOff>
      <xdr:row>38</xdr:row>
      <xdr:rowOff>99075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599827"/>
          <a:ext cx="1269" cy="10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102902</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99075</xdr:rowOff>
    </xdr:from>
    <xdr:to>
      <xdr:col>86</xdr:col>
      <xdr:colOff>25400</xdr:colOff>
      <xdr:row>38</xdr:row>
      <xdr:rowOff>99075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1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60104</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3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113427</xdr:rowOff>
    </xdr:from>
    <xdr:to>
      <xdr:col>86</xdr:col>
      <xdr:colOff>25400</xdr:colOff>
      <xdr:row>32</xdr:row>
      <xdr:rowOff>113427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59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69765</xdr:rowOff>
    </xdr:from>
    <xdr:to>
      <xdr:col>85</xdr:col>
      <xdr:colOff>127000</xdr:colOff>
      <xdr:row>35</xdr:row>
      <xdr:rowOff>70989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070515"/>
          <a:ext cx="8382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116133</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137706</xdr:rowOff>
    </xdr:from>
    <xdr:to>
      <xdr:col>85</xdr:col>
      <xdr:colOff>177800</xdr:colOff>
      <xdr:row>37</xdr:row>
      <xdr:rowOff>67856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3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116334</xdr:rowOff>
    </xdr:from>
    <xdr:to>
      <xdr:col>81</xdr:col>
      <xdr:colOff>50800</xdr:colOff>
      <xdr:row>35</xdr:row>
      <xdr:rowOff>69765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5259834"/>
          <a:ext cx="889000" cy="8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123157</xdr:rowOff>
    </xdr:from>
    <xdr:to>
      <xdr:col>81</xdr:col>
      <xdr:colOff>101600</xdr:colOff>
      <xdr:row>37</xdr:row>
      <xdr:rowOff>53307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44434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116334</xdr:rowOff>
    </xdr:from>
    <xdr:to>
      <xdr:col>76</xdr:col>
      <xdr:colOff>114300</xdr:colOff>
      <xdr:row>35</xdr:row>
      <xdr:rowOff>107990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259834"/>
          <a:ext cx="889000" cy="84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114389</xdr:rowOff>
    </xdr:from>
    <xdr:to>
      <xdr:col>76</xdr:col>
      <xdr:colOff>165100</xdr:colOff>
      <xdr:row>37</xdr:row>
      <xdr:rowOff>44539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35666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107990</xdr:rowOff>
    </xdr:from>
    <xdr:to>
      <xdr:col>71</xdr:col>
      <xdr:colOff>177800</xdr:colOff>
      <xdr:row>36</xdr:row>
      <xdr:rowOff>58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108740"/>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155618</xdr:rowOff>
    </xdr:from>
    <xdr:to>
      <xdr:col>72</xdr:col>
      <xdr:colOff>38100</xdr:colOff>
      <xdr:row>37</xdr:row>
      <xdr:rowOff>85768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76895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158950</xdr:rowOff>
    </xdr:from>
    <xdr:to>
      <xdr:col>67</xdr:col>
      <xdr:colOff>101600</xdr:colOff>
      <xdr:row>37</xdr:row>
      <xdr:rowOff>89100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80227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20189</xdr:rowOff>
    </xdr:from>
    <xdr:to>
      <xdr:col>85</xdr:col>
      <xdr:colOff>177800</xdr:colOff>
      <xdr:row>35</xdr:row>
      <xdr:rowOff>121789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02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43066</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87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18965</xdr:rowOff>
    </xdr:from>
    <xdr:to>
      <xdr:col>81</xdr:col>
      <xdr:colOff>101600</xdr:colOff>
      <xdr:row>35</xdr:row>
      <xdr:rowOff>120565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0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137092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7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65534</xdr:rowOff>
    </xdr:from>
    <xdr:to>
      <xdr:col>76</xdr:col>
      <xdr:colOff>165100</xdr:colOff>
      <xdr:row>30</xdr:row>
      <xdr:rowOff>167134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2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12211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4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57190</xdr:rowOff>
    </xdr:from>
    <xdr:to>
      <xdr:col>72</xdr:col>
      <xdr:colOff>38100</xdr:colOff>
      <xdr:row>35</xdr:row>
      <xdr:rowOff>158790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0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3867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8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120708</xdr:rowOff>
    </xdr:from>
    <xdr:to>
      <xdr:col>67</xdr:col>
      <xdr:colOff>101600</xdr:colOff>
      <xdr:row>36</xdr:row>
      <xdr:rowOff>50858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1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67385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8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152933</xdr:rowOff>
    </xdr:from>
    <xdr:to>
      <xdr:col>85</xdr:col>
      <xdr:colOff>127000</xdr:colOff>
      <xdr:row>57</xdr:row>
      <xdr:rowOff>71056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754133"/>
          <a:ext cx="8382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104622</xdr:rowOff>
    </xdr:from>
    <xdr:to>
      <xdr:col>81</xdr:col>
      <xdr:colOff>50800</xdr:colOff>
      <xdr:row>57</xdr:row>
      <xdr:rowOff>71056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534372"/>
          <a:ext cx="889000" cy="30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161099</xdr:rowOff>
    </xdr:from>
    <xdr:to>
      <xdr:col>76</xdr:col>
      <xdr:colOff>114300</xdr:colOff>
      <xdr:row>55</xdr:row>
      <xdr:rowOff>104622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419399"/>
          <a:ext cx="889000" cy="1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125705</xdr:rowOff>
    </xdr:from>
    <xdr:to>
      <xdr:col>71</xdr:col>
      <xdr:colOff>177800</xdr:colOff>
      <xdr:row>54</xdr:row>
      <xdr:rowOff>161099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8698205"/>
          <a:ext cx="889000" cy="7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102133</xdr:rowOff>
    </xdr:from>
    <xdr:to>
      <xdr:col>85</xdr:col>
      <xdr:colOff>177800</xdr:colOff>
      <xdr:row>57</xdr:row>
      <xdr:rowOff>32283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7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80560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6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20256</xdr:rowOff>
    </xdr:from>
    <xdr:to>
      <xdr:col>81</xdr:col>
      <xdr:colOff>101600</xdr:colOff>
      <xdr:row>57</xdr:row>
      <xdr:rowOff>121856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7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112983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8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53822</xdr:rowOff>
    </xdr:from>
    <xdr:to>
      <xdr:col>76</xdr:col>
      <xdr:colOff>165100</xdr:colOff>
      <xdr:row>55</xdr:row>
      <xdr:rowOff>155422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4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2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110299</xdr:rowOff>
    </xdr:from>
    <xdr:to>
      <xdr:col>72</xdr:col>
      <xdr:colOff>38100</xdr:colOff>
      <xdr:row>55</xdr:row>
      <xdr:rowOff>40449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3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56976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1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74905</xdr:rowOff>
    </xdr:from>
    <xdr:to>
      <xdr:col>67</xdr:col>
      <xdr:colOff>101600</xdr:colOff>
      <xdr:row>51</xdr:row>
      <xdr:rowOff>5055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864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21582</xdr:rowOff>
    </xdr:from>
    <xdr:ext cx="599010"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14795" y="842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14362</xdr:rowOff>
    </xdr:from>
    <xdr:to>
      <xdr:col>85</xdr:col>
      <xdr:colOff>127000</xdr:colOff>
      <xdr:row>79</xdr:row>
      <xdr:rowOff>92086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5589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88576</xdr:rowOff>
    </xdr:from>
    <xdr:to>
      <xdr:col>81</xdr:col>
      <xdr:colOff>50800</xdr:colOff>
      <xdr:row>79</xdr:row>
      <xdr:rowOff>92086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633126"/>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33891</xdr:rowOff>
    </xdr:from>
    <xdr:to>
      <xdr:col>76</xdr:col>
      <xdr:colOff>114300</xdr:colOff>
      <xdr:row>79</xdr:row>
      <xdr:rowOff>88576</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578441"/>
          <a:ext cx="8890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16092</xdr:rowOff>
    </xdr:from>
    <xdr:to>
      <xdr:col>71</xdr:col>
      <xdr:colOff>177800</xdr:colOff>
      <xdr:row>79</xdr:row>
      <xdr:rowOff>33891</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389192"/>
          <a:ext cx="889000" cy="18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135012</xdr:rowOff>
    </xdr:from>
    <xdr:to>
      <xdr:col>85</xdr:col>
      <xdr:colOff>177800</xdr:colOff>
      <xdr:row>79</xdr:row>
      <xdr:rowOff>65162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53497</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41286</xdr:rowOff>
    </xdr:from>
    <xdr:to>
      <xdr:col>81</xdr:col>
      <xdr:colOff>101600</xdr:colOff>
      <xdr:row>79</xdr:row>
      <xdr:rowOff>142886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134013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678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37776</xdr:rowOff>
    </xdr:from>
    <xdr:to>
      <xdr:col>76</xdr:col>
      <xdr:colOff>165100</xdr:colOff>
      <xdr:row>79</xdr:row>
      <xdr:rowOff>139376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130503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67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154541</xdr:rowOff>
    </xdr:from>
    <xdr:to>
      <xdr:col>72</xdr:col>
      <xdr:colOff>38100</xdr:colOff>
      <xdr:row>79</xdr:row>
      <xdr:rowOff>84691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75818</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362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136742</xdr:rowOff>
    </xdr:from>
    <xdr:to>
      <xdr:col>67</xdr:col>
      <xdr:colOff>101600</xdr:colOff>
      <xdr:row>78</xdr:row>
      <xdr:rowOff>66892</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3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83419</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47111" y="131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49595</xdr:rowOff>
    </xdr:from>
    <xdr:to>
      <xdr:col>85</xdr:col>
      <xdr:colOff>127000</xdr:colOff>
      <xdr:row>97</xdr:row>
      <xdr:rowOff>78170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5481300" y="166802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49595</xdr:rowOff>
    </xdr:from>
    <xdr:to>
      <xdr:col>81</xdr:col>
      <xdr:colOff>50800</xdr:colOff>
      <xdr:row>97</xdr:row>
      <xdr:rowOff>104519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4592300" y="16680245"/>
          <a:ext cx="889000" cy="5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104519</xdr:rowOff>
    </xdr:from>
    <xdr:to>
      <xdr:col>76</xdr:col>
      <xdr:colOff>114300</xdr:colOff>
      <xdr:row>97</xdr:row>
      <xdr:rowOff>121112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6735169"/>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121112</xdr:rowOff>
    </xdr:from>
    <xdr:to>
      <xdr:col>71</xdr:col>
      <xdr:colOff>177800</xdr:colOff>
      <xdr:row>97</xdr:row>
      <xdr:rowOff>129364</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2814300" y="16751762"/>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27370</xdr:rowOff>
    </xdr:from>
    <xdr:to>
      <xdr:col>85</xdr:col>
      <xdr:colOff>177800</xdr:colOff>
      <xdr:row>97</xdr:row>
      <xdr:rowOff>128970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6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50247</xdr:rowOff>
    </xdr:from>
    <xdr:ext cx="599010"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50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170245</xdr:rowOff>
    </xdr:from>
    <xdr:to>
      <xdr:col>81</xdr:col>
      <xdr:colOff>101600</xdr:colOff>
      <xdr:row>97</xdr:row>
      <xdr:rowOff>100395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6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116922</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181795" y="1640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53719</xdr:rowOff>
    </xdr:from>
    <xdr:to>
      <xdr:col>76</xdr:col>
      <xdr:colOff>165100</xdr:colOff>
      <xdr:row>97</xdr:row>
      <xdr:rowOff>155319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396</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292795" y="1645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70312</xdr:rowOff>
    </xdr:from>
    <xdr:to>
      <xdr:col>72</xdr:col>
      <xdr:colOff>38100</xdr:colOff>
      <xdr:row>98</xdr:row>
      <xdr:rowOff>462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7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16989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647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78564</xdr:rowOff>
    </xdr:from>
    <xdr:to>
      <xdr:col>67</xdr:col>
      <xdr:colOff>101600</xdr:colOff>
      <xdr:row>98</xdr:row>
      <xdr:rowOff>8714</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7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25241</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64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2" name="前年度繰上充用金グラフ枠">
          <a:extLst>
            <a:ext uri="{FF2B5EF4-FFF2-40B4-BE49-F238E27FC236}">
              <a16:creationId xmlns:a16="http://schemas.microsoft.com/office/drawing/2014/main" id="{00000000-0008-0000-0700-00002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4" name="前年度繰上充用金最小値テキスト">
          <a:extLst>
            <a:ext uri="{FF2B5EF4-FFF2-40B4-BE49-F238E27FC236}">
              <a16:creationId xmlns:a16="http://schemas.microsoft.com/office/drawing/2014/main" id="{00000000-0008-0000-0700-00002E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6" name="前年度繰上充用金最大値テキスト">
          <a:extLst>
            <a:ext uri="{FF2B5EF4-FFF2-40B4-BE49-F238E27FC236}">
              <a16:creationId xmlns:a16="http://schemas.microsoft.com/office/drawing/2014/main" id="{00000000-0008-0000-0700-000030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9" name="前年度繰上充用金平均値テキスト">
          <a:extLst>
            <a:ext uri="{FF2B5EF4-FFF2-40B4-BE49-F238E27FC236}">
              <a16:creationId xmlns:a16="http://schemas.microsoft.com/office/drawing/2014/main" id="{00000000-0008-0000-0700-000033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7" name="直線コネクタ 826">
          <a:extLst>
            <a:ext uri="{FF2B5EF4-FFF2-40B4-BE49-F238E27FC236}">
              <a16:creationId xmlns:a16="http://schemas.microsoft.com/office/drawing/2014/main" id="{00000000-0008-0000-0700-00003B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30" name="フローチャート: 判断 829">
          <a:extLst>
            <a:ext uri="{FF2B5EF4-FFF2-40B4-BE49-F238E27FC236}">
              <a16:creationId xmlns:a16="http://schemas.microsoft.com/office/drawing/2014/main" id="{00000000-0008-0000-0700-00003E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8" name="前年度繰上充用金該当値テキスト">
          <a:extLst>
            <a:ext uri="{FF2B5EF4-FFF2-40B4-BE49-F238E27FC236}">
              <a16:creationId xmlns:a16="http://schemas.microsoft.com/office/drawing/2014/main" id="{00000000-0008-0000-0700-000046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5" name="楕円 844">
          <a:extLst>
            <a:ext uri="{FF2B5EF4-FFF2-40B4-BE49-F238E27FC236}">
              <a16:creationId xmlns:a16="http://schemas.microsoft.com/office/drawing/2014/main" id="{00000000-0008-0000-0700-00004D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9" name="テキスト ボックス 848">
          <a:extLst>
            <a:ext uri="{FF2B5EF4-FFF2-40B4-BE49-F238E27FC236}">
              <a16:creationId xmlns:a16="http://schemas.microsoft.com/office/drawing/2014/main" id="{00000000-0008-0000-0700-00005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議会費は住民一人当たり１０，１３６円となっており、類似団体内順位で１位となっている。令和元年度から議員定数が２減となり、議会費総額は減少したものの、人口の減少に歯止めがかからないことが要因となっている。</a:t>
          </a: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民生費は住民一人当たり２５３，１３０円となっている。前年度と比較すると、住民一人当たり４６，１１６円の増加となった。これは、統合保育所を整備したことなどの増加によるものである。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衛生費は住民一人当たり２２０，９１１円となっている。前年度と比較すると、住民一人当たり２６，３８５円の増加となった。これは、奥能登クリーン組合負担金（焼却施設整備）の増加によるものである。</a:t>
          </a: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平成１８年度以降、財政調整基金の取り崩しを行なわず、実質収支も黒字の財政運営を継続している。</a:t>
          </a:r>
        </a:p>
        <a:p>
          <a:r>
            <a:rPr kumimoji="1" lang="ja-JP" altLang="en-US" sz="1200">
              <a:latin typeface="ＭＳ ゴシック" pitchFamily="49" charset="-128"/>
              <a:ea typeface="ＭＳ ゴシック" pitchFamily="49" charset="-128"/>
            </a:rPr>
            <a:t>　令和４年度は、普通交付税は減少した一方で、特別交付税が増加したことにより、黒字決算となっている。</a:t>
          </a:r>
        </a:p>
        <a:p>
          <a:r>
            <a:rPr kumimoji="1" lang="ja-JP" altLang="en-US" sz="1200">
              <a:latin typeface="ＭＳ ゴシック" pitchFamily="49" charset="-128"/>
              <a:ea typeface="ＭＳ ゴシック" pitchFamily="49" charset="-128"/>
            </a:rPr>
            <a:t>　人口減による市税の減少により、財政運営が非常に厳しくなるなか、移住・定住人口の増加や地域経済の活性化に注力し、公共施設等総合管理計画を基に施設の統廃合も視野に入れなが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過去５年間、全会計において実質赤字は発生していない。構成のうち上位３会計は①病院事業会計、②水道事業会計、③一般会計となっている。Ｒ４資金不足額については病院会計で△１，７７８百万円、水道会計で△１，６１２百万円。</a:t>
          </a:r>
        </a:p>
        <a:p>
          <a:r>
            <a:rPr kumimoji="1" lang="ja-JP" altLang="en-US" sz="1200">
              <a:latin typeface="ＭＳ ゴシック" pitchFamily="49" charset="-128"/>
              <a:ea typeface="ＭＳ ゴシック" pitchFamily="49" charset="-128"/>
            </a:rPr>
            <a:t>　病院会計では、「珠洲市総合病院改革プラン２０１６」を策定し、経営の安定化に向けて取り組んでいる。現金を含めた流動資産は、</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Ｈ２９：２，２３４百万円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Ｈ３０：２，０１１百万円</a:t>
          </a:r>
          <a:r>
            <a:rPr kumimoji="1" lang="en-US" altLang="ja-JP" sz="1200">
              <a:latin typeface="ＭＳ ゴシック" pitchFamily="49" charset="-128"/>
              <a:ea typeface="ＭＳ ゴシック" pitchFamily="49" charset="-128"/>
            </a:rPr>
            <a:t>】</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Ｒ１  ：２，３１３百万円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Ｒ２  ：２，２１９百万円</a:t>
          </a:r>
          <a:r>
            <a:rPr kumimoji="1" lang="en-US" altLang="ja-JP" sz="1200">
              <a:latin typeface="ＭＳ ゴシック" pitchFamily="49" charset="-128"/>
              <a:ea typeface="ＭＳ ゴシック" pitchFamily="49" charset="-128"/>
            </a:rPr>
            <a:t>】</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Ｒ３  ：２，２２６百万円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Ｒ４  ：２，１９１百万円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で推移。</a:t>
          </a:r>
        </a:p>
        <a:p>
          <a:r>
            <a:rPr kumimoji="1" lang="ja-JP" altLang="en-US" sz="1200">
              <a:latin typeface="ＭＳ ゴシック" pitchFamily="49" charset="-128"/>
              <a:ea typeface="ＭＳ ゴシック" pitchFamily="49" charset="-128"/>
            </a:rPr>
            <a:t>　水道会計では、今後施設の改修又は更新が検討されているため、多額の費用が想定される。引き続き経費の削減や独立採算性のとれる料金を設定し、黒字化を維持できるよう努める。</a:t>
          </a:r>
        </a:p>
        <a:p>
          <a:r>
            <a:rPr kumimoji="1" lang="ja-JP" altLang="en-US" sz="1200">
              <a:latin typeface="ＭＳ ゴシック" pitchFamily="49" charset="-128"/>
              <a:ea typeface="ＭＳ ゴシック" pitchFamily="49" charset="-128"/>
            </a:rPr>
            <a:t>　一般会計については、人件費の抑制や公共施設の見直しによる経常経費の削減に積極的に取り組み、財政の安定化に努める。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普通会計）についてはＨ２１をピークに減少傾向にあったが、Ｒ１から増加している。Ｒ４においては１，４４２百万円、前年度比△１５９百万円と減少した。今後は、一般廃棄物処分場の整備等大型事業の完了に伴い、増加していくことが予想されるため、事業の優先順位を付けて年度間の平準化を図るなど、地方債残高の抑制に努める。</a:t>
          </a:r>
        </a:p>
        <a:p>
          <a:r>
            <a:rPr kumimoji="1" lang="ja-JP" altLang="en-US" sz="1200">
              <a:latin typeface="ＭＳ ゴシック" pitchFamily="49" charset="-128"/>
              <a:ea typeface="ＭＳ ゴシック" pitchFamily="49" charset="-128"/>
            </a:rPr>
            <a:t>　公営企業債繰入金は減少した。病院事業会計△８百万円、水道事業会計△１百万円が主な要因である。</a:t>
          </a:r>
        </a:p>
        <a:p>
          <a:r>
            <a:rPr kumimoji="1" lang="ja-JP" altLang="en-US" sz="1200">
              <a:latin typeface="ＭＳ ゴシック" pitchFamily="49" charset="-128"/>
              <a:ea typeface="ＭＳ ゴシック" pitchFamily="49" charset="-128"/>
            </a:rPr>
            <a:t>　引き続き交付税措置の有利な地方債を選択し、適正な財政運営に努める。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石川県自治振興資金貸付金を借入れ、ほっと石川観光プラン推進ファンドに平成２８年度から５年間貸付しているもの。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将来負担比率は年々減少傾向にあり、Ｒ３から１．０ポイント減少し、Ｒ４は２７．８ポイントとなった。</a:t>
          </a:r>
        </a:p>
        <a:p>
          <a:r>
            <a:rPr kumimoji="1" lang="ja-JP" altLang="en-US" sz="1200">
              <a:latin typeface="ＭＳ ゴシック" pitchFamily="49" charset="-128"/>
              <a:ea typeface="ＭＳ ゴシック" pitchFamily="49" charset="-128"/>
            </a:rPr>
            <a:t>　これは、一般会計における起債残高が増加したものの、公営企業会計等における起債残高が減少したことによるものである。</a:t>
          </a:r>
        </a:p>
        <a:p>
          <a:r>
            <a:rPr kumimoji="1" lang="ja-JP" altLang="en-US" sz="1200">
              <a:latin typeface="ＭＳ ゴシック" pitchFamily="49" charset="-128"/>
              <a:ea typeface="ＭＳ ゴシック" pitchFamily="49" charset="-128"/>
            </a:rPr>
            <a:t>　今後も一般廃棄物処分場の整備事業等の大型事業が予定されているため、出来る限り事業の平準化を図り、短期に負担が集中しないように努める。</a:t>
          </a:r>
        </a:p>
        <a:p>
          <a:r>
            <a:rPr kumimoji="1" lang="ja-JP" altLang="en-US" sz="1200">
              <a:latin typeface="ＭＳ ゴシック" pitchFamily="49" charset="-128"/>
              <a:ea typeface="ＭＳ ゴシック" pitchFamily="49" charset="-128"/>
            </a:rPr>
            <a:t>　また、大型事業の財源として、できる限り特定財源の確保に努め、地方債残高を注視しながら交付税参入率の高い地方債の借り入れを図る。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石川県珠洲市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２０６百万円積み立てた一方、地域の活性化を促進する事業の経費の財源に充てるため、地域振興基金から１３８百万円を取り崩したこと及び図書館施設管理等基金から２４百万円を取り崩したことにより、基金全体としては１１７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予想される。このことから、できるだけ基金残高を減少させないよう適正な財政運営に努め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も、公共施設の維持管理に係る経費に対して取り崩していくため、残高は減少していくものと予想されることから、補助金等の特定財源の確保やランニングコストの縮減に努めるほか、決算剰余金が発生した場合には、地域振興基金や公共施設管理基金への積立て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地域振興基金：本市の産業を振興し、地域の活性化を促進する事業の経費の財源に充てるもの。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公共施設管理基金：公共施設の維持管理に要する経費の財源に充てるもの。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地域振興基金：令和４年度においては、１１の事業に充当するため１３８百万円を取り崩したことから減少した。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公共施設管理基金：公共施設の計画的な維持管理に資するよう１００百万円を積み立てたことから増加した。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後も産業の振興、地域の活性化を促進する事業に充当するため取り崩しが予定されるため減少する見込みではあるが、１０億円を最低限度額として確保できるよう決算剰余金が発生した場合には、当該基金に積立てていく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特別交付税の交付額の増等により財政調整基金に２０６百万円積み立てることができた。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平成１８年度以降、財政調整基金を取り崩すことなく基金残高を増加させてくることができたが、今後は人口減少や地価の下落により市税収入や地方交付税の減少が加速していくと予想される。短期的には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億円程度まで増加するものの、中長期的には減少していく見込みであり、適正な財政運営に努めたい。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現在、繰上償還の予定はなく、利息の積立のみとなっている。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事業実施による地方債の借入予定額を踏まえながら、今後も基金残高について考慮していきたい。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12,948
12,876
247.20
13,820,966
13,323,565
382,416
6,923,718
15,671,393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市では、類似団体と比較して、やや低い数値で推移しているものの、減価償却率は上昇傾向にある。今後予想される施設の統廃合などを考慮し、珠洲市公共施設等総合管理計画の見直しを行い、施設の適正な管理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86466</xdr:rowOff>
    </xdr:from>
    <xdr:to>
      <xdr:col>23</xdr:col>
      <xdr:colOff>136525</xdr:colOff>
      <xdr:row>31</xdr:row>
      <xdr:rowOff>16616</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109343</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5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30</xdr:row>
      <xdr:rowOff>137266</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28902"/>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32491</xdr:rowOff>
    </xdr:from>
    <xdr:to>
      <xdr:col>15</xdr:col>
      <xdr:colOff>187325</xdr:colOff>
      <xdr:row>30</xdr:row>
      <xdr:rowOff>134091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83291</xdr:rowOff>
    </xdr:from>
    <xdr:to>
      <xdr:col>19</xdr:col>
      <xdr:colOff>136525</xdr:colOff>
      <xdr:row>30</xdr:row>
      <xdr:rowOff>113877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998316"/>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10901</xdr:rowOff>
    </xdr:from>
    <xdr:to>
      <xdr:col>11</xdr:col>
      <xdr:colOff>187325</xdr:colOff>
      <xdr:row>30</xdr:row>
      <xdr:rowOff>112501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61701</xdr:rowOff>
    </xdr:from>
    <xdr:to>
      <xdr:col>15</xdr:col>
      <xdr:colOff>136525</xdr:colOff>
      <xdr:row>30</xdr:row>
      <xdr:rowOff>83291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7672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157163</xdr:rowOff>
    </xdr:from>
    <xdr:to>
      <xdr:col>7</xdr:col>
      <xdr:colOff>187325</xdr:colOff>
      <xdr:row>30</xdr:row>
      <xdr:rowOff>87313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36513</xdr:rowOff>
    </xdr:from>
    <xdr:to>
      <xdr:col>11</xdr:col>
      <xdr:colOff>136525</xdr:colOff>
      <xdr:row>30</xdr:row>
      <xdr:rowOff>61701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951538"/>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150618</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7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129028</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70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103840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類似団体と比較すると同程度の割合となっている。令和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年能登半島地震からの災害復旧・復興にあたり起債残高が増加する一方で、地方交付税の減少を考慮すると債務償還比率は上昇すると見込まれる。有利な地方債の選択や歳出の抑制を図りたい。</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107216</xdr:rowOff>
    </xdr:from>
    <xdr:to>
      <xdr:col>76</xdr:col>
      <xdr:colOff>73025</xdr:colOff>
      <xdr:row>31</xdr:row>
      <xdr:rowOff>37366</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02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85643</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00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152724</xdr:rowOff>
    </xdr:from>
    <xdr:to>
      <xdr:col>72</xdr:col>
      <xdr:colOff>123825</xdr:colOff>
      <xdr:row>30</xdr:row>
      <xdr:rowOff>82874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89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32074</xdr:rowOff>
    </xdr:from>
    <xdr:to>
      <xdr:col>76</xdr:col>
      <xdr:colOff>22225</xdr:colOff>
      <xdr:row>30</xdr:row>
      <xdr:rowOff>158016</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5947099"/>
          <a:ext cx="7112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144279</xdr:rowOff>
    </xdr:from>
    <xdr:to>
      <xdr:col>68</xdr:col>
      <xdr:colOff>123825</xdr:colOff>
      <xdr:row>31</xdr:row>
      <xdr:rowOff>74429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0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32074</xdr:rowOff>
    </xdr:from>
    <xdr:to>
      <xdr:col>72</xdr:col>
      <xdr:colOff>73025</xdr:colOff>
      <xdr:row>31</xdr:row>
      <xdr:rowOff>23629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947099"/>
          <a:ext cx="762000" cy="16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27524</xdr:rowOff>
    </xdr:from>
    <xdr:to>
      <xdr:col>64</xdr:col>
      <xdr:colOff>123825</xdr:colOff>
      <xdr:row>31</xdr:row>
      <xdr:rowOff>129124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23629</xdr:rowOff>
    </xdr:from>
    <xdr:to>
      <xdr:col>68</xdr:col>
      <xdr:colOff>73025</xdr:colOff>
      <xdr:row>31</xdr:row>
      <xdr:rowOff>78324</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110104"/>
          <a:ext cx="762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20927</xdr:rowOff>
    </xdr:from>
    <xdr:to>
      <xdr:col>60</xdr:col>
      <xdr:colOff>123825</xdr:colOff>
      <xdr:row>31</xdr:row>
      <xdr:rowOff>122527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1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71727</xdr:rowOff>
    </xdr:from>
    <xdr:to>
      <xdr:col>64</xdr:col>
      <xdr:colOff>73025</xdr:colOff>
      <xdr:row>31</xdr:row>
      <xdr:rowOff>78324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158202"/>
          <a:ext cx="762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74001</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98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90956</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83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145651</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88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113654</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20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12,948
12,876
247.20
13,820,966
13,323,565
382,416
6,923,718
15,671,393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36195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131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169545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78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135255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42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xdr:rowOff>
    </xdr:from>
    <xdr:to>
      <xdr:col>6</xdr:col>
      <xdr:colOff>38100</xdr:colOff>
      <xdr:row>37</xdr:row>
      <xdr:rowOff>113665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62865</xdr:rowOff>
    </xdr:from>
    <xdr:to>
      <xdr:col>10</xdr:col>
      <xdr:colOff>114300</xdr:colOff>
      <xdr:row>37</xdr:row>
      <xdr:rowOff>99060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065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65422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130192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82696</xdr:rowOff>
    </xdr:from>
    <xdr:to>
      <xdr:col>55</xdr:col>
      <xdr:colOff>50800</xdr:colOff>
      <xdr:row>38</xdr:row>
      <xdr:rowOff>12846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4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105573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2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93486</xdr:rowOff>
    </xdr:from>
    <xdr:to>
      <xdr:col>50</xdr:col>
      <xdr:colOff>165100</xdr:colOff>
      <xdr:row>38</xdr:row>
      <xdr:rowOff>23636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43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133496</xdr:rowOff>
    </xdr:from>
    <xdr:to>
      <xdr:col>55</xdr:col>
      <xdr:colOff>0</xdr:colOff>
      <xdr:row>37</xdr:row>
      <xdr:rowOff>144286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477146"/>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103892</xdr:rowOff>
    </xdr:from>
    <xdr:to>
      <xdr:col>46</xdr:col>
      <xdr:colOff>38100</xdr:colOff>
      <xdr:row>38</xdr:row>
      <xdr:rowOff>34042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144286</xdr:rowOff>
    </xdr:from>
    <xdr:to>
      <xdr:col>50</xdr:col>
      <xdr:colOff>114300</xdr:colOff>
      <xdr:row>37</xdr:row>
      <xdr:rowOff>154692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487936"/>
          <a:ext cx="889000" cy="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121403</xdr:rowOff>
    </xdr:from>
    <xdr:to>
      <xdr:col>41</xdr:col>
      <xdr:colOff>101600</xdr:colOff>
      <xdr:row>38</xdr:row>
      <xdr:rowOff>51553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4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154692</xdr:rowOff>
    </xdr:from>
    <xdr:to>
      <xdr:col>45</xdr:col>
      <xdr:colOff>177800</xdr:colOff>
      <xdr:row>38</xdr:row>
      <xdr:rowOff>753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498342"/>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133976</xdr:rowOff>
    </xdr:from>
    <xdr:to>
      <xdr:col>36</xdr:col>
      <xdr:colOff>165100</xdr:colOff>
      <xdr:row>38</xdr:row>
      <xdr:rowOff>64126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4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753</xdr:rowOff>
    </xdr:from>
    <xdr:to>
      <xdr:col>41</xdr:col>
      <xdr:colOff>50800</xdr:colOff>
      <xdr:row>38</xdr:row>
      <xdr:rowOff>13326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51585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40163</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21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50569</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2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68080</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2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80653</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25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156573</xdr:rowOff>
    </xdr:from>
    <xdr:to>
      <xdr:col>24</xdr:col>
      <xdr:colOff>114300</xdr:colOff>
      <xdr:row>60</xdr:row>
      <xdr:rowOff>86723</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8000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12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35923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3000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13063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2870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94524</xdr:rowOff>
    </xdr:from>
    <xdr:to>
      <xdr:col>10</xdr:col>
      <xdr:colOff>165100</xdr:colOff>
      <xdr:row>60</xdr:row>
      <xdr:rowOff>24674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145324</xdr:rowOff>
    </xdr:from>
    <xdr:to>
      <xdr:col>15</xdr:col>
      <xdr:colOff>50800</xdr:colOff>
      <xdr:row>60</xdr:row>
      <xdr:rowOff>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2608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68399</xdr:rowOff>
    </xdr:from>
    <xdr:to>
      <xdr:col>6</xdr:col>
      <xdr:colOff>38100</xdr:colOff>
      <xdr:row>59</xdr:row>
      <xdr:rowOff>169999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119199</xdr:rowOff>
    </xdr:from>
    <xdr:to>
      <xdr:col>10</xdr:col>
      <xdr:colOff>114300</xdr:colOff>
      <xdr:row>59</xdr:row>
      <xdr:rowOff>145324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2347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80390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41201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15076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159471</xdr:rowOff>
    </xdr:from>
    <xdr:to>
      <xdr:col>55</xdr:col>
      <xdr:colOff>50800</xdr:colOff>
      <xdr:row>60</xdr:row>
      <xdr:rowOff>89621</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2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10898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12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10963</xdr:rowOff>
    </xdr:from>
    <xdr:to>
      <xdr:col>50</xdr:col>
      <xdr:colOff>165100</xdr:colOff>
      <xdr:row>60</xdr:row>
      <xdr:rowOff>112563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2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38821</xdr:rowOff>
    </xdr:from>
    <xdr:to>
      <xdr:col>55</xdr:col>
      <xdr:colOff>0</xdr:colOff>
      <xdr:row>60</xdr:row>
      <xdr:rowOff>61763</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325821"/>
          <a:ext cx="838200" cy="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39326</xdr:rowOff>
    </xdr:from>
    <xdr:to>
      <xdr:col>46</xdr:col>
      <xdr:colOff>38100</xdr:colOff>
      <xdr:row>60</xdr:row>
      <xdr:rowOff>140926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61763</xdr:rowOff>
    </xdr:from>
    <xdr:to>
      <xdr:col>50</xdr:col>
      <xdr:colOff>114300</xdr:colOff>
      <xdr:row>60</xdr:row>
      <xdr:rowOff>90126</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348763"/>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57180</xdr:rowOff>
    </xdr:from>
    <xdr:to>
      <xdr:col>41</xdr:col>
      <xdr:colOff>101600</xdr:colOff>
      <xdr:row>60</xdr:row>
      <xdr:rowOff>158780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34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90126</xdr:rowOff>
    </xdr:from>
    <xdr:to>
      <xdr:col>45</xdr:col>
      <xdr:colOff>177800</xdr:colOff>
      <xdr:row>60</xdr:row>
      <xdr:rowOff>107980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377126"/>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73375</xdr:rowOff>
    </xdr:from>
    <xdr:to>
      <xdr:col>36</xdr:col>
      <xdr:colOff>165100</xdr:colOff>
      <xdr:row>61</xdr:row>
      <xdr:rowOff>3525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3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107980</xdr:rowOff>
    </xdr:from>
    <xdr:to>
      <xdr:col>41</xdr:col>
      <xdr:colOff>50800</xdr:colOff>
      <xdr:row>60</xdr:row>
      <xdr:rowOff>124175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394980"/>
          <a:ext cx="889000" cy="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129090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07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157453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10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3857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11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20052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13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87630</xdr:rowOff>
    </xdr:from>
    <xdr:to>
      <xdr:col>24</xdr:col>
      <xdr:colOff>63500</xdr:colOff>
      <xdr:row>80</xdr:row>
      <xdr:rowOff>152400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38036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636</xdr:rowOff>
    </xdr:from>
    <xdr:to>
      <xdr:col>15</xdr:col>
      <xdr:colOff>101600</xdr:colOff>
      <xdr:row>80</xdr:row>
      <xdr:rowOff>102236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51436</xdr:rowOff>
    </xdr:from>
    <xdr:to>
      <xdr:col>19</xdr:col>
      <xdr:colOff>177800</xdr:colOff>
      <xdr:row>80</xdr:row>
      <xdr:rowOff>87630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3767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128270</xdr:rowOff>
    </xdr:from>
    <xdr:to>
      <xdr:col>10</xdr:col>
      <xdr:colOff>165100</xdr:colOff>
      <xdr:row>80</xdr:row>
      <xdr:rowOff>58420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xdr:rowOff>
    </xdr:from>
    <xdr:to>
      <xdr:col>15</xdr:col>
      <xdr:colOff>50800</xdr:colOff>
      <xdr:row>80</xdr:row>
      <xdr:rowOff>51436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37236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88264</xdr:rowOff>
    </xdr:from>
    <xdr:to>
      <xdr:col>6</xdr:col>
      <xdr:colOff>38100</xdr:colOff>
      <xdr:row>80</xdr:row>
      <xdr:rowOff>18414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139064</xdr:rowOff>
    </xdr:from>
    <xdr:to>
      <xdr:col>10</xdr:col>
      <xdr:colOff>114300</xdr:colOff>
      <xdr:row>80</xdr:row>
      <xdr:rowOff>7620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36836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154957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118763</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34941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127614</xdr:rowOff>
    </xdr:from>
    <xdr:to>
      <xdr:col>55</xdr:col>
      <xdr:colOff>50800</xdr:colOff>
      <xdr:row>86</xdr:row>
      <xdr:rowOff>57764</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70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128484</xdr:rowOff>
    </xdr:from>
    <xdr:to>
      <xdr:col>50</xdr:col>
      <xdr:colOff>165100</xdr:colOff>
      <xdr:row>86</xdr:row>
      <xdr:rowOff>58634</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7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6964</xdr:rowOff>
    </xdr:from>
    <xdr:to>
      <xdr:col>55</xdr:col>
      <xdr:colOff>0</xdr:colOff>
      <xdr:row>86</xdr:row>
      <xdr:rowOff>7834</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751664"/>
          <a:ext cx="8382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129307</xdr:rowOff>
    </xdr:from>
    <xdr:to>
      <xdr:col>46</xdr:col>
      <xdr:colOff>38100</xdr:colOff>
      <xdr:row>86</xdr:row>
      <xdr:rowOff>59457</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7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7834</xdr:rowOff>
    </xdr:from>
    <xdr:to>
      <xdr:col>50</xdr:col>
      <xdr:colOff>114300</xdr:colOff>
      <xdr:row>86</xdr:row>
      <xdr:rowOff>8657</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75253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130084</xdr:rowOff>
    </xdr:from>
    <xdr:to>
      <xdr:col>41</xdr:col>
      <xdr:colOff>101600</xdr:colOff>
      <xdr:row>86</xdr:row>
      <xdr:rowOff>60234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7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8657</xdr:rowOff>
    </xdr:from>
    <xdr:to>
      <xdr:col>45</xdr:col>
      <xdr:colOff>177800</xdr:colOff>
      <xdr:row>86</xdr:row>
      <xdr:rowOff>9434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753357"/>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130724</xdr:rowOff>
    </xdr:from>
    <xdr:to>
      <xdr:col>36</xdr:col>
      <xdr:colOff>165100</xdr:colOff>
      <xdr:row>86</xdr:row>
      <xdr:rowOff>60874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7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9434</xdr:rowOff>
    </xdr:from>
    <xdr:to>
      <xdr:col>41</xdr:col>
      <xdr:colOff>50800</xdr:colOff>
      <xdr:row>86</xdr:row>
      <xdr:rowOff>10074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75413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49761</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79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50584</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79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51361</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7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52001</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7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E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E00-000091010000}"/>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00000000-0008-0000-0E00-00009301000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E00-000095010000}"/>
            </a:ext>
          </a:extLst>
        </xdr:cNvPr>
        <xdr:cNvSpPr txBox="1"/>
      </xdr:nvSpPr>
      <xdr:spPr>
        <a:xfrm>
          <a:off x="4673600" y="1806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4584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115225</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E00-0000A1010000}"/>
            </a:ext>
          </a:extLst>
        </xdr:cNvPr>
        <xdr:cNvSpPr txBox="1"/>
      </xdr:nvSpPr>
      <xdr:spPr>
        <a:xfrm>
          <a:off x="4673600" y="1777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61323</xdr:rowOff>
    </xdr:from>
    <xdr:to>
      <xdr:col>20</xdr:col>
      <xdr:colOff>38100</xdr:colOff>
      <xdr:row>104</xdr:row>
      <xdr:rowOff>162923</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3746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112123</xdr:rowOff>
    </xdr:from>
    <xdr:to>
      <xdr:col>24</xdr:col>
      <xdr:colOff>63500</xdr:colOff>
      <xdr:row>104</xdr:row>
      <xdr:rowOff>143148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3797300" y="179429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28666</xdr:rowOff>
    </xdr:from>
    <xdr:to>
      <xdr:col>15</xdr:col>
      <xdr:colOff>101600</xdr:colOff>
      <xdr:row>104</xdr:row>
      <xdr:rowOff>130266</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2857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79466</xdr:rowOff>
    </xdr:from>
    <xdr:to>
      <xdr:col>19</xdr:col>
      <xdr:colOff>177800</xdr:colOff>
      <xdr:row>104</xdr:row>
      <xdr:rowOff>112123</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908300" y="1791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169092</xdr:rowOff>
    </xdr:from>
    <xdr:to>
      <xdr:col>10</xdr:col>
      <xdr:colOff>165100</xdr:colOff>
      <xdr:row>104</xdr:row>
      <xdr:rowOff>99242</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968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48442</xdr:rowOff>
    </xdr:from>
    <xdr:to>
      <xdr:col>15</xdr:col>
      <xdr:colOff>50800</xdr:colOff>
      <xdr:row>104</xdr:row>
      <xdr:rowOff>79466</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019300" y="178792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162561</xdr:rowOff>
    </xdr:from>
    <xdr:to>
      <xdr:col>6</xdr:col>
      <xdr:colOff>38100</xdr:colOff>
      <xdr:row>104</xdr:row>
      <xdr:rowOff>92711</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07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104</xdr:row>
      <xdr:rowOff>48442</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130300" y="1787271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E00-0000AA010000}"/>
            </a:ext>
          </a:extLst>
        </xdr:cNvPr>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E00-0000AB010000}"/>
            </a:ext>
          </a:extLst>
        </xdr:cNvPr>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E00-0000AC010000}"/>
            </a:ext>
          </a:extLst>
        </xdr:cNvPr>
        <xdr:cNvSpPr txBox="1"/>
      </xdr:nvSpPr>
      <xdr:spPr>
        <a:xfrm>
          <a:off x="1816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E00-0000AD010000}"/>
            </a:ext>
          </a:extLst>
        </xdr:cNvPr>
        <xdr:cNvSpPr txBox="1"/>
      </xdr:nvSpPr>
      <xdr:spPr>
        <a:xfrm>
          <a:off x="927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8000</xdr:rowOff>
    </xdr:from>
    <xdr:ext cx="405111" cy="259045"/>
    <xdr:sp macro="" textlink="">
      <xdr:nvSpPr>
        <xdr:cNvPr id="430" name="n_1main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431" name="n_2main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115769</xdr:rowOff>
    </xdr:from>
    <xdr:ext cx="405111" cy="259045"/>
    <xdr:sp macro="" textlink="">
      <xdr:nvSpPr>
        <xdr:cNvPr id="432" name="n_3main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109238</xdr:rowOff>
    </xdr:from>
    <xdr:ext cx="405111" cy="259045"/>
    <xdr:sp macro="" textlink="">
      <xdr:nvSpPr>
        <xdr:cNvPr id="433" name="n_4main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0000000-0008-0000-0E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00000000-0008-0000-0E00-0000C8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00000000-0008-0000-0E00-0000CA010000}"/>
            </a:ext>
          </a:extLst>
        </xdr:cNvPr>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00000000-0008-0000-0E00-0000CC010000}"/>
            </a:ext>
          </a:extLst>
        </xdr:cNvPr>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40966</xdr:rowOff>
    </xdr:from>
    <xdr:to>
      <xdr:col>55</xdr:col>
      <xdr:colOff>50800</xdr:colOff>
      <xdr:row>107</xdr:row>
      <xdr:rowOff>142566</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0426700" y="1838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19393</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00000000-0008-0000-0E00-0000D8010000}"/>
            </a:ext>
          </a:extLst>
        </xdr:cNvPr>
        <xdr:cNvSpPr txBox="1"/>
      </xdr:nvSpPr>
      <xdr:spPr>
        <a:xfrm>
          <a:off x="10515600" y="1836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45479</xdr:rowOff>
    </xdr:from>
    <xdr:to>
      <xdr:col>50</xdr:col>
      <xdr:colOff>165100</xdr:colOff>
      <xdr:row>107</xdr:row>
      <xdr:rowOff>147079</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9588500" y="183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91766</xdr:rowOff>
    </xdr:from>
    <xdr:to>
      <xdr:col>55</xdr:col>
      <xdr:colOff>0</xdr:colOff>
      <xdr:row>107</xdr:row>
      <xdr:rowOff>96279</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9639300" y="18436916"/>
          <a:ext cx="8382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49581</xdr:rowOff>
    </xdr:from>
    <xdr:to>
      <xdr:col>46</xdr:col>
      <xdr:colOff>38100</xdr:colOff>
      <xdr:row>107</xdr:row>
      <xdr:rowOff>151181</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8699500" y="183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96279</xdr:rowOff>
    </xdr:from>
    <xdr:to>
      <xdr:col>50</xdr:col>
      <xdr:colOff>114300</xdr:colOff>
      <xdr:row>107</xdr:row>
      <xdr:rowOff>100381</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8750300" y="1844142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53494</xdr:rowOff>
    </xdr:from>
    <xdr:to>
      <xdr:col>41</xdr:col>
      <xdr:colOff>101600</xdr:colOff>
      <xdr:row>107</xdr:row>
      <xdr:rowOff>155094</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7810500" y="18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100381</xdr:rowOff>
    </xdr:from>
    <xdr:to>
      <xdr:col>45</xdr:col>
      <xdr:colOff>177800</xdr:colOff>
      <xdr:row>107</xdr:row>
      <xdr:rowOff>104294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7861300" y="18445531"/>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61201</xdr:rowOff>
    </xdr:from>
    <xdr:to>
      <xdr:col>36</xdr:col>
      <xdr:colOff>165100</xdr:colOff>
      <xdr:row>107</xdr:row>
      <xdr:rowOff>162801</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6921500" y="1840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104294</xdr:rowOff>
    </xdr:from>
    <xdr:to>
      <xdr:col>41</xdr:col>
      <xdr:colOff>50800</xdr:colOff>
      <xdr:row>107</xdr:row>
      <xdr:rowOff>112001</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6972300" y="18449444"/>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8450795" y="181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7561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6672795" y="181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138206</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9327095" y="1848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142308</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8450795" y="1848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146221</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561795" y="184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153928</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672795" y="1849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E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E00-000003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E00-00000502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E00-000007020000}"/>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7439</xdr:rowOff>
    </xdr:from>
    <xdr:to>
      <xdr:col>85</xdr:col>
      <xdr:colOff>177800</xdr:colOff>
      <xdr:row>34</xdr:row>
      <xdr:rowOff>109039</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62687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30316</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E00-000013020000}"/>
            </a:ext>
          </a:extLst>
        </xdr:cNvPr>
        <xdr:cNvSpPr txBox="1"/>
      </xdr:nvSpPr>
      <xdr:spPr>
        <a:xfrm>
          <a:off x="16357600" y="568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58239</xdr:rowOff>
    </xdr:from>
    <xdr:to>
      <xdr:col>85</xdr:col>
      <xdr:colOff>127000</xdr:colOff>
      <xdr:row>40</xdr:row>
      <xdr:rowOff>99060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5481300" y="5887539"/>
          <a:ext cx="838200" cy="106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31931</xdr:rowOff>
    </xdr:from>
    <xdr:to>
      <xdr:col>76</xdr:col>
      <xdr:colOff>165100</xdr:colOff>
      <xdr:row>40</xdr:row>
      <xdr:rowOff>133531</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4541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82731</xdr:rowOff>
    </xdr:from>
    <xdr:to>
      <xdr:col>81</xdr:col>
      <xdr:colOff>50800</xdr:colOff>
      <xdr:row>40</xdr:row>
      <xdr:rowOff>99060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592300" y="69407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9072</xdr:rowOff>
    </xdr:from>
    <xdr:to>
      <xdr:col>72</xdr:col>
      <xdr:colOff>38100</xdr:colOff>
      <xdr:row>40</xdr:row>
      <xdr:rowOff>110672</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652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59872</xdr:rowOff>
    </xdr:from>
    <xdr:to>
      <xdr:col>76</xdr:col>
      <xdr:colOff>114300</xdr:colOff>
      <xdr:row>40</xdr:row>
      <xdr:rowOff>82731</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3703300" y="69178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141333</xdr:rowOff>
    </xdr:from>
    <xdr:to>
      <xdr:col>67</xdr:col>
      <xdr:colOff>101600</xdr:colOff>
      <xdr:row>40</xdr:row>
      <xdr:rowOff>71483</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2763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20683</xdr:rowOff>
    </xdr:from>
    <xdr:to>
      <xdr:col>71</xdr:col>
      <xdr:colOff>177800</xdr:colOff>
      <xdr:row>40</xdr:row>
      <xdr:rowOff>59872</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814300" y="6878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124658</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101799</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62610</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E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E00-00003A02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E00-00003C02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E00-00003E020000}"/>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27686</xdr:rowOff>
    </xdr:from>
    <xdr:to>
      <xdr:col>116</xdr:col>
      <xdr:colOff>114300</xdr:colOff>
      <xdr:row>38</xdr:row>
      <xdr:rowOff>129286</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21107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50563</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E00-00004A020000}"/>
            </a:ext>
          </a:extLst>
        </xdr:cNvPr>
        <xdr:cNvSpPr txBox="1"/>
      </xdr:nvSpPr>
      <xdr:spPr>
        <a:xfrm>
          <a:off x="22199600" y="63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123698</xdr:rowOff>
    </xdr:from>
    <xdr:to>
      <xdr:col>112</xdr:col>
      <xdr:colOff>38100</xdr:colOff>
      <xdr:row>37</xdr:row>
      <xdr:rowOff>53848</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1272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3048</xdr:rowOff>
    </xdr:from>
    <xdr:to>
      <xdr:col>116</xdr:col>
      <xdr:colOff>63500</xdr:colOff>
      <xdr:row>38</xdr:row>
      <xdr:rowOff>78486</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1323300" y="6346698"/>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77978</xdr:rowOff>
    </xdr:from>
    <xdr:to>
      <xdr:col>107</xdr:col>
      <xdr:colOff>101600</xdr:colOff>
      <xdr:row>37</xdr:row>
      <xdr:rowOff>8128</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0383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128778</xdr:rowOff>
    </xdr:from>
    <xdr:to>
      <xdr:col>111</xdr:col>
      <xdr:colOff>177800</xdr:colOff>
      <xdr:row>37</xdr:row>
      <xdr:rowOff>3048</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0434300" y="63009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100838</xdr:rowOff>
    </xdr:from>
    <xdr:to>
      <xdr:col>102</xdr:col>
      <xdr:colOff>165100</xdr:colOff>
      <xdr:row>37</xdr:row>
      <xdr:rowOff>30988</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9494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128778</xdr:rowOff>
    </xdr:from>
    <xdr:to>
      <xdr:col>107</xdr:col>
      <xdr:colOff>50800</xdr:colOff>
      <xdr:row>36</xdr:row>
      <xdr:rowOff>151638</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9545300" y="63009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119126</xdr:rowOff>
    </xdr:from>
    <xdr:to>
      <xdr:col>98</xdr:col>
      <xdr:colOff>38100</xdr:colOff>
      <xdr:row>37</xdr:row>
      <xdr:rowOff>49276</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8605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151638</xdr:rowOff>
    </xdr:from>
    <xdr:to>
      <xdr:col>102</xdr:col>
      <xdr:colOff>114300</xdr:colOff>
      <xdr:row>36</xdr:row>
      <xdr:rowOff>169926</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8656300" y="63238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70375</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10757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24655</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0199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47515</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9310427"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65803</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8421427"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00000000-0008-0000-0E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0000000-0008-0000-0E00-000072020000}"/>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00000000-0008-0000-0E00-00007402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0000000-0008-0000-0E00-000076020000}"/>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6268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153941</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0000000-0008-0000-0E00-000082020000}"/>
            </a:ext>
          </a:extLst>
        </xdr:cNvPr>
        <xdr:cNvSpPr txBox="1"/>
      </xdr:nvSpPr>
      <xdr:spPr>
        <a:xfrm>
          <a:off x="16357600"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47498</xdr:rowOff>
    </xdr:from>
    <xdr:to>
      <xdr:col>81</xdr:col>
      <xdr:colOff>101600</xdr:colOff>
      <xdr:row>60</xdr:row>
      <xdr:rowOff>149098</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5430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54864</xdr:rowOff>
    </xdr:from>
    <xdr:to>
      <xdr:col>85</xdr:col>
      <xdr:colOff>127000</xdr:colOff>
      <xdr:row>60</xdr:row>
      <xdr:rowOff>98298</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15481300" y="103418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38354</xdr:rowOff>
    </xdr:from>
    <xdr:to>
      <xdr:col>76</xdr:col>
      <xdr:colOff>165100</xdr:colOff>
      <xdr:row>60</xdr:row>
      <xdr:rowOff>139954</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4541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89154</xdr:rowOff>
    </xdr:from>
    <xdr:to>
      <xdr:col>81</xdr:col>
      <xdr:colOff>50800</xdr:colOff>
      <xdr:row>60</xdr:row>
      <xdr:rowOff>98298</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4592300" y="103761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81788</xdr:rowOff>
    </xdr:from>
    <xdr:to>
      <xdr:col>72</xdr:col>
      <xdr:colOff>38100</xdr:colOff>
      <xdr:row>61</xdr:row>
      <xdr:rowOff>11938</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3652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89154</xdr:rowOff>
    </xdr:from>
    <xdr:to>
      <xdr:col>76</xdr:col>
      <xdr:colOff>114300</xdr:colOff>
      <xdr:row>60</xdr:row>
      <xdr:rowOff>132588</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3703300" y="103761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xdr:rowOff>
    </xdr:from>
    <xdr:to>
      <xdr:col>67</xdr:col>
      <xdr:colOff>101600</xdr:colOff>
      <xdr:row>61</xdr:row>
      <xdr:rowOff>103378</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2763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132588</xdr:rowOff>
    </xdr:from>
    <xdr:to>
      <xdr:col>71</xdr:col>
      <xdr:colOff>177800</xdr:colOff>
      <xdr:row>61</xdr:row>
      <xdr:rowOff>52578</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2814300" y="104195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51" name="n_1aveValue【学校施設】&#10;有形固定資産減価償却率">
          <a:extLst>
            <a:ext uri="{FF2B5EF4-FFF2-40B4-BE49-F238E27FC236}">
              <a16:creationId xmlns:a16="http://schemas.microsoft.com/office/drawing/2014/main" id="{00000000-0008-0000-0E00-00008B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652" name="n_2aveValue【学校施設】&#10;有形固定資産減価償却率">
          <a:extLst>
            <a:ext uri="{FF2B5EF4-FFF2-40B4-BE49-F238E27FC236}">
              <a16:creationId xmlns:a16="http://schemas.microsoft.com/office/drawing/2014/main" id="{00000000-0008-0000-0E00-00008C020000}"/>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653" name="n_3aveValue【学校施設】&#10;有形固定資産減価償却率">
          <a:extLst>
            <a:ext uri="{FF2B5EF4-FFF2-40B4-BE49-F238E27FC236}">
              <a16:creationId xmlns:a16="http://schemas.microsoft.com/office/drawing/2014/main" id="{00000000-0008-0000-0E00-00008D020000}"/>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54" name="n_4aveValue【学校施設】&#10;有形固定資産減価償却率">
          <a:extLst>
            <a:ext uri="{FF2B5EF4-FFF2-40B4-BE49-F238E27FC236}">
              <a16:creationId xmlns:a16="http://schemas.microsoft.com/office/drawing/2014/main" id="{00000000-0008-0000-0E00-00008E020000}"/>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140225</xdr:rowOff>
    </xdr:from>
    <xdr:ext cx="405111" cy="259045"/>
    <xdr:sp macro="" textlink="">
      <xdr:nvSpPr>
        <xdr:cNvPr id="655" name="n_1mainValue【学校施設】&#10;有形固定資産減価償却率">
          <a:extLst>
            <a:ext uri="{FF2B5EF4-FFF2-40B4-BE49-F238E27FC236}">
              <a16:creationId xmlns:a16="http://schemas.microsoft.com/office/drawing/2014/main" id="{00000000-0008-0000-0E00-00008F020000}"/>
            </a:ext>
          </a:extLst>
        </xdr:cNvPr>
        <xdr:cNvSpPr txBox="1"/>
      </xdr:nvSpPr>
      <xdr:spPr>
        <a:xfrm>
          <a:off x="15266044"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131081</xdr:rowOff>
    </xdr:from>
    <xdr:ext cx="405111" cy="259045"/>
    <xdr:sp macro="" textlink="">
      <xdr:nvSpPr>
        <xdr:cNvPr id="656" name="n_2mainValue【学校施設】&#10;有形固定資産減価償却率">
          <a:extLst>
            <a:ext uri="{FF2B5EF4-FFF2-40B4-BE49-F238E27FC236}">
              <a16:creationId xmlns:a16="http://schemas.microsoft.com/office/drawing/2014/main" id="{00000000-0008-0000-0E00-000090020000}"/>
            </a:ext>
          </a:extLst>
        </xdr:cNvPr>
        <xdr:cNvSpPr txBox="1"/>
      </xdr:nvSpPr>
      <xdr:spPr>
        <a:xfrm>
          <a:off x="143897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3065</xdr:rowOff>
    </xdr:from>
    <xdr:ext cx="405111" cy="259045"/>
    <xdr:sp macro="" textlink="">
      <xdr:nvSpPr>
        <xdr:cNvPr id="657" name="n_3mainValue【学校施設】&#10;有形固定資産減価償却率">
          <a:extLst>
            <a:ext uri="{FF2B5EF4-FFF2-40B4-BE49-F238E27FC236}">
              <a16:creationId xmlns:a16="http://schemas.microsoft.com/office/drawing/2014/main" id="{00000000-0008-0000-0E00-000091020000}"/>
            </a:ext>
          </a:extLst>
        </xdr:cNvPr>
        <xdr:cNvSpPr txBox="1"/>
      </xdr:nvSpPr>
      <xdr:spPr>
        <a:xfrm>
          <a:off x="13500744"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94505</xdr:rowOff>
    </xdr:from>
    <xdr:ext cx="405111" cy="259045"/>
    <xdr:sp macro="" textlink="">
      <xdr:nvSpPr>
        <xdr:cNvPr id="658" name="n_4mainValue【学校施設】&#10;有形固定資産減価償却率">
          <a:extLst>
            <a:ext uri="{FF2B5EF4-FFF2-40B4-BE49-F238E27FC236}">
              <a16:creationId xmlns:a16="http://schemas.microsoft.com/office/drawing/2014/main" id="{00000000-0008-0000-0E00-000092020000}"/>
            </a:ext>
          </a:extLst>
        </xdr:cNvPr>
        <xdr:cNvSpPr txBox="1"/>
      </xdr:nvSpPr>
      <xdr:spPr>
        <a:xfrm>
          <a:off x="12611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E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E00-0000AB020000}"/>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E00-0000AD020000}"/>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E00-0000AF020000}"/>
            </a:ext>
          </a:extLst>
        </xdr:cNvPr>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87313</xdr:rowOff>
    </xdr:from>
    <xdr:to>
      <xdr:col>116</xdr:col>
      <xdr:colOff>114300</xdr:colOff>
      <xdr:row>61</xdr:row>
      <xdr:rowOff>17463</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22110700" y="103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110190</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E00-0000BB020000}"/>
            </a:ext>
          </a:extLst>
        </xdr:cNvPr>
        <xdr:cNvSpPr txBox="1"/>
      </xdr:nvSpPr>
      <xdr:spPr>
        <a:xfrm>
          <a:off x="22199600" y="1022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105410</xdr:rowOff>
    </xdr:from>
    <xdr:to>
      <xdr:col>112</xdr:col>
      <xdr:colOff>38100</xdr:colOff>
      <xdr:row>61</xdr:row>
      <xdr:rowOff>35560</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2127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138113</xdr:rowOff>
    </xdr:from>
    <xdr:to>
      <xdr:col>116</xdr:col>
      <xdr:colOff>63500</xdr:colOff>
      <xdr:row>60</xdr:row>
      <xdr:rowOff>156210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1323300" y="1042511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64071</xdr:rowOff>
    </xdr:from>
    <xdr:to>
      <xdr:col>107</xdr:col>
      <xdr:colOff>101600</xdr:colOff>
      <xdr:row>60</xdr:row>
      <xdr:rowOff>165671</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0383500" y="103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114871</xdr:rowOff>
    </xdr:from>
    <xdr:to>
      <xdr:col>111</xdr:col>
      <xdr:colOff>177800</xdr:colOff>
      <xdr:row>60</xdr:row>
      <xdr:rowOff>156210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0434300" y="10401871"/>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81217</xdr:rowOff>
    </xdr:from>
    <xdr:to>
      <xdr:col>102</xdr:col>
      <xdr:colOff>165100</xdr:colOff>
      <xdr:row>61</xdr:row>
      <xdr:rowOff>11367</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9494500" y="103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114871</xdr:rowOff>
    </xdr:from>
    <xdr:to>
      <xdr:col>107</xdr:col>
      <xdr:colOff>50800</xdr:colOff>
      <xdr:row>60</xdr:row>
      <xdr:rowOff>132017</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19545300" y="10401871"/>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95504</xdr:rowOff>
    </xdr:from>
    <xdr:to>
      <xdr:col>98</xdr:col>
      <xdr:colOff>38100</xdr:colOff>
      <xdr:row>61</xdr:row>
      <xdr:rowOff>25654</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8605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132017</xdr:rowOff>
    </xdr:from>
    <xdr:to>
      <xdr:col>102</xdr:col>
      <xdr:colOff>114300</xdr:colOff>
      <xdr:row>60</xdr:row>
      <xdr:rowOff>146304</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8656300" y="1041901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708" name="n_1aveValue【学校施設】&#10;一人当たり面積">
          <a:extLst>
            <a:ext uri="{FF2B5EF4-FFF2-40B4-BE49-F238E27FC236}">
              <a16:creationId xmlns:a16="http://schemas.microsoft.com/office/drawing/2014/main" id="{00000000-0008-0000-0E00-0000C4020000}"/>
            </a:ext>
          </a:extLst>
        </xdr:cNvPr>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709" name="n_2aveValue【学校施設】&#10;一人当たり面積">
          <a:extLst>
            <a:ext uri="{FF2B5EF4-FFF2-40B4-BE49-F238E27FC236}">
              <a16:creationId xmlns:a16="http://schemas.microsoft.com/office/drawing/2014/main" id="{00000000-0008-0000-0E00-0000C5020000}"/>
            </a:ext>
          </a:extLst>
        </xdr:cNvPr>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710" name="n_3aveValue【学校施設】&#10;一人当たり面積">
          <a:extLst>
            <a:ext uri="{FF2B5EF4-FFF2-40B4-BE49-F238E27FC236}">
              <a16:creationId xmlns:a16="http://schemas.microsoft.com/office/drawing/2014/main" id="{00000000-0008-0000-0E00-0000C6020000}"/>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711" name="n_4aveValue【学校施設】&#10;一人当たり面積">
          <a:extLst>
            <a:ext uri="{FF2B5EF4-FFF2-40B4-BE49-F238E27FC236}">
              <a16:creationId xmlns:a16="http://schemas.microsoft.com/office/drawing/2014/main" id="{00000000-0008-0000-0E00-0000C7020000}"/>
            </a:ext>
          </a:extLst>
        </xdr:cNvPr>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52087</xdr:rowOff>
    </xdr:from>
    <xdr:ext cx="469744" cy="259045"/>
    <xdr:sp macro="" textlink="">
      <xdr:nvSpPr>
        <xdr:cNvPr id="712" name="n_1mainValue【学校施設】&#10;一人当たり面積">
          <a:extLst>
            <a:ext uri="{FF2B5EF4-FFF2-40B4-BE49-F238E27FC236}">
              <a16:creationId xmlns:a16="http://schemas.microsoft.com/office/drawing/2014/main" id="{00000000-0008-0000-0E00-0000C8020000}"/>
            </a:ext>
          </a:extLst>
        </xdr:cNvPr>
        <xdr:cNvSpPr txBox="1"/>
      </xdr:nvSpPr>
      <xdr:spPr>
        <a:xfrm>
          <a:off x="210757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10748</xdr:rowOff>
    </xdr:from>
    <xdr:ext cx="469744" cy="259045"/>
    <xdr:sp macro="" textlink="">
      <xdr:nvSpPr>
        <xdr:cNvPr id="713" name="n_2mainValue【学校施設】&#10;一人当たり面積">
          <a:extLst>
            <a:ext uri="{FF2B5EF4-FFF2-40B4-BE49-F238E27FC236}">
              <a16:creationId xmlns:a16="http://schemas.microsoft.com/office/drawing/2014/main" id="{00000000-0008-0000-0E00-0000C9020000}"/>
            </a:ext>
          </a:extLst>
        </xdr:cNvPr>
        <xdr:cNvSpPr txBox="1"/>
      </xdr:nvSpPr>
      <xdr:spPr>
        <a:xfrm>
          <a:off x="20199427" y="1012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27894</xdr:rowOff>
    </xdr:from>
    <xdr:ext cx="469744" cy="259045"/>
    <xdr:sp macro="" textlink="">
      <xdr:nvSpPr>
        <xdr:cNvPr id="714" name="n_3mainValue【学校施設】&#10;一人当たり面積">
          <a:extLst>
            <a:ext uri="{FF2B5EF4-FFF2-40B4-BE49-F238E27FC236}">
              <a16:creationId xmlns:a16="http://schemas.microsoft.com/office/drawing/2014/main" id="{00000000-0008-0000-0E00-0000CA020000}"/>
            </a:ext>
          </a:extLst>
        </xdr:cNvPr>
        <xdr:cNvSpPr txBox="1"/>
      </xdr:nvSpPr>
      <xdr:spPr>
        <a:xfrm>
          <a:off x="19310427" y="1014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42181</xdr:rowOff>
    </xdr:from>
    <xdr:ext cx="469744" cy="259045"/>
    <xdr:sp macro="" textlink="">
      <xdr:nvSpPr>
        <xdr:cNvPr id="715" name="n_4mainValue【学校施設】&#10;一人当たり面積">
          <a:extLst>
            <a:ext uri="{FF2B5EF4-FFF2-40B4-BE49-F238E27FC236}">
              <a16:creationId xmlns:a16="http://schemas.microsoft.com/office/drawing/2014/main" id="{00000000-0008-0000-0E00-0000CB020000}"/>
            </a:ext>
          </a:extLst>
        </xdr:cNvPr>
        <xdr:cNvSpPr txBox="1"/>
      </xdr:nvSpPr>
      <xdr:spPr>
        <a:xfrm>
          <a:off x="18421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00000000-0008-0000-0E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a:extLst>
            <a:ext uri="{FF2B5EF4-FFF2-40B4-BE49-F238E27FC236}">
              <a16:creationId xmlns:a16="http://schemas.microsoft.com/office/drawing/2014/main" id="{00000000-0008-0000-0E00-0000F5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9" name="【公民館】&#10;有形固定資産減価償却率最大値テキスト">
          <a:extLst>
            <a:ext uri="{FF2B5EF4-FFF2-40B4-BE49-F238E27FC236}">
              <a16:creationId xmlns:a16="http://schemas.microsoft.com/office/drawing/2014/main" id="{00000000-0008-0000-0E00-0000F7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1" name="【公民館】&#10;有形固定資産減価償却率平均値テキスト">
          <a:extLst>
            <a:ext uri="{FF2B5EF4-FFF2-40B4-BE49-F238E27FC236}">
              <a16:creationId xmlns:a16="http://schemas.microsoft.com/office/drawing/2014/main" id="{00000000-0008-0000-0E00-0000F9020000}"/>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xdr:rowOff>
    </xdr:from>
    <xdr:to>
      <xdr:col>85</xdr:col>
      <xdr:colOff>177800</xdr:colOff>
      <xdr:row>106</xdr:row>
      <xdr:rowOff>117475</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62687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165752</xdr:rowOff>
    </xdr:from>
    <xdr:ext cx="405111" cy="259045"/>
    <xdr:sp macro="" textlink="">
      <xdr:nvSpPr>
        <xdr:cNvPr id="773" name="【公民館】&#10;有形固定資産減価償却率該当値テキスト">
          <a:extLst>
            <a:ext uri="{FF2B5EF4-FFF2-40B4-BE49-F238E27FC236}">
              <a16:creationId xmlns:a16="http://schemas.microsoft.com/office/drawing/2014/main" id="{00000000-0008-0000-0E00-000005030000}"/>
            </a:ext>
          </a:extLst>
        </xdr:cNvPr>
        <xdr:cNvSpPr txBox="1"/>
      </xdr:nvSpPr>
      <xdr:spPr>
        <a:xfrm>
          <a:off x="16357600"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166370</xdr:rowOff>
    </xdr:from>
    <xdr:to>
      <xdr:col>81</xdr:col>
      <xdr:colOff>101600</xdr:colOff>
      <xdr:row>106</xdr:row>
      <xdr:rowOff>96520</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543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66675</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5481300" y="182194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113030</xdr:rowOff>
    </xdr:from>
    <xdr:to>
      <xdr:col>76</xdr:col>
      <xdr:colOff>165100</xdr:colOff>
      <xdr:row>106</xdr:row>
      <xdr:rowOff>43180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4541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163830</xdr:rowOff>
    </xdr:from>
    <xdr:to>
      <xdr:col>81</xdr:col>
      <xdr:colOff>50800</xdr:colOff>
      <xdr:row>106</xdr:row>
      <xdr:rowOff>45720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4592300" y="18166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74930</xdr:rowOff>
    </xdr:from>
    <xdr:to>
      <xdr:col>72</xdr:col>
      <xdr:colOff>38100</xdr:colOff>
      <xdr:row>106</xdr:row>
      <xdr:rowOff>5080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365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125730</xdr:rowOff>
    </xdr:from>
    <xdr:to>
      <xdr:col>76</xdr:col>
      <xdr:colOff>114300</xdr:colOff>
      <xdr:row>105</xdr:row>
      <xdr:rowOff>163830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3703300" y="18127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33020</xdr:rowOff>
    </xdr:from>
    <xdr:to>
      <xdr:col>67</xdr:col>
      <xdr:colOff>101600</xdr:colOff>
      <xdr:row>105</xdr:row>
      <xdr:rowOff>134620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2763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83820</xdr:rowOff>
    </xdr:from>
    <xdr:to>
      <xdr:col>71</xdr:col>
      <xdr:colOff>177800</xdr:colOff>
      <xdr:row>105</xdr:row>
      <xdr:rowOff>125730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814300" y="18086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2" name="n_1aveValue【公民館】&#10;有形固定資産減価償却率">
          <a:extLst>
            <a:ext uri="{FF2B5EF4-FFF2-40B4-BE49-F238E27FC236}">
              <a16:creationId xmlns:a16="http://schemas.microsoft.com/office/drawing/2014/main" id="{00000000-0008-0000-0E00-00000E030000}"/>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3" name="n_2aveValue【公民館】&#10;有形固定資産減価償却率">
          <a:extLst>
            <a:ext uri="{FF2B5EF4-FFF2-40B4-BE49-F238E27FC236}">
              <a16:creationId xmlns:a16="http://schemas.microsoft.com/office/drawing/2014/main" id="{00000000-0008-0000-0E00-00000F030000}"/>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4" name="n_3aveValue【公民館】&#10;有形固定資産減価償却率">
          <a:extLst>
            <a:ext uri="{FF2B5EF4-FFF2-40B4-BE49-F238E27FC236}">
              <a16:creationId xmlns:a16="http://schemas.microsoft.com/office/drawing/2014/main" id="{00000000-0008-0000-0E00-00001003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5" name="n_4aveValue【公民館】&#10;有形固定資産減価償却率">
          <a:extLst>
            <a:ext uri="{FF2B5EF4-FFF2-40B4-BE49-F238E27FC236}">
              <a16:creationId xmlns:a16="http://schemas.microsoft.com/office/drawing/2014/main" id="{00000000-0008-0000-0E00-000011030000}"/>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87647</xdr:rowOff>
    </xdr:from>
    <xdr:ext cx="405111" cy="259045"/>
    <xdr:sp macro="" textlink="">
      <xdr:nvSpPr>
        <xdr:cNvPr id="786" name="n_1mainValue【公民館】&#10;有形固定資産減価償却率">
          <a:extLst>
            <a:ext uri="{FF2B5EF4-FFF2-40B4-BE49-F238E27FC236}">
              <a16:creationId xmlns:a16="http://schemas.microsoft.com/office/drawing/2014/main" id="{00000000-0008-0000-0E00-000012030000}"/>
            </a:ext>
          </a:extLst>
        </xdr:cNvPr>
        <xdr:cNvSpPr txBox="1"/>
      </xdr:nvSpPr>
      <xdr:spPr>
        <a:xfrm>
          <a:off x="152660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34307</xdr:rowOff>
    </xdr:from>
    <xdr:ext cx="405111" cy="259045"/>
    <xdr:sp macro="" textlink="">
      <xdr:nvSpPr>
        <xdr:cNvPr id="787" name="n_2mainValue【公民館】&#10;有形固定資産減価償却率">
          <a:extLst>
            <a:ext uri="{FF2B5EF4-FFF2-40B4-BE49-F238E27FC236}">
              <a16:creationId xmlns:a16="http://schemas.microsoft.com/office/drawing/2014/main" id="{00000000-0008-0000-0E00-000013030000}"/>
            </a:ext>
          </a:extLst>
        </xdr:cNvPr>
        <xdr:cNvSpPr txBox="1"/>
      </xdr:nvSpPr>
      <xdr:spPr>
        <a:xfrm>
          <a:off x="14389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167657</xdr:rowOff>
    </xdr:from>
    <xdr:ext cx="405111" cy="259045"/>
    <xdr:sp macro="" textlink="">
      <xdr:nvSpPr>
        <xdr:cNvPr id="788" name="n_3mainValue【公民館】&#10;有形固定資産減価償却率">
          <a:extLst>
            <a:ext uri="{FF2B5EF4-FFF2-40B4-BE49-F238E27FC236}">
              <a16:creationId xmlns:a16="http://schemas.microsoft.com/office/drawing/2014/main" id="{00000000-0008-0000-0E00-000014030000}"/>
            </a:ext>
          </a:extLst>
        </xdr:cNvPr>
        <xdr:cNvSpPr txBox="1"/>
      </xdr:nvSpPr>
      <xdr:spPr>
        <a:xfrm>
          <a:off x="13500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125747</xdr:rowOff>
    </xdr:from>
    <xdr:ext cx="405111" cy="259045"/>
    <xdr:sp macro="" textlink="">
      <xdr:nvSpPr>
        <xdr:cNvPr id="789" name="n_4mainValue【公民館】&#10;有形固定資産減価償却率">
          <a:extLst>
            <a:ext uri="{FF2B5EF4-FFF2-40B4-BE49-F238E27FC236}">
              <a16:creationId xmlns:a16="http://schemas.microsoft.com/office/drawing/2014/main" id="{00000000-0008-0000-0E00-000015030000}"/>
            </a:ext>
          </a:extLst>
        </xdr:cNvPr>
        <xdr:cNvSpPr txBox="1"/>
      </xdr:nvSpPr>
      <xdr:spPr>
        <a:xfrm>
          <a:off x="12611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0000000-0008-0000-0E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6" name="【公民館】&#10;一人当たり面積最小値テキスト">
          <a:extLst>
            <a:ext uri="{FF2B5EF4-FFF2-40B4-BE49-F238E27FC236}">
              <a16:creationId xmlns:a16="http://schemas.microsoft.com/office/drawing/2014/main" id="{00000000-0008-0000-0E00-000030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8" name="【公民館】&#10;一人当たり面積最大値テキスト">
          <a:extLst>
            <a:ext uri="{FF2B5EF4-FFF2-40B4-BE49-F238E27FC236}">
              <a16:creationId xmlns:a16="http://schemas.microsoft.com/office/drawing/2014/main" id="{00000000-0008-0000-0E00-000032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0" name="【公民館】&#10;一人当たり面積平均値テキスト">
          <a:extLst>
            <a:ext uri="{FF2B5EF4-FFF2-40B4-BE49-F238E27FC236}">
              <a16:creationId xmlns:a16="http://schemas.microsoft.com/office/drawing/2014/main" id="{00000000-0008-0000-0E00-000034030000}"/>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2110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108693</xdr:rowOff>
    </xdr:from>
    <xdr:ext cx="469744" cy="259045"/>
    <xdr:sp macro="" textlink="">
      <xdr:nvSpPr>
        <xdr:cNvPr id="832" name="【公民館】&#10;一人当たり面積該当値テキスト">
          <a:extLst>
            <a:ext uri="{FF2B5EF4-FFF2-40B4-BE49-F238E27FC236}">
              <a16:creationId xmlns:a16="http://schemas.microsoft.com/office/drawing/2014/main" id="{00000000-0008-0000-0E00-000040030000}"/>
            </a:ext>
          </a:extLst>
        </xdr:cNvPr>
        <xdr:cNvSpPr txBox="1"/>
      </xdr:nvSpPr>
      <xdr:spPr>
        <a:xfrm>
          <a:off x="22199600" y="179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102144</xdr:rowOff>
    </xdr:from>
    <xdr:to>
      <xdr:col>112</xdr:col>
      <xdr:colOff>38100</xdr:colOff>
      <xdr:row>106</xdr:row>
      <xdr:rowOff>32294</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127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136616</xdr:rowOff>
    </xdr:from>
    <xdr:to>
      <xdr:col>116</xdr:col>
      <xdr:colOff>63500</xdr:colOff>
      <xdr:row>105</xdr:row>
      <xdr:rowOff>152944</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21323300" y="181388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038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152944</xdr:rowOff>
    </xdr:from>
    <xdr:to>
      <xdr:col>111</xdr:col>
      <xdr:colOff>177800</xdr:colOff>
      <xdr:row>105</xdr:row>
      <xdr:rowOff>169273</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20434300" y="181551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133169</xdr:rowOff>
    </xdr:from>
    <xdr:to>
      <xdr:col>102</xdr:col>
      <xdr:colOff>165100</xdr:colOff>
      <xdr:row>106</xdr:row>
      <xdr:rowOff>63319</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9494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169273</xdr:rowOff>
    </xdr:from>
    <xdr:to>
      <xdr:col>107</xdr:col>
      <xdr:colOff>50800</xdr:colOff>
      <xdr:row>106</xdr:row>
      <xdr:rowOff>12519</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19545300" y="181715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8605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12519</xdr:rowOff>
    </xdr:from>
    <xdr:to>
      <xdr:col>102</xdr:col>
      <xdr:colOff>114300</xdr:colOff>
      <xdr:row>106</xdr:row>
      <xdr:rowOff>61505</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18656300" y="1818621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1" name="n_1aveValue【公民館】&#10;一人当たり面積">
          <a:extLst>
            <a:ext uri="{FF2B5EF4-FFF2-40B4-BE49-F238E27FC236}">
              <a16:creationId xmlns:a16="http://schemas.microsoft.com/office/drawing/2014/main" id="{00000000-0008-0000-0E00-000049030000}"/>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2" name="n_2aveValue【公民館】&#10;一人当たり面積">
          <a:extLst>
            <a:ext uri="{FF2B5EF4-FFF2-40B4-BE49-F238E27FC236}">
              <a16:creationId xmlns:a16="http://schemas.microsoft.com/office/drawing/2014/main" id="{00000000-0008-0000-0E00-00004A030000}"/>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43" name="n_3aveValue【公民館】&#10;一人当たり面積">
          <a:extLst>
            <a:ext uri="{FF2B5EF4-FFF2-40B4-BE49-F238E27FC236}">
              <a16:creationId xmlns:a16="http://schemas.microsoft.com/office/drawing/2014/main" id="{00000000-0008-0000-0E00-00004B030000}"/>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4" name="n_4aveValue【公民館】&#10;一人当たり面積">
          <a:extLst>
            <a:ext uri="{FF2B5EF4-FFF2-40B4-BE49-F238E27FC236}">
              <a16:creationId xmlns:a16="http://schemas.microsoft.com/office/drawing/2014/main" id="{00000000-0008-0000-0E00-00004C030000}"/>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48821</xdr:rowOff>
    </xdr:from>
    <xdr:ext cx="469744" cy="259045"/>
    <xdr:sp macro="" textlink="">
      <xdr:nvSpPr>
        <xdr:cNvPr id="845" name="n_1mainValue【公民館】&#10;一人当たり面積">
          <a:extLst>
            <a:ext uri="{FF2B5EF4-FFF2-40B4-BE49-F238E27FC236}">
              <a16:creationId xmlns:a16="http://schemas.microsoft.com/office/drawing/2014/main" id="{00000000-0008-0000-0E00-00004D030000}"/>
            </a:ext>
          </a:extLst>
        </xdr:cNvPr>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46" name="n_2mainValue【公民館】&#10;一人当たり面積">
          <a:extLst>
            <a:ext uri="{FF2B5EF4-FFF2-40B4-BE49-F238E27FC236}">
              <a16:creationId xmlns:a16="http://schemas.microsoft.com/office/drawing/2014/main" id="{00000000-0008-0000-0E00-00004E030000}"/>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79846</xdr:rowOff>
    </xdr:from>
    <xdr:ext cx="469744" cy="259045"/>
    <xdr:sp macro="" textlink="">
      <xdr:nvSpPr>
        <xdr:cNvPr id="847" name="n_3mainValue【公民館】&#10;一人当たり面積">
          <a:extLst>
            <a:ext uri="{FF2B5EF4-FFF2-40B4-BE49-F238E27FC236}">
              <a16:creationId xmlns:a16="http://schemas.microsoft.com/office/drawing/2014/main" id="{00000000-0008-0000-0E00-00004F030000}"/>
            </a:ext>
          </a:extLst>
        </xdr:cNvPr>
        <xdr:cNvSpPr txBox="1"/>
      </xdr:nvSpPr>
      <xdr:spPr>
        <a:xfrm>
          <a:off x="19310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48" name="n_4mainValue【公民館】&#10;一人当たり面積">
          <a:extLst>
            <a:ext uri="{FF2B5EF4-FFF2-40B4-BE49-F238E27FC236}">
              <a16:creationId xmlns:a16="http://schemas.microsoft.com/office/drawing/2014/main" id="{00000000-0008-0000-0E00-000050030000}"/>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してあまり差のない数値となっているが、一人当たり延長については類似団体より大きい数値となっている。これは本市が、能登半島最先端に位置し、三方を海岸線に囲まれるとともに面積の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３を山間地が占め、集落が各地に点在する地理的な特殊性と、人口に比べて行政面積（</a:t>
          </a:r>
          <a:r>
            <a:rPr kumimoji="1" lang="en-US" altLang="ja-JP" sz="1300">
              <a:latin typeface="ＭＳ Ｐゴシック" panose="020B0600070205080204" pitchFamily="50" charset="-128"/>
              <a:ea typeface="ＭＳ Ｐゴシック" panose="020B0600070205080204" pitchFamily="50" charset="-128"/>
            </a:rPr>
            <a:t>247.20</a:t>
          </a:r>
          <a:r>
            <a:rPr kumimoji="1" lang="ja-JP" altLang="en-US" sz="1300">
              <a:latin typeface="ＭＳ Ｐゴシック" panose="020B0600070205080204" pitchFamily="50" charset="-128"/>
              <a:ea typeface="ＭＳ Ｐゴシック" panose="020B0600070205080204" pitchFamily="50" charset="-128"/>
            </a:rPr>
            <a:t>ｋ㎡）が広大なためである。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して低い数値となっているが、これは統合保育園を整備したことが要因となっている。一人当たり面積については類似団体より大きい数値となっている。一方で、統合保育園を整備したことにより当市における一人当たり面積は対前年度で減少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して非常に高い率となっている。これは、本市は市域が広く山間地が多いため、多数の小中学校（小学校７、中学校２、義務教育学校２）があり、大部分の学校施設が３０年以上経過しているためである。今後、児童・生徒数の推移を注視するとともに統廃合について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12,948
12,876
247.20
13,820,966
13,323,565
382,416
6,923,718
15,671,393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xdr:rowOff>
    </xdr:from>
    <xdr:to>
      <xdr:col>24</xdr:col>
      <xdr:colOff>114300</xdr:colOff>
      <xdr:row>34</xdr:row>
      <xdr:rowOff>110490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31767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68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137160</xdr:rowOff>
    </xdr:from>
    <xdr:to>
      <xdr:col>20</xdr:col>
      <xdr:colOff>38100</xdr:colOff>
      <xdr:row>34</xdr:row>
      <xdr:rowOff>67310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16510</xdr:rowOff>
    </xdr:from>
    <xdr:to>
      <xdr:col>24</xdr:col>
      <xdr:colOff>63500</xdr:colOff>
      <xdr:row>34</xdr:row>
      <xdr:rowOff>59690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584581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93980</xdr:rowOff>
    </xdr:from>
    <xdr:to>
      <xdr:col>15</xdr:col>
      <xdr:colOff>101600</xdr:colOff>
      <xdr:row>34</xdr:row>
      <xdr:rowOff>24130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144780</xdr:rowOff>
    </xdr:from>
    <xdr:to>
      <xdr:col>19</xdr:col>
      <xdr:colOff>177800</xdr:colOff>
      <xdr:row>34</xdr:row>
      <xdr:rowOff>16510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580263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49530</xdr:rowOff>
    </xdr:from>
    <xdr:to>
      <xdr:col>10</xdr:col>
      <xdr:colOff>165100</xdr:colOff>
      <xdr:row>33</xdr:row>
      <xdr:rowOff>151130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100330</xdr:rowOff>
    </xdr:from>
    <xdr:to>
      <xdr:col>15</xdr:col>
      <xdr:colOff>50800</xdr:colOff>
      <xdr:row>33</xdr:row>
      <xdr:rowOff>144780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575818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6350</xdr:rowOff>
    </xdr:from>
    <xdr:to>
      <xdr:col>6</xdr:col>
      <xdr:colOff>38100</xdr:colOff>
      <xdr:row>33</xdr:row>
      <xdr:rowOff>107950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33</xdr:row>
      <xdr:rowOff>100330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57150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83837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40657</xdr:rowOff>
    </xdr:from>
    <xdr:ext cx="340478"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38061" y="5527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167657</xdr:rowOff>
    </xdr:from>
    <xdr:ext cx="340478"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49061" y="5482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124477</xdr:rowOff>
    </xdr:from>
    <xdr:ext cx="340478"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60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71120</xdr:rowOff>
    </xdr:from>
    <xdr:to>
      <xdr:col>55</xdr:col>
      <xdr:colOff>50800</xdr:colOff>
      <xdr:row>38</xdr:row>
      <xdr:rowOff>1270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93997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121920</xdr:rowOff>
    </xdr:from>
    <xdr:to>
      <xdr:col>55</xdr:col>
      <xdr:colOff>0</xdr:colOff>
      <xdr:row>37</xdr:row>
      <xdr:rowOff>140970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4655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113030</xdr:rowOff>
    </xdr:from>
    <xdr:to>
      <xdr:col>46</xdr:col>
      <xdr:colOff>38100</xdr:colOff>
      <xdr:row>38</xdr:row>
      <xdr:rowOff>43180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140970</xdr:rowOff>
    </xdr:from>
    <xdr:to>
      <xdr:col>50</xdr:col>
      <xdr:colOff>114300</xdr:colOff>
      <xdr:row>37</xdr:row>
      <xdr:rowOff>163830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484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132080</xdr:rowOff>
    </xdr:from>
    <xdr:to>
      <xdr:col>41</xdr:col>
      <xdr:colOff>101600</xdr:colOff>
      <xdr:row>38</xdr:row>
      <xdr:rowOff>62230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163830</xdr:rowOff>
    </xdr:from>
    <xdr:to>
      <xdr:col>45</xdr:col>
      <xdr:colOff>177800</xdr:colOff>
      <xdr:row>38</xdr:row>
      <xdr:rowOff>11430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507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xdr:rowOff>
    </xdr:from>
    <xdr:to>
      <xdr:col>41</xdr:col>
      <xdr:colOff>50800</xdr:colOff>
      <xdr:row>38</xdr:row>
      <xdr:rowOff>30480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52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36847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59707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78757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156862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99695</xdr:rowOff>
    </xdr:from>
    <xdr:to>
      <xdr:col>20</xdr:col>
      <xdr:colOff>38100</xdr:colOff>
      <xdr:row>60</xdr:row>
      <xdr:rowOff>29845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150495</xdr:rowOff>
    </xdr:from>
    <xdr:to>
      <xdr:col>24</xdr:col>
      <xdr:colOff>63500</xdr:colOff>
      <xdr:row>60</xdr:row>
      <xdr:rowOff>13335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2660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150495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2336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33020</xdr:rowOff>
    </xdr:from>
    <xdr:to>
      <xdr:col>10</xdr:col>
      <xdr:colOff>165100</xdr:colOff>
      <xdr:row>59</xdr:row>
      <xdr:rowOff>134620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83820</xdr:rowOff>
    </xdr:from>
    <xdr:to>
      <xdr:col>15</xdr:col>
      <xdr:colOff>50800</xdr:colOff>
      <xdr:row>59</xdr:row>
      <xdr:rowOff>118110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199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49530</xdr:rowOff>
    </xdr:from>
    <xdr:to>
      <xdr:col>10</xdr:col>
      <xdr:colOff>114300</xdr:colOff>
      <xdr:row>59</xdr:row>
      <xdr:rowOff>83820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165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46372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151147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104648</xdr:rowOff>
    </xdr:from>
    <xdr:to>
      <xdr:col>55</xdr:col>
      <xdr:colOff>50800</xdr:colOff>
      <xdr:row>64</xdr:row>
      <xdr:rowOff>34798</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19575</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2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107315</xdr:rowOff>
    </xdr:from>
    <xdr:to>
      <xdr:col>50</xdr:col>
      <xdr:colOff>165100</xdr:colOff>
      <xdr:row>64</xdr:row>
      <xdr:rowOff>37465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155448</xdr:rowOff>
    </xdr:from>
    <xdr:to>
      <xdr:col>55</xdr:col>
      <xdr:colOff>0</xdr:colOff>
      <xdr:row>63</xdr:row>
      <xdr:rowOff>158115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95679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109601</xdr:rowOff>
    </xdr:from>
    <xdr:to>
      <xdr:col>46</xdr:col>
      <xdr:colOff>38100</xdr:colOff>
      <xdr:row>64</xdr:row>
      <xdr:rowOff>39751</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158115</xdr:rowOff>
    </xdr:from>
    <xdr:to>
      <xdr:col>50</xdr:col>
      <xdr:colOff>114300</xdr:colOff>
      <xdr:row>63</xdr:row>
      <xdr:rowOff>160401</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95946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111887</xdr:rowOff>
    </xdr:from>
    <xdr:to>
      <xdr:col>41</xdr:col>
      <xdr:colOff>101600</xdr:colOff>
      <xdr:row>64</xdr:row>
      <xdr:rowOff>42037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160401</xdr:rowOff>
    </xdr:from>
    <xdr:to>
      <xdr:col>45</xdr:col>
      <xdr:colOff>177800</xdr:colOff>
      <xdr:row>63</xdr:row>
      <xdr:rowOff>162687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96175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113792</xdr:rowOff>
    </xdr:from>
    <xdr:to>
      <xdr:col>36</xdr:col>
      <xdr:colOff>165100</xdr:colOff>
      <xdr:row>64</xdr:row>
      <xdr:rowOff>43942</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162687</xdr:rowOff>
    </xdr:from>
    <xdr:to>
      <xdr:col>41</xdr:col>
      <xdr:colOff>50800</xdr:colOff>
      <xdr:row>63</xdr:row>
      <xdr:rowOff>164592</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9640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28592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10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30878</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33164</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35069</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41184</xdr:rowOff>
    </xdr:from>
    <xdr:to>
      <xdr:col>20</xdr:col>
      <xdr:colOff>38100</xdr:colOff>
      <xdr:row>82</xdr:row>
      <xdr:rowOff>142784</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91984</xdr:rowOff>
    </xdr:from>
    <xdr:to>
      <xdr:col>24</xdr:col>
      <xdr:colOff>63500</xdr:colOff>
      <xdr:row>82</xdr:row>
      <xdr:rowOff>95250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15088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363</xdr:rowOff>
    </xdr:from>
    <xdr:to>
      <xdr:col>15</xdr:col>
      <xdr:colOff>101600</xdr:colOff>
      <xdr:row>82</xdr:row>
      <xdr:rowOff>101963</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51163</xdr:rowOff>
    </xdr:from>
    <xdr:to>
      <xdr:col>19</xdr:col>
      <xdr:colOff>177800</xdr:colOff>
      <xdr:row>82</xdr:row>
      <xdr:rowOff>91984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1100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130992</xdr:rowOff>
    </xdr:from>
    <xdr:to>
      <xdr:col>10</xdr:col>
      <xdr:colOff>165100</xdr:colOff>
      <xdr:row>82</xdr:row>
      <xdr:rowOff>61142</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10342</xdr:rowOff>
    </xdr:from>
    <xdr:to>
      <xdr:col>15</xdr:col>
      <xdr:colOff>50800</xdr:colOff>
      <xdr:row>82</xdr:row>
      <xdr:rowOff>51163</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0692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119562</xdr:rowOff>
    </xdr:from>
    <xdr:to>
      <xdr:col>6</xdr:col>
      <xdr:colOff>38100</xdr:colOff>
      <xdr:row>82</xdr:row>
      <xdr:rowOff>49712</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170362</xdr:rowOff>
    </xdr:from>
    <xdr:to>
      <xdr:col>10</xdr:col>
      <xdr:colOff>114300</xdr:colOff>
      <xdr:row>82</xdr:row>
      <xdr:rowOff>10342</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0578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159311</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118490</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77669</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F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00000000-0008-0000-0F00-000057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00000000-0008-0000-0F00-000059010000}"/>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00000000-0008-0000-0F00-00005B01000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92456</xdr:rowOff>
    </xdr:from>
    <xdr:to>
      <xdr:col>55</xdr:col>
      <xdr:colOff>50800</xdr:colOff>
      <xdr:row>85</xdr:row>
      <xdr:rowOff>22606</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0426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70883</xdr:rowOff>
    </xdr:from>
    <xdr:ext cx="469744" cy="259045"/>
    <xdr:sp macro="" textlink="">
      <xdr:nvSpPr>
        <xdr:cNvPr id="359" name="【福祉施設】&#10;一人当たり面積該当値テキスト">
          <a:extLst>
            <a:ext uri="{FF2B5EF4-FFF2-40B4-BE49-F238E27FC236}">
              <a16:creationId xmlns:a16="http://schemas.microsoft.com/office/drawing/2014/main" id="{00000000-0008-0000-0F00-000067010000}"/>
            </a:ext>
          </a:extLst>
        </xdr:cNvPr>
        <xdr:cNvSpPr txBox="1"/>
      </xdr:nvSpPr>
      <xdr:spPr>
        <a:xfrm>
          <a:off x="10515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99313</xdr:rowOff>
    </xdr:from>
    <xdr:to>
      <xdr:col>50</xdr:col>
      <xdr:colOff>165100</xdr:colOff>
      <xdr:row>85</xdr:row>
      <xdr:rowOff>29463</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588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143256</xdr:rowOff>
    </xdr:from>
    <xdr:to>
      <xdr:col>55</xdr:col>
      <xdr:colOff>0</xdr:colOff>
      <xdr:row>84</xdr:row>
      <xdr:rowOff>150113</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9639300" y="145450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106172</xdr:rowOff>
    </xdr:from>
    <xdr:to>
      <xdr:col>46</xdr:col>
      <xdr:colOff>38100</xdr:colOff>
      <xdr:row>85</xdr:row>
      <xdr:rowOff>36322</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699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150113</xdr:rowOff>
    </xdr:from>
    <xdr:to>
      <xdr:col>50</xdr:col>
      <xdr:colOff>114300</xdr:colOff>
      <xdr:row>84</xdr:row>
      <xdr:rowOff>156972</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8750300" y="145519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110744</xdr:rowOff>
    </xdr:from>
    <xdr:to>
      <xdr:col>41</xdr:col>
      <xdr:colOff>101600</xdr:colOff>
      <xdr:row>85</xdr:row>
      <xdr:rowOff>40894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810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156972</xdr:rowOff>
    </xdr:from>
    <xdr:to>
      <xdr:col>45</xdr:col>
      <xdr:colOff>177800</xdr:colOff>
      <xdr:row>84</xdr:row>
      <xdr:rowOff>161544</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7861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115315</xdr:rowOff>
    </xdr:from>
    <xdr:to>
      <xdr:col>36</xdr:col>
      <xdr:colOff>165100</xdr:colOff>
      <xdr:row>85</xdr:row>
      <xdr:rowOff>45465</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921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161544</xdr:rowOff>
    </xdr:from>
    <xdr:to>
      <xdr:col>41</xdr:col>
      <xdr:colOff>50800</xdr:colOff>
      <xdr:row>84</xdr:row>
      <xdr:rowOff>166115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6972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00000000-0008-0000-0F00-000070010000}"/>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00000000-0008-0000-0F00-000071010000}"/>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00000000-0008-0000-0F00-000072010000}"/>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00000000-0008-0000-0F00-000073010000}"/>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20590</xdr:rowOff>
    </xdr:from>
    <xdr:ext cx="469744" cy="259045"/>
    <xdr:sp macro="" textlink="">
      <xdr:nvSpPr>
        <xdr:cNvPr id="372" name="n_1mainValue【福祉施設】&#10;一人当たり面積">
          <a:extLst>
            <a:ext uri="{FF2B5EF4-FFF2-40B4-BE49-F238E27FC236}">
              <a16:creationId xmlns:a16="http://schemas.microsoft.com/office/drawing/2014/main" id="{00000000-0008-0000-0F00-000074010000}"/>
            </a:ext>
          </a:extLst>
        </xdr:cNvPr>
        <xdr:cNvSpPr txBox="1"/>
      </xdr:nvSpPr>
      <xdr:spPr>
        <a:xfrm>
          <a:off x="93917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373" name="n_2mainValue【福祉施設】&#10;一人当たり面積">
          <a:extLst>
            <a:ext uri="{FF2B5EF4-FFF2-40B4-BE49-F238E27FC236}">
              <a16:creationId xmlns:a16="http://schemas.microsoft.com/office/drawing/2014/main" id="{00000000-0008-0000-0F00-000075010000}"/>
            </a:ext>
          </a:extLst>
        </xdr:cNvPr>
        <xdr:cNvSpPr txBox="1"/>
      </xdr:nvSpPr>
      <xdr:spPr>
        <a:xfrm>
          <a:off x="8515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32021</xdr:rowOff>
    </xdr:from>
    <xdr:ext cx="469744" cy="259045"/>
    <xdr:sp macro="" textlink="">
      <xdr:nvSpPr>
        <xdr:cNvPr id="374" name="n_3mainValue【福祉施設】&#10;一人当たり面積">
          <a:extLst>
            <a:ext uri="{FF2B5EF4-FFF2-40B4-BE49-F238E27FC236}">
              <a16:creationId xmlns:a16="http://schemas.microsoft.com/office/drawing/2014/main" id="{00000000-0008-0000-0F00-000076010000}"/>
            </a:ext>
          </a:extLst>
        </xdr:cNvPr>
        <xdr:cNvSpPr txBox="1"/>
      </xdr:nvSpPr>
      <xdr:spPr>
        <a:xfrm>
          <a:off x="7626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36592</xdr:rowOff>
    </xdr:from>
    <xdr:ext cx="469744" cy="259045"/>
    <xdr:sp macro="" textlink="">
      <xdr:nvSpPr>
        <xdr:cNvPr id="375" name="n_4mainValue【福祉施設】&#10;一人当たり面積">
          <a:extLst>
            <a:ext uri="{FF2B5EF4-FFF2-40B4-BE49-F238E27FC236}">
              <a16:creationId xmlns:a16="http://schemas.microsoft.com/office/drawing/2014/main" id="{00000000-0008-0000-0F00-000077010000}"/>
            </a:ext>
          </a:extLst>
        </xdr:cNvPr>
        <xdr:cNvSpPr txBox="1"/>
      </xdr:nvSpPr>
      <xdr:spPr>
        <a:xfrm>
          <a:off x="6737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F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F00-00009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00000000-0008-0000-0F00-000094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F00-000096010000}"/>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105411</xdr:rowOff>
    </xdr:from>
    <xdr:to>
      <xdr:col>24</xdr:col>
      <xdr:colOff>114300</xdr:colOff>
      <xdr:row>103</xdr:row>
      <xdr:rowOff>35561</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4584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128288</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F00-0000A2010000}"/>
            </a:ext>
          </a:extLst>
        </xdr:cNvPr>
        <xdr:cNvSpPr txBox="1"/>
      </xdr:nvSpPr>
      <xdr:spPr>
        <a:xfrm>
          <a:off x="4673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69487</xdr:rowOff>
    </xdr:from>
    <xdr:to>
      <xdr:col>20</xdr:col>
      <xdr:colOff>38100</xdr:colOff>
      <xdr:row>102</xdr:row>
      <xdr:rowOff>171087</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3746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120287</xdr:rowOff>
    </xdr:from>
    <xdr:to>
      <xdr:col>24</xdr:col>
      <xdr:colOff>63500</xdr:colOff>
      <xdr:row>102</xdr:row>
      <xdr:rowOff>156211</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3797300" y="176081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36830</xdr:rowOff>
    </xdr:from>
    <xdr:to>
      <xdr:col>15</xdr:col>
      <xdr:colOff>101600</xdr:colOff>
      <xdr:row>102</xdr:row>
      <xdr:rowOff>138430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2857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87630</xdr:rowOff>
    </xdr:from>
    <xdr:to>
      <xdr:col>19</xdr:col>
      <xdr:colOff>177800</xdr:colOff>
      <xdr:row>102</xdr:row>
      <xdr:rowOff>120287</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908300" y="175755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5806</xdr:rowOff>
    </xdr:from>
    <xdr:to>
      <xdr:col>10</xdr:col>
      <xdr:colOff>165100</xdr:colOff>
      <xdr:row>102</xdr:row>
      <xdr:rowOff>107406</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968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56606</xdr:rowOff>
    </xdr:from>
    <xdr:to>
      <xdr:col>15</xdr:col>
      <xdr:colOff>50800</xdr:colOff>
      <xdr:row>102</xdr:row>
      <xdr:rowOff>87630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019300" y="175445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142966</xdr:rowOff>
    </xdr:from>
    <xdr:to>
      <xdr:col>6</xdr:col>
      <xdr:colOff>38100</xdr:colOff>
      <xdr:row>102</xdr:row>
      <xdr:rowOff>73116</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079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22316</xdr:rowOff>
    </xdr:from>
    <xdr:to>
      <xdr:col>10</xdr:col>
      <xdr:colOff>114300</xdr:colOff>
      <xdr:row>102</xdr:row>
      <xdr:rowOff>56606</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130300" y="175102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16164</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154957</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123933</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89643</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F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F00-0000CB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F00-0000CD010000}"/>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F00-0000CF010000}"/>
            </a:ext>
          </a:extLst>
        </xdr:cNvPr>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99695</xdr:rowOff>
    </xdr:from>
    <xdr:to>
      <xdr:col>55</xdr:col>
      <xdr:colOff>50800</xdr:colOff>
      <xdr:row>106</xdr:row>
      <xdr:rowOff>29845</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0426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122572</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F00-0000DB010000}"/>
            </a:ext>
          </a:extLst>
        </xdr:cNvPr>
        <xdr:cNvSpPr txBox="1"/>
      </xdr:nvSpPr>
      <xdr:spPr>
        <a:xfrm>
          <a:off x="10515600"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114936</xdr:rowOff>
    </xdr:from>
    <xdr:to>
      <xdr:col>50</xdr:col>
      <xdr:colOff>165100</xdr:colOff>
      <xdr:row>106</xdr:row>
      <xdr:rowOff>45086</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9588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150495</xdr:rowOff>
    </xdr:from>
    <xdr:to>
      <xdr:col>55</xdr:col>
      <xdr:colOff>0</xdr:colOff>
      <xdr:row>105</xdr:row>
      <xdr:rowOff>165736</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9639300" y="181527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69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165736</xdr:rowOff>
    </xdr:from>
    <xdr:to>
      <xdr:col>50</xdr:col>
      <xdr:colOff>114300</xdr:colOff>
      <xdr:row>106</xdr:row>
      <xdr:rowOff>7620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8750300" y="181679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139700</xdr:rowOff>
    </xdr:from>
    <xdr:to>
      <xdr:col>41</xdr:col>
      <xdr:colOff>101600</xdr:colOff>
      <xdr:row>106</xdr:row>
      <xdr:rowOff>69850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781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xdr:rowOff>
    </xdr:from>
    <xdr:to>
      <xdr:col>45</xdr:col>
      <xdr:colOff>177800</xdr:colOff>
      <xdr:row>106</xdr:row>
      <xdr:rowOff>19050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7861300" y="1818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692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19050</xdr:rowOff>
    </xdr:from>
    <xdr:to>
      <xdr:col>41</xdr:col>
      <xdr:colOff>50800</xdr:colOff>
      <xdr:row>106</xdr:row>
      <xdr:rowOff>30480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6972300" y="1819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a:extLst>
            <a:ext uri="{FF2B5EF4-FFF2-40B4-BE49-F238E27FC236}">
              <a16:creationId xmlns:a16="http://schemas.microsoft.com/office/drawing/2014/main" id="{00000000-0008-0000-0F00-0000E4010000}"/>
            </a:ext>
          </a:extLst>
        </xdr:cNvPr>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a:extLst>
            <a:ext uri="{FF2B5EF4-FFF2-40B4-BE49-F238E27FC236}">
              <a16:creationId xmlns:a16="http://schemas.microsoft.com/office/drawing/2014/main" id="{00000000-0008-0000-0F00-0000E5010000}"/>
            </a:ext>
          </a:extLst>
        </xdr:cNvPr>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a:extLst>
            <a:ext uri="{FF2B5EF4-FFF2-40B4-BE49-F238E27FC236}">
              <a16:creationId xmlns:a16="http://schemas.microsoft.com/office/drawing/2014/main" id="{00000000-0008-0000-0F00-0000E6010000}"/>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a:extLst>
            <a:ext uri="{FF2B5EF4-FFF2-40B4-BE49-F238E27FC236}">
              <a16:creationId xmlns:a16="http://schemas.microsoft.com/office/drawing/2014/main" id="{00000000-0008-0000-0F00-0000E7010000}"/>
            </a:ext>
          </a:extLst>
        </xdr:cNvPr>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61613</xdr:rowOff>
    </xdr:from>
    <xdr:ext cx="469744" cy="259045"/>
    <xdr:sp macro="" textlink="">
      <xdr:nvSpPr>
        <xdr:cNvPr id="488" name="n_1mainValue【市民会館】&#10;一人当たり面積">
          <a:extLst>
            <a:ext uri="{FF2B5EF4-FFF2-40B4-BE49-F238E27FC236}">
              <a16:creationId xmlns:a16="http://schemas.microsoft.com/office/drawing/2014/main" id="{00000000-0008-0000-0F00-0000E8010000}"/>
            </a:ext>
          </a:extLst>
        </xdr:cNvPr>
        <xdr:cNvSpPr txBox="1"/>
      </xdr:nvSpPr>
      <xdr:spPr>
        <a:xfrm>
          <a:off x="9391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9" name="n_2mainValue【市民会館】&#10;一人当たり面積">
          <a:extLst>
            <a:ext uri="{FF2B5EF4-FFF2-40B4-BE49-F238E27FC236}">
              <a16:creationId xmlns:a16="http://schemas.microsoft.com/office/drawing/2014/main" id="{00000000-0008-0000-0F00-0000E9010000}"/>
            </a:ext>
          </a:extLst>
        </xdr:cNvPr>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86377</xdr:rowOff>
    </xdr:from>
    <xdr:ext cx="469744" cy="259045"/>
    <xdr:sp macro="" textlink="">
      <xdr:nvSpPr>
        <xdr:cNvPr id="490" name="n_3mainValue【市民会館】&#10;一人当たり面積">
          <a:extLst>
            <a:ext uri="{FF2B5EF4-FFF2-40B4-BE49-F238E27FC236}">
              <a16:creationId xmlns:a16="http://schemas.microsoft.com/office/drawing/2014/main" id="{00000000-0008-0000-0F00-0000EA010000}"/>
            </a:ext>
          </a:extLst>
        </xdr:cNvPr>
        <xdr:cNvSpPr txBox="1"/>
      </xdr:nvSpPr>
      <xdr:spPr>
        <a:xfrm>
          <a:off x="7626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91" name="n_4mainValue【市民会館】&#10;一人当たり面積">
          <a:extLst>
            <a:ext uri="{FF2B5EF4-FFF2-40B4-BE49-F238E27FC236}">
              <a16:creationId xmlns:a16="http://schemas.microsoft.com/office/drawing/2014/main" id="{00000000-0008-0000-0F00-0000EB010000}"/>
            </a:ext>
          </a:extLst>
        </xdr:cNvPr>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F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113574</xdr:rowOff>
    </xdr:from>
    <xdr:to>
      <xdr:col>85</xdr:col>
      <xdr:colOff>177800</xdr:colOff>
      <xdr:row>37</xdr:row>
      <xdr:rowOff>43724</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136451</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121739</xdr:rowOff>
    </xdr:from>
    <xdr:to>
      <xdr:col>81</xdr:col>
      <xdr:colOff>101600</xdr:colOff>
      <xdr:row>38</xdr:row>
      <xdr:rowOff>51888</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164374</xdr:rowOff>
    </xdr:from>
    <xdr:to>
      <xdr:col>85</xdr:col>
      <xdr:colOff>127000</xdr:colOff>
      <xdr:row>38</xdr:row>
      <xdr:rowOff>1088</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5481300" y="6336574"/>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xdr:rowOff>
    </xdr:from>
    <xdr:to>
      <xdr:col>81</xdr:col>
      <xdr:colOff>50800</xdr:colOff>
      <xdr:row>40</xdr:row>
      <xdr:rowOff>19050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4592300" y="6516188"/>
          <a:ext cx="8890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102144</xdr:rowOff>
    </xdr:from>
    <xdr:to>
      <xdr:col>72</xdr:col>
      <xdr:colOff>38100</xdr:colOff>
      <xdr:row>40</xdr:row>
      <xdr:rowOff>32294</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652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152944</xdr:rowOff>
    </xdr:from>
    <xdr:to>
      <xdr:col>76</xdr:col>
      <xdr:colOff>114300</xdr:colOff>
      <xdr:row>40</xdr:row>
      <xdr:rowOff>19050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3703300" y="68394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62956</xdr:rowOff>
    </xdr:from>
    <xdr:to>
      <xdr:col>67</xdr:col>
      <xdr:colOff>101600</xdr:colOff>
      <xdr:row>39</xdr:row>
      <xdr:rowOff>164556</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763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113756</xdr:rowOff>
    </xdr:from>
    <xdr:to>
      <xdr:col>71</xdr:col>
      <xdr:colOff>177800</xdr:colOff>
      <xdr:row>39</xdr:row>
      <xdr:rowOff>152944</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814300" y="68003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68416</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23421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155683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139678</xdr:rowOff>
    </xdr:from>
    <xdr:to>
      <xdr:col>116</xdr:col>
      <xdr:colOff>114300</xdr:colOff>
      <xdr:row>42</xdr:row>
      <xdr:rowOff>69828</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71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54605</xdr:rowOff>
    </xdr:from>
    <xdr:ext cx="469744"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7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145114</xdr:rowOff>
    </xdr:from>
    <xdr:to>
      <xdr:col>112</xdr:col>
      <xdr:colOff>38100</xdr:colOff>
      <xdr:row>42</xdr:row>
      <xdr:rowOff>75264</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717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19028</xdr:rowOff>
    </xdr:from>
    <xdr:to>
      <xdr:col>116</xdr:col>
      <xdr:colOff>63500</xdr:colOff>
      <xdr:row>42</xdr:row>
      <xdr:rowOff>24464</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1323300" y="7219928"/>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149709</xdr:rowOff>
    </xdr:from>
    <xdr:to>
      <xdr:col>107</xdr:col>
      <xdr:colOff>101600</xdr:colOff>
      <xdr:row>42</xdr:row>
      <xdr:rowOff>79859</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71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24464</xdr:rowOff>
    </xdr:from>
    <xdr:to>
      <xdr:col>111</xdr:col>
      <xdr:colOff>177800</xdr:colOff>
      <xdr:row>42</xdr:row>
      <xdr:rowOff>29059</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7225364"/>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149949</xdr:rowOff>
    </xdr:from>
    <xdr:to>
      <xdr:col>102</xdr:col>
      <xdr:colOff>165100</xdr:colOff>
      <xdr:row>42</xdr:row>
      <xdr:rowOff>80099</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71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29059</xdr:rowOff>
    </xdr:from>
    <xdr:to>
      <xdr:col>107</xdr:col>
      <xdr:colOff>50800</xdr:colOff>
      <xdr:row>42</xdr:row>
      <xdr:rowOff>29299</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7229959"/>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150147</xdr:rowOff>
    </xdr:from>
    <xdr:to>
      <xdr:col>98</xdr:col>
      <xdr:colOff>38100</xdr:colOff>
      <xdr:row>42</xdr:row>
      <xdr:rowOff>80297</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71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29299</xdr:rowOff>
    </xdr:from>
    <xdr:to>
      <xdr:col>102</xdr:col>
      <xdr:colOff>114300</xdr:colOff>
      <xdr:row>42</xdr:row>
      <xdr:rowOff>29497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8656300" y="7230199"/>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66391</xdr:rowOff>
    </xdr:from>
    <xdr:ext cx="469744"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75728" y="72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70986</xdr:rowOff>
    </xdr:from>
    <xdr:ext cx="469744"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99428" y="72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71226</xdr:rowOff>
    </xdr:from>
    <xdr:ext cx="469744"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310428" y="727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71424</xdr:rowOff>
    </xdr:from>
    <xdr:ext cx="469744"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421428" y="727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139700</xdr:rowOff>
    </xdr:from>
    <xdr:to>
      <xdr:col>85</xdr:col>
      <xdr:colOff>177800</xdr:colOff>
      <xdr:row>58</xdr:row>
      <xdr:rowOff>69850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162577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19050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99212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55880</xdr:rowOff>
    </xdr:from>
    <xdr:to>
      <xdr:col>76</xdr:col>
      <xdr:colOff>165100</xdr:colOff>
      <xdr:row>57</xdr:row>
      <xdr:rowOff>157480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57</xdr:row>
      <xdr:rowOff>148590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98793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xdr:rowOff>
    </xdr:from>
    <xdr:to>
      <xdr:col>72</xdr:col>
      <xdr:colOff>38100</xdr:colOff>
      <xdr:row>57</xdr:row>
      <xdr:rowOff>115570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64770</xdr:rowOff>
    </xdr:from>
    <xdr:to>
      <xdr:col>76</xdr:col>
      <xdr:colOff>114300</xdr:colOff>
      <xdr:row>57</xdr:row>
      <xdr:rowOff>106680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9837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143510</xdr:rowOff>
    </xdr:from>
    <xdr:to>
      <xdr:col>67</xdr:col>
      <xdr:colOff>101600</xdr:colOff>
      <xdr:row>57</xdr:row>
      <xdr:rowOff>73660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22860</xdr:rowOff>
    </xdr:from>
    <xdr:to>
      <xdr:col>71</xdr:col>
      <xdr:colOff>177800</xdr:colOff>
      <xdr:row>57</xdr:row>
      <xdr:rowOff>64770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97955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2557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132097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90187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F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F00-0000B2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F00-0000B4020000}"/>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F00-0000B6020000}"/>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105410</xdr:rowOff>
    </xdr:from>
    <xdr:to>
      <xdr:col>116</xdr:col>
      <xdr:colOff>114300</xdr:colOff>
      <xdr:row>60</xdr:row>
      <xdr:rowOff>35560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2110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128287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F00-0000C2020000}"/>
            </a:ext>
          </a:extLst>
        </xdr:cNvPr>
        <xdr:cNvSpPr txBox="1"/>
      </xdr:nvSpPr>
      <xdr:spPr>
        <a:xfrm>
          <a:off x="22199600"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128270</xdr:rowOff>
    </xdr:from>
    <xdr:to>
      <xdr:col>112</xdr:col>
      <xdr:colOff>38100</xdr:colOff>
      <xdr:row>60</xdr:row>
      <xdr:rowOff>58420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1272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156210</xdr:rowOff>
    </xdr:from>
    <xdr:to>
      <xdr:col>116</xdr:col>
      <xdr:colOff>63500</xdr:colOff>
      <xdr:row>60</xdr:row>
      <xdr:rowOff>7620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1323300" y="10271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151130</xdr:rowOff>
    </xdr:from>
    <xdr:to>
      <xdr:col>107</xdr:col>
      <xdr:colOff>101600</xdr:colOff>
      <xdr:row>60</xdr:row>
      <xdr:rowOff>81280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0383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7620</xdr:rowOff>
    </xdr:from>
    <xdr:to>
      <xdr:col>111</xdr:col>
      <xdr:colOff>177800</xdr:colOff>
      <xdr:row>60</xdr:row>
      <xdr:rowOff>30480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0434300" y="10294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170180</xdr:rowOff>
    </xdr:from>
    <xdr:to>
      <xdr:col>102</xdr:col>
      <xdr:colOff>165100</xdr:colOff>
      <xdr:row>60</xdr:row>
      <xdr:rowOff>100330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9494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30480</xdr:rowOff>
    </xdr:from>
    <xdr:to>
      <xdr:col>107</xdr:col>
      <xdr:colOff>50800</xdr:colOff>
      <xdr:row>60</xdr:row>
      <xdr:rowOff>49530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9545300" y="10317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13970</xdr:rowOff>
    </xdr:from>
    <xdr:to>
      <xdr:col>98</xdr:col>
      <xdr:colOff>38100</xdr:colOff>
      <xdr:row>60</xdr:row>
      <xdr:rowOff>115570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8605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49530</xdr:rowOff>
    </xdr:from>
    <xdr:to>
      <xdr:col>102</xdr:col>
      <xdr:colOff>114300</xdr:colOff>
      <xdr:row>60</xdr:row>
      <xdr:rowOff>64770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8656300" y="10336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74947</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7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97807</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4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116857</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132097</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F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00000000-0008-0000-0F00-0000EB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00000000-0008-0000-0F00-0000ED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F00-0000EF020000}"/>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xdr:rowOff>
    </xdr:from>
    <xdr:to>
      <xdr:col>85</xdr:col>
      <xdr:colOff>177800</xdr:colOff>
      <xdr:row>80</xdr:row>
      <xdr:rowOff>107950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6268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29227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F00-0000FB020000}"/>
            </a:ext>
          </a:extLst>
        </xdr:cNvPr>
        <xdr:cNvSpPr txBox="1"/>
      </xdr:nvSpPr>
      <xdr:spPr>
        <a:xfrm>
          <a:off x="163576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144780</xdr:rowOff>
    </xdr:from>
    <xdr:to>
      <xdr:col>81</xdr:col>
      <xdr:colOff>101600</xdr:colOff>
      <xdr:row>80</xdr:row>
      <xdr:rowOff>74930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54305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24130</xdr:rowOff>
    </xdr:from>
    <xdr:to>
      <xdr:col>85</xdr:col>
      <xdr:colOff>127000</xdr:colOff>
      <xdr:row>80</xdr:row>
      <xdr:rowOff>57150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5481300" y="1374013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111761</xdr:rowOff>
    </xdr:from>
    <xdr:to>
      <xdr:col>76</xdr:col>
      <xdr:colOff>165100</xdr:colOff>
      <xdr:row>80</xdr:row>
      <xdr:rowOff>41911</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4541500" y="136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162561</xdr:rowOff>
    </xdr:from>
    <xdr:to>
      <xdr:col>81</xdr:col>
      <xdr:colOff>50800</xdr:colOff>
      <xdr:row>80</xdr:row>
      <xdr:rowOff>24130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4592300" y="137071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80011</xdr:rowOff>
    </xdr:from>
    <xdr:to>
      <xdr:col>72</xdr:col>
      <xdr:colOff>38100</xdr:colOff>
      <xdr:row>80</xdr:row>
      <xdr:rowOff>10161</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36525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130811</xdr:rowOff>
    </xdr:from>
    <xdr:to>
      <xdr:col>76</xdr:col>
      <xdr:colOff>114300</xdr:colOff>
      <xdr:row>79</xdr:row>
      <xdr:rowOff>162561</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3703300" y="136753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45720</xdr:rowOff>
    </xdr:from>
    <xdr:to>
      <xdr:col>67</xdr:col>
      <xdr:colOff>101600</xdr:colOff>
      <xdr:row>79</xdr:row>
      <xdr:rowOff>147320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2763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96520</xdr:rowOff>
    </xdr:from>
    <xdr:to>
      <xdr:col>71</xdr:col>
      <xdr:colOff>177800</xdr:colOff>
      <xdr:row>79</xdr:row>
      <xdr:rowOff>130811</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814300" y="13641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a:extLst>
            <a:ext uri="{FF2B5EF4-FFF2-40B4-BE49-F238E27FC236}">
              <a16:creationId xmlns:a16="http://schemas.microsoft.com/office/drawing/2014/main" id="{00000000-0008-0000-0F00-000004030000}"/>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a:extLst>
            <a:ext uri="{FF2B5EF4-FFF2-40B4-BE49-F238E27FC236}">
              <a16:creationId xmlns:a16="http://schemas.microsoft.com/office/drawing/2014/main" id="{00000000-0008-0000-0F00-000005030000}"/>
            </a:ext>
          </a:extLst>
        </xdr:cNvPr>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a:extLst>
            <a:ext uri="{FF2B5EF4-FFF2-40B4-BE49-F238E27FC236}">
              <a16:creationId xmlns:a16="http://schemas.microsoft.com/office/drawing/2014/main" id="{00000000-0008-0000-0F00-000006030000}"/>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5" name="n_4aveValue【消防施設】&#10;有形固定資産減価償却率">
          <a:extLst>
            <a:ext uri="{FF2B5EF4-FFF2-40B4-BE49-F238E27FC236}">
              <a16:creationId xmlns:a16="http://schemas.microsoft.com/office/drawing/2014/main" id="{00000000-0008-0000-0F00-000007030000}"/>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91457</xdr:rowOff>
    </xdr:from>
    <xdr:ext cx="405111" cy="259045"/>
    <xdr:sp macro="" textlink="">
      <xdr:nvSpPr>
        <xdr:cNvPr id="776" name="n_1main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346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58438</xdr:rowOff>
    </xdr:from>
    <xdr:ext cx="405111" cy="259045"/>
    <xdr:sp macro="" textlink="">
      <xdr:nvSpPr>
        <xdr:cNvPr id="777" name="n_2main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26688</xdr:rowOff>
    </xdr:from>
    <xdr:ext cx="405111" cy="259045"/>
    <xdr:sp macro="" textlink="">
      <xdr:nvSpPr>
        <xdr:cNvPr id="778" name="n_3main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339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163847</xdr:rowOff>
    </xdr:from>
    <xdr:ext cx="405111" cy="259045"/>
    <xdr:sp macro="" textlink="">
      <xdr:nvSpPr>
        <xdr:cNvPr id="779" name="n_4main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F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F00-00002403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F00-00002603000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F00-000028030000}"/>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148844</xdr:rowOff>
    </xdr:from>
    <xdr:to>
      <xdr:col>116</xdr:col>
      <xdr:colOff>114300</xdr:colOff>
      <xdr:row>85</xdr:row>
      <xdr:rowOff>78994</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2110700" y="145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271</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F00-000034030000}"/>
            </a:ext>
          </a:extLst>
        </xdr:cNvPr>
        <xdr:cNvSpPr txBox="1"/>
      </xdr:nvSpPr>
      <xdr:spPr>
        <a:xfrm>
          <a:off x="22199600"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28194</xdr:rowOff>
    </xdr:from>
    <xdr:to>
      <xdr:col>116</xdr:col>
      <xdr:colOff>63500</xdr:colOff>
      <xdr:row>85</xdr:row>
      <xdr:rowOff>35813</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21323300" y="14601444"/>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41911</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0434300" y="14609063"/>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43687</xdr:rowOff>
    </xdr:from>
    <xdr:to>
      <xdr:col>102</xdr:col>
      <xdr:colOff>165100</xdr:colOff>
      <xdr:row>85</xdr:row>
      <xdr:rowOff>145287</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9494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94487</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9545300" y="14615161"/>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48261</xdr:rowOff>
    </xdr:from>
    <xdr:to>
      <xdr:col>98</xdr:col>
      <xdr:colOff>38100</xdr:colOff>
      <xdr:row>85</xdr:row>
      <xdr:rowOff>149861</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8605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94487</xdr:rowOff>
    </xdr:from>
    <xdr:to>
      <xdr:col>102</xdr:col>
      <xdr:colOff>114300</xdr:colOff>
      <xdr:row>85</xdr:row>
      <xdr:rowOff>99061</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8656300" y="146677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a:extLst>
            <a:ext uri="{FF2B5EF4-FFF2-40B4-BE49-F238E27FC236}">
              <a16:creationId xmlns:a16="http://schemas.microsoft.com/office/drawing/2014/main" id="{00000000-0008-0000-0F00-00003D03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00000000-0008-0000-0F00-00003E030000}"/>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a:extLst>
            <a:ext uri="{FF2B5EF4-FFF2-40B4-BE49-F238E27FC236}">
              <a16:creationId xmlns:a16="http://schemas.microsoft.com/office/drawing/2014/main" id="{00000000-0008-0000-0F00-00003F030000}"/>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a:extLst>
            <a:ext uri="{FF2B5EF4-FFF2-40B4-BE49-F238E27FC236}">
              <a16:creationId xmlns:a16="http://schemas.microsoft.com/office/drawing/2014/main" id="{00000000-0008-0000-0F00-000040030000}"/>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103140</xdr:rowOff>
    </xdr:from>
    <xdr:ext cx="469744" cy="259045"/>
    <xdr:sp macro="" textlink="">
      <xdr:nvSpPr>
        <xdr:cNvPr id="833" name="n_1mainValue【消防施設】&#10;一人当たり面積">
          <a:extLst>
            <a:ext uri="{FF2B5EF4-FFF2-40B4-BE49-F238E27FC236}">
              <a16:creationId xmlns:a16="http://schemas.microsoft.com/office/drawing/2014/main" id="{00000000-0008-0000-0F00-000041030000}"/>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834" name="n_2mainValue【消防施設】&#10;一人当たり面積">
          <a:extLst>
            <a:ext uri="{FF2B5EF4-FFF2-40B4-BE49-F238E27FC236}">
              <a16:creationId xmlns:a16="http://schemas.microsoft.com/office/drawing/2014/main" id="{00000000-0008-0000-0F00-000042030000}"/>
            </a:ext>
          </a:extLst>
        </xdr:cNvPr>
        <xdr:cNvSpPr txBox="1"/>
      </xdr:nvSpPr>
      <xdr:spPr>
        <a:xfrm>
          <a:off x="20199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161814</xdr:rowOff>
    </xdr:from>
    <xdr:ext cx="469744" cy="259045"/>
    <xdr:sp macro="" textlink="">
      <xdr:nvSpPr>
        <xdr:cNvPr id="835" name="n_3mainValue【消防施設】&#10;一人当たり面積">
          <a:extLst>
            <a:ext uri="{FF2B5EF4-FFF2-40B4-BE49-F238E27FC236}">
              <a16:creationId xmlns:a16="http://schemas.microsoft.com/office/drawing/2014/main" id="{00000000-0008-0000-0F00-000043030000}"/>
            </a:ext>
          </a:extLst>
        </xdr:cNvPr>
        <xdr:cNvSpPr txBox="1"/>
      </xdr:nvSpPr>
      <xdr:spPr>
        <a:xfrm>
          <a:off x="19310427" y="1439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166388</xdr:rowOff>
    </xdr:from>
    <xdr:ext cx="469744" cy="259045"/>
    <xdr:sp macro="" textlink="">
      <xdr:nvSpPr>
        <xdr:cNvPr id="836" name="n_4mainValue【消防施設】&#10;一人当たり面積">
          <a:extLst>
            <a:ext uri="{FF2B5EF4-FFF2-40B4-BE49-F238E27FC236}">
              <a16:creationId xmlns:a16="http://schemas.microsoft.com/office/drawing/2014/main" id="{00000000-0008-0000-0F00-000044030000}"/>
            </a:ext>
          </a:extLst>
        </xdr:cNvPr>
        <xdr:cNvSpPr txBox="1"/>
      </xdr:nvSpPr>
      <xdr:spPr>
        <a:xfrm>
          <a:off x="184214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F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00000000-0008-0000-0F00-00005F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00000000-0008-0000-0F00-000061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F00-000063030000}"/>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67855</xdr:rowOff>
    </xdr:from>
    <xdr:to>
      <xdr:col>85</xdr:col>
      <xdr:colOff>177800</xdr:colOff>
      <xdr:row>108</xdr:row>
      <xdr:rowOff>169455</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6268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154232</xdr:rowOff>
    </xdr:from>
    <xdr:ext cx="405111" cy="259045"/>
    <xdr:sp macro="" textlink="">
      <xdr:nvSpPr>
        <xdr:cNvPr id="879" name="【庁舎】&#10;有形固定資産減価償却率該当値テキスト">
          <a:extLst>
            <a:ext uri="{FF2B5EF4-FFF2-40B4-BE49-F238E27FC236}">
              <a16:creationId xmlns:a16="http://schemas.microsoft.com/office/drawing/2014/main" id="{00000000-0008-0000-0F00-00006F030000}"/>
            </a:ext>
          </a:extLst>
        </xdr:cNvPr>
        <xdr:cNvSpPr txBox="1"/>
      </xdr:nvSpPr>
      <xdr:spPr>
        <a:xfrm>
          <a:off x="16357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35198</xdr:rowOff>
    </xdr:from>
    <xdr:to>
      <xdr:col>81</xdr:col>
      <xdr:colOff>101600</xdr:colOff>
      <xdr:row>108</xdr:row>
      <xdr:rowOff>136798</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5430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85998</xdr:rowOff>
    </xdr:from>
    <xdr:to>
      <xdr:col>85</xdr:col>
      <xdr:colOff>127000</xdr:colOff>
      <xdr:row>108</xdr:row>
      <xdr:rowOff>118655</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5481300" y="186025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169092</xdr:rowOff>
    </xdr:from>
    <xdr:to>
      <xdr:col>76</xdr:col>
      <xdr:colOff>165100</xdr:colOff>
      <xdr:row>108</xdr:row>
      <xdr:rowOff>99242</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4541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48442</xdr:rowOff>
    </xdr:from>
    <xdr:to>
      <xdr:col>81</xdr:col>
      <xdr:colOff>50800</xdr:colOff>
      <xdr:row>108</xdr:row>
      <xdr:rowOff>85998</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4592300" y="185650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138068</xdr:rowOff>
    </xdr:from>
    <xdr:to>
      <xdr:col>72</xdr:col>
      <xdr:colOff>38100</xdr:colOff>
      <xdr:row>108</xdr:row>
      <xdr:rowOff>68218</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365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17418</xdr:rowOff>
    </xdr:from>
    <xdr:to>
      <xdr:col>76</xdr:col>
      <xdr:colOff>114300</xdr:colOff>
      <xdr:row>108</xdr:row>
      <xdr:rowOff>48442</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3703300" y="185340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102144</xdr:rowOff>
    </xdr:from>
    <xdr:to>
      <xdr:col>67</xdr:col>
      <xdr:colOff>101600</xdr:colOff>
      <xdr:row>108</xdr:row>
      <xdr:rowOff>32294</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276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152944</xdr:rowOff>
    </xdr:from>
    <xdr:to>
      <xdr:col>71</xdr:col>
      <xdr:colOff>177800</xdr:colOff>
      <xdr:row>108</xdr:row>
      <xdr:rowOff>17418</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2814300" y="184980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F00-000078030000}"/>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F00-00007903000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F00-00007A03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F00-00007B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127925</xdr:rowOff>
    </xdr:from>
    <xdr:ext cx="405111" cy="259045"/>
    <xdr:sp macro="" textlink="">
      <xdr:nvSpPr>
        <xdr:cNvPr id="892" name="n_1mainValue【庁舎】&#10;有形固定資産減価償却率">
          <a:extLst>
            <a:ext uri="{FF2B5EF4-FFF2-40B4-BE49-F238E27FC236}">
              <a16:creationId xmlns:a16="http://schemas.microsoft.com/office/drawing/2014/main" id="{00000000-0008-0000-0F00-00007C030000}"/>
            </a:ext>
          </a:extLst>
        </xdr:cNvPr>
        <xdr:cNvSpPr txBox="1"/>
      </xdr:nvSpPr>
      <xdr:spPr>
        <a:xfrm>
          <a:off x="152660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90369</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F00-00007D030000}"/>
            </a:ext>
          </a:extLst>
        </xdr:cNvPr>
        <xdr:cNvSpPr txBox="1"/>
      </xdr:nvSpPr>
      <xdr:spPr>
        <a:xfrm>
          <a:off x="143897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59345</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F00-00007E030000}"/>
            </a:ext>
          </a:extLst>
        </xdr:cNvPr>
        <xdr:cNvSpPr txBox="1"/>
      </xdr:nvSpPr>
      <xdr:spPr>
        <a:xfrm>
          <a:off x="13500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23421</xdr:rowOff>
    </xdr:from>
    <xdr:ext cx="405111" cy="259045"/>
    <xdr:sp macro="" textlink="">
      <xdr:nvSpPr>
        <xdr:cNvPr id="895" name="n_4mainValue【庁舎】&#10;有形固定資産減価償却率">
          <a:extLst>
            <a:ext uri="{FF2B5EF4-FFF2-40B4-BE49-F238E27FC236}">
              <a16:creationId xmlns:a16="http://schemas.microsoft.com/office/drawing/2014/main" id="{00000000-0008-0000-0F00-00007F030000}"/>
            </a:ext>
          </a:extLst>
        </xdr:cNvPr>
        <xdr:cNvSpPr txBox="1"/>
      </xdr:nvSpPr>
      <xdr:spPr>
        <a:xfrm>
          <a:off x="12611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89694</xdr:rowOff>
    </xdr:from>
    <xdr:to>
      <xdr:col>116</xdr:col>
      <xdr:colOff>114300</xdr:colOff>
      <xdr:row>105</xdr:row>
      <xdr:rowOff>19844</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792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112571</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77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112554</xdr:rowOff>
    </xdr:from>
    <xdr:to>
      <xdr:col>112</xdr:col>
      <xdr:colOff>38100</xdr:colOff>
      <xdr:row>105</xdr:row>
      <xdr:rowOff>42704</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794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140494</xdr:rowOff>
    </xdr:from>
    <xdr:to>
      <xdr:col>116</xdr:col>
      <xdr:colOff>63500</xdr:colOff>
      <xdr:row>104</xdr:row>
      <xdr:rowOff>163354</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21323300" y="179712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136843</xdr:rowOff>
    </xdr:from>
    <xdr:to>
      <xdr:col>107</xdr:col>
      <xdr:colOff>101600</xdr:colOff>
      <xdr:row>105</xdr:row>
      <xdr:rowOff>66993</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79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163354</xdr:rowOff>
    </xdr:from>
    <xdr:to>
      <xdr:col>111</xdr:col>
      <xdr:colOff>177800</xdr:colOff>
      <xdr:row>105</xdr:row>
      <xdr:rowOff>16193</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0434300" y="17994154"/>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156845</xdr:rowOff>
    </xdr:from>
    <xdr:to>
      <xdr:col>102</xdr:col>
      <xdr:colOff>165100</xdr:colOff>
      <xdr:row>105</xdr:row>
      <xdr:rowOff>86995</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16193</xdr:rowOff>
    </xdr:from>
    <xdr:to>
      <xdr:col>107</xdr:col>
      <xdr:colOff>50800</xdr:colOff>
      <xdr:row>105</xdr:row>
      <xdr:rowOff>36195</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9545300" y="1801844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1112</xdr:rowOff>
    </xdr:from>
    <xdr:to>
      <xdr:col>98</xdr:col>
      <xdr:colOff>38100</xdr:colOff>
      <xdr:row>105</xdr:row>
      <xdr:rowOff>102712</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80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36195</xdr:rowOff>
    </xdr:from>
    <xdr:to>
      <xdr:col>102</xdr:col>
      <xdr:colOff>114300</xdr:colOff>
      <xdr:row>105</xdr:row>
      <xdr:rowOff>51912</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8656300" y="18038445"/>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59231</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727" y="177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83520</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427" y="1774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103522</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119239</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427" y="1777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年度末に新図書館が竣工した。このため、有形固定資産減価償却率・一人当たり面積ともに大きな変動があった。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年度から一部事務組合である奥能登クリーン組合を連結しており、令和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年度に奥能登クリーン組合において新焼却施設が完成したことから償却率が減少したものである。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の有形固定資産減価償却率は、類似団体と比較すると低い数値となっている。これは、平成２７年度中に新たな消防庁舎を整備したことが要因である。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すると非常に高い数値となっている。開庁から４０年以上経過しており、これまでも耐震補強等の改修をしながら長寿命化を図ってきた。今後も計画的な改修等の実施により更なる長寿命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13820966</v>
      </c>
      <c r="BO4" s="384"/>
      <c r="BP4" s="384"/>
      <c r="BQ4" s="384"/>
      <c r="BR4" s="384"/>
      <c r="BS4" s="384"/>
      <c r="BT4" s="384"/>
      <c r="BU4" s="385"/>
      <c r="BV4" s="383">
        <v>13748199</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5.5</v>
      </c>
      <c r="CU4" s="390"/>
      <c r="CV4" s="390"/>
      <c r="CW4" s="390"/>
      <c r="CX4" s="390"/>
      <c r="CY4" s="390"/>
      <c r="CZ4" s="390"/>
      <c r="DA4" s="391"/>
      <c r="DB4" s="389">
        <v>5.7</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13323565</v>
      </c>
      <c r="BO5" s="421"/>
      <c r="BP5" s="421"/>
      <c r="BQ5" s="421"/>
      <c r="BR5" s="421"/>
      <c r="BS5" s="421"/>
      <c r="BT5" s="421"/>
      <c r="BU5" s="422"/>
      <c r="BV5" s="420">
        <v>13233045</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95.1</v>
      </c>
      <c r="CU5" s="418"/>
      <c r="CV5" s="418"/>
      <c r="CW5" s="418"/>
      <c r="CX5" s="418"/>
      <c r="CY5" s="418"/>
      <c r="CZ5" s="418"/>
      <c r="DA5" s="419"/>
      <c r="DB5" s="417">
        <v>90.7</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497401</v>
      </c>
      <c r="BO6" s="421"/>
      <c r="BP6" s="421"/>
      <c r="BQ6" s="421"/>
      <c r="BR6" s="421"/>
      <c r="BS6" s="421"/>
      <c r="BT6" s="421"/>
      <c r="BU6" s="422"/>
      <c r="BV6" s="420">
        <v>515154</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95.9</v>
      </c>
      <c r="CU6" s="458"/>
      <c r="CV6" s="458"/>
      <c r="CW6" s="458"/>
      <c r="CX6" s="458"/>
      <c r="CY6" s="458"/>
      <c r="CZ6" s="458"/>
      <c r="DA6" s="459"/>
      <c r="DB6" s="457">
        <v>93</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104</v>
      </c>
      <c r="AV7" s="453"/>
      <c r="AW7" s="453"/>
      <c r="AX7" s="453"/>
      <c r="AY7" s="454" t="s">
        <v>108</v>
      </c>
      <c r="AZ7" s="455"/>
      <c r="BA7" s="455"/>
      <c r="BB7" s="455"/>
      <c r="BC7" s="455"/>
      <c r="BD7" s="455"/>
      <c r="BE7" s="455"/>
      <c r="BF7" s="455"/>
      <c r="BG7" s="455"/>
      <c r="BH7" s="455"/>
      <c r="BI7" s="455"/>
      <c r="BJ7" s="455"/>
      <c r="BK7" s="455"/>
      <c r="BL7" s="455"/>
      <c r="BM7" s="456"/>
      <c r="BN7" s="420">
        <v>114985</v>
      </c>
      <c r="BO7" s="421"/>
      <c r="BP7" s="421"/>
      <c r="BQ7" s="421"/>
      <c r="BR7" s="421"/>
      <c r="BS7" s="421"/>
      <c r="BT7" s="421"/>
      <c r="BU7" s="422"/>
      <c r="BV7" s="420">
        <v>104321</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6923718</v>
      </c>
      <c r="CU7" s="421"/>
      <c r="CV7" s="421"/>
      <c r="CW7" s="421"/>
      <c r="CX7" s="421"/>
      <c r="CY7" s="421"/>
      <c r="CZ7" s="421"/>
      <c r="DA7" s="422"/>
      <c r="DB7" s="420">
        <v>7219880</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96</v>
      </c>
      <c r="AV8" s="453"/>
      <c r="AW8" s="453"/>
      <c r="AX8" s="453"/>
      <c r="AY8" s="454" t="s">
        <v>111</v>
      </c>
      <c r="AZ8" s="455"/>
      <c r="BA8" s="455"/>
      <c r="BB8" s="455"/>
      <c r="BC8" s="455"/>
      <c r="BD8" s="455"/>
      <c r="BE8" s="455"/>
      <c r="BF8" s="455"/>
      <c r="BG8" s="455"/>
      <c r="BH8" s="455"/>
      <c r="BI8" s="455"/>
      <c r="BJ8" s="455"/>
      <c r="BK8" s="455"/>
      <c r="BL8" s="455"/>
      <c r="BM8" s="456"/>
      <c r="BN8" s="420">
        <v>382416</v>
      </c>
      <c r="BO8" s="421"/>
      <c r="BP8" s="421"/>
      <c r="BQ8" s="421"/>
      <c r="BR8" s="421"/>
      <c r="BS8" s="421"/>
      <c r="BT8" s="421"/>
      <c r="BU8" s="422"/>
      <c r="BV8" s="420">
        <v>410833</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0.22</v>
      </c>
      <c r="CU8" s="461"/>
      <c r="CV8" s="461"/>
      <c r="CW8" s="461"/>
      <c r="CX8" s="461"/>
      <c r="CY8" s="461"/>
      <c r="CZ8" s="461"/>
      <c r="DA8" s="462"/>
      <c r="DB8" s="460">
        <v>0.22</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12929</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-28417</v>
      </c>
      <c r="BO9" s="421"/>
      <c r="BP9" s="421"/>
      <c r="BQ9" s="421"/>
      <c r="BR9" s="421"/>
      <c r="BS9" s="421"/>
      <c r="BT9" s="421"/>
      <c r="BU9" s="422"/>
      <c r="BV9" s="420">
        <v>-31158</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16.899999999999999</v>
      </c>
      <c r="CU9" s="418"/>
      <c r="CV9" s="418"/>
      <c r="CW9" s="418"/>
      <c r="CX9" s="418"/>
      <c r="CY9" s="418"/>
      <c r="CZ9" s="418"/>
      <c r="DA9" s="419"/>
      <c r="DB9" s="417">
        <v>16.399999999999999</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14625</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3248</v>
      </c>
      <c r="BO10" s="421"/>
      <c r="BP10" s="421"/>
      <c r="BQ10" s="421"/>
      <c r="BR10" s="421"/>
      <c r="BS10" s="421"/>
      <c r="BT10" s="421"/>
      <c r="BU10" s="422"/>
      <c r="BV10" s="420">
        <v>3828</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128</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132</v>
      </c>
      <c r="DC11" s="461"/>
      <c r="DD11" s="461"/>
      <c r="DE11" s="461"/>
      <c r="DF11" s="461"/>
      <c r="DG11" s="461"/>
      <c r="DH11" s="461"/>
      <c r="DI11" s="462"/>
    </row>
    <row r="12" spans="1:119" ht="18.75" customHeight="1" x14ac:dyDescent="0.2">
      <c r="A12" s="175"/>
      <c r="B12" s="480" t="s">
        <v>133</v>
      </c>
      <c r="C12" s="481"/>
      <c r="D12" s="481"/>
      <c r="E12" s="481"/>
      <c r="F12" s="481"/>
      <c r="G12" s="481"/>
      <c r="H12" s="481"/>
      <c r="I12" s="481"/>
      <c r="J12" s="481"/>
      <c r="K12" s="482"/>
      <c r="L12" s="489" t="s">
        <v>134</v>
      </c>
      <c r="M12" s="490"/>
      <c r="N12" s="490"/>
      <c r="O12" s="490"/>
      <c r="P12" s="490"/>
      <c r="Q12" s="491"/>
      <c r="R12" s="492">
        <v>12948</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138</v>
      </c>
      <c r="AV12" s="453"/>
      <c r="AW12" s="453"/>
      <c r="AX12" s="453"/>
      <c r="AY12" s="454" t="s">
        <v>139</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140</v>
      </c>
      <c r="CE12" s="424"/>
      <c r="CF12" s="424"/>
      <c r="CG12" s="424"/>
      <c r="CH12" s="424"/>
      <c r="CI12" s="424"/>
      <c r="CJ12" s="424"/>
      <c r="CK12" s="424"/>
      <c r="CL12" s="424"/>
      <c r="CM12" s="424"/>
      <c r="CN12" s="424"/>
      <c r="CO12" s="424"/>
      <c r="CP12" s="424"/>
      <c r="CQ12" s="424"/>
      <c r="CR12" s="424"/>
      <c r="CS12" s="425"/>
      <c r="CT12" s="460" t="s">
        <v>141</v>
      </c>
      <c r="CU12" s="461"/>
      <c r="CV12" s="461"/>
      <c r="CW12" s="461"/>
      <c r="CX12" s="461"/>
      <c r="CY12" s="461"/>
      <c r="CZ12" s="461"/>
      <c r="DA12" s="462"/>
      <c r="DB12" s="460" t="s">
        <v>131</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142</v>
      </c>
      <c r="N13" s="512"/>
      <c r="O13" s="512"/>
      <c r="P13" s="512"/>
      <c r="Q13" s="513"/>
      <c r="R13" s="504">
        <v>12876</v>
      </c>
      <c r="S13" s="505"/>
      <c r="T13" s="505"/>
      <c r="U13" s="505"/>
      <c r="V13" s="506"/>
      <c r="W13" s="436" t="s">
        <v>143</v>
      </c>
      <c r="X13" s="437"/>
      <c r="Y13" s="437"/>
      <c r="Z13" s="437"/>
      <c r="AA13" s="437"/>
      <c r="AB13" s="427"/>
      <c r="AC13" s="471">
        <v>613</v>
      </c>
      <c r="AD13" s="472"/>
      <c r="AE13" s="472"/>
      <c r="AF13" s="472"/>
      <c r="AG13" s="514"/>
      <c r="AH13" s="471">
        <v>838</v>
      </c>
      <c r="AI13" s="472"/>
      <c r="AJ13" s="472"/>
      <c r="AK13" s="472"/>
      <c r="AL13" s="473"/>
      <c r="AM13" s="449" t="s">
        <v>144</v>
      </c>
      <c r="AN13" s="450"/>
      <c r="AO13" s="450"/>
      <c r="AP13" s="450"/>
      <c r="AQ13" s="450"/>
      <c r="AR13" s="450"/>
      <c r="AS13" s="450"/>
      <c r="AT13" s="451"/>
      <c r="AU13" s="452" t="s">
        <v>128</v>
      </c>
      <c r="AV13" s="453"/>
      <c r="AW13" s="453"/>
      <c r="AX13" s="453"/>
      <c r="AY13" s="454" t="s">
        <v>145</v>
      </c>
      <c r="AZ13" s="455"/>
      <c r="BA13" s="455"/>
      <c r="BB13" s="455"/>
      <c r="BC13" s="455"/>
      <c r="BD13" s="455"/>
      <c r="BE13" s="455"/>
      <c r="BF13" s="455"/>
      <c r="BG13" s="455"/>
      <c r="BH13" s="455"/>
      <c r="BI13" s="455"/>
      <c r="BJ13" s="455"/>
      <c r="BK13" s="455"/>
      <c r="BL13" s="455"/>
      <c r="BM13" s="456"/>
      <c r="BN13" s="420">
        <v>-25169</v>
      </c>
      <c r="BO13" s="421"/>
      <c r="BP13" s="421"/>
      <c r="BQ13" s="421"/>
      <c r="BR13" s="421"/>
      <c r="BS13" s="421"/>
      <c r="BT13" s="421"/>
      <c r="BU13" s="422"/>
      <c r="BV13" s="420">
        <v>-27330</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14.1</v>
      </c>
      <c r="CU13" s="418"/>
      <c r="CV13" s="418"/>
      <c r="CW13" s="418"/>
      <c r="CX13" s="418"/>
      <c r="CY13" s="418"/>
      <c r="CZ13" s="418"/>
      <c r="DA13" s="419"/>
      <c r="DB13" s="417">
        <v>13.6</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147</v>
      </c>
      <c r="M14" s="502"/>
      <c r="N14" s="502"/>
      <c r="O14" s="502"/>
      <c r="P14" s="502"/>
      <c r="Q14" s="503"/>
      <c r="R14" s="504">
        <v>13334</v>
      </c>
      <c r="S14" s="505"/>
      <c r="T14" s="505"/>
      <c r="U14" s="505"/>
      <c r="V14" s="506"/>
      <c r="W14" s="410"/>
      <c r="X14" s="411"/>
      <c r="Y14" s="411"/>
      <c r="Z14" s="411"/>
      <c r="AA14" s="411"/>
      <c r="AB14" s="400"/>
      <c r="AC14" s="507">
        <v>10.3</v>
      </c>
      <c r="AD14" s="508"/>
      <c r="AE14" s="508"/>
      <c r="AF14" s="508"/>
      <c r="AG14" s="509"/>
      <c r="AH14" s="507">
        <v>12.3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v>27.8</v>
      </c>
      <c r="CU14" s="519"/>
      <c r="CV14" s="519"/>
      <c r="CW14" s="519"/>
      <c r="CX14" s="519"/>
      <c r="CY14" s="519"/>
      <c r="CZ14" s="519"/>
      <c r="DA14" s="520"/>
      <c r="DB14" s="518">
        <v>28.8</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142</v>
      </c>
      <c r="N15" s="512"/>
      <c r="O15" s="512"/>
      <c r="P15" s="512"/>
      <c r="Q15" s="513"/>
      <c r="R15" s="504">
        <v>13273</v>
      </c>
      <c r="S15" s="505"/>
      <c r="T15" s="505"/>
      <c r="U15" s="505"/>
      <c r="V15" s="506"/>
      <c r="W15" s="436" t="s">
        <v>149</v>
      </c>
      <c r="X15" s="437"/>
      <c r="Y15" s="437"/>
      <c r="Z15" s="437"/>
      <c r="AA15" s="437"/>
      <c r="AB15" s="427"/>
      <c r="AC15" s="471">
        <v>1520</v>
      </c>
      <c r="AD15" s="472"/>
      <c r="AE15" s="472"/>
      <c r="AF15" s="472"/>
      <c r="AG15" s="514"/>
      <c r="AH15" s="471">
        <v>1801</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1438973</v>
      </c>
      <c r="BO15" s="384"/>
      <c r="BP15" s="384"/>
      <c r="BQ15" s="384"/>
      <c r="BR15" s="384"/>
      <c r="BS15" s="384"/>
      <c r="BT15" s="384"/>
      <c r="BU15" s="385"/>
      <c r="BV15" s="383">
        <v>1410236</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25.6</v>
      </c>
      <c r="AD16" s="508"/>
      <c r="AE16" s="508"/>
      <c r="AF16" s="508"/>
      <c r="AG16" s="509"/>
      <c r="AH16" s="507">
        <v>26.4</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6518220</v>
      </c>
      <c r="BO16" s="421"/>
      <c r="BP16" s="421"/>
      <c r="BQ16" s="421"/>
      <c r="BR16" s="421"/>
      <c r="BS16" s="421"/>
      <c r="BT16" s="421"/>
      <c r="BU16" s="422"/>
      <c r="BV16" s="420">
        <v>6627032</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3796</v>
      </c>
      <c r="AD17" s="472"/>
      <c r="AE17" s="472"/>
      <c r="AF17" s="472"/>
      <c r="AG17" s="514"/>
      <c r="AH17" s="471">
        <v>4195</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1780576</v>
      </c>
      <c r="BO17" s="421"/>
      <c r="BP17" s="421"/>
      <c r="BQ17" s="421"/>
      <c r="BR17" s="421"/>
      <c r="BS17" s="421"/>
      <c r="BT17" s="421"/>
      <c r="BU17" s="422"/>
      <c r="BV17" s="420">
        <v>1736485</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159</v>
      </c>
      <c r="C18" s="463"/>
      <c r="D18" s="463"/>
      <c r="E18" s="543"/>
      <c r="F18" s="543"/>
      <c r="G18" s="543"/>
      <c r="H18" s="543"/>
      <c r="I18" s="543"/>
      <c r="J18" s="543"/>
      <c r="K18" s="543"/>
      <c r="L18" s="544">
        <v>247.2</v>
      </c>
      <c r="M18" s="544"/>
      <c r="N18" s="544"/>
      <c r="O18" s="544"/>
      <c r="P18" s="544"/>
      <c r="Q18" s="544"/>
      <c r="R18" s="545"/>
      <c r="S18" s="545"/>
      <c r="T18" s="545"/>
      <c r="U18" s="545"/>
      <c r="V18" s="546"/>
      <c r="W18" s="438"/>
      <c r="X18" s="439"/>
      <c r="Y18" s="439"/>
      <c r="Z18" s="439"/>
      <c r="AA18" s="439"/>
      <c r="AB18" s="430"/>
      <c r="AC18" s="547">
        <v>64</v>
      </c>
      <c r="AD18" s="548"/>
      <c r="AE18" s="548"/>
      <c r="AF18" s="548"/>
      <c r="AG18" s="549"/>
      <c r="AH18" s="547">
        <v>61.4</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6754267</v>
      </c>
      <c r="BO18" s="421"/>
      <c r="BP18" s="421"/>
      <c r="BQ18" s="421"/>
      <c r="BR18" s="421"/>
      <c r="BS18" s="421"/>
      <c r="BT18" s="421"/>
      <c r="BU18" s="422"/>
      <c r="BV18" s="420">
        <v>6697669</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161</v>
      </c>
      <c r="C19" s="463"/>
      <c r="D19" s="463"/>
      <c r="E19" s="543"/>
      <c r="F19" s="543"/>
      <c r="G19" s="543"/>
      <c r="H19" s="543"/>
      <c r="I19" s="543"/>
      <c r="J19" s="543"/>
      <c r="K19" s="543"/>
      <c r="L19" s="551">
        <v>52</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8494163</v>
      </c>
      <c r="BO19" s="421"/>
      <c r="BP19" s="421"/>
      <c r="BQ19" s="421"/>
      <c r="BR19" s="421"/>
      <c r="BS19" s="421"/>
      <c r="BT19" s="421"/>
      <c r="BU19" s="422"/>
      <c r="BV19" s="420">
        <v>8724963</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163</v>
      </c>
      <c r="C20" s="463"/>
      <c r="D20" s="463"/>
      <c r="E20" s="543"/>
      <c r="F20" s="543"/>
      <c r="G20" s="543"/>
      <c r="H20" s="543"/>
      <c r="I20" s="543"/>
      <c r="J20" s="543"/>
      <c r="K20" s="543"/>
      <c r="L20" s="551">
        <v>5517</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15671393</v>
      </c>
      <c r="BO22" s="384"/>
      <c r="BP22" s="384"/>
      <c r="BQ22" s="384"/>
      <c r="BR22" s="384"/>
      <c r="BS22" s="384"/>
      <c r="BT22" s="384"/>
      <c r="BU22" s="385"/>
      <c r="BV22" s="383">
        <v>14015651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11113031</v>
      </c>
      <c r="BO23" s="421"/>
      <c r="BP23" s="421"/>
      <c r="BQ23" s="421"/>
      <c r="BR23" s="421"/>
      <c r="BS23" s="421"/>
      <c r="BT23" s="421"/>
      <c r="BU23" s="422"/>
      <c r="BV23" s="420">
        <v>9092520</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173</v>
      </c>
      <c r="F24" s="450"/>
      <c r="G24" s="450"/>
      <c r="H24" s="450"/>
      <c r="I24" s="450"/>
      <c r="J24" s="450"/>
      <c r="K24" s="451"/>
      <c r="L24" s="471">
        <v>1</v>
      </c>
      <c r="M24" s="472"/>
      <c r="N24" s="472"/>
      <c r="O24" s="472"/>
      <c r="P24" s="514"/>
      <c r="Q24" s="471">
        <v>7830</v>
      </c>
      <c r="R24" s="472"/>
      <c r="S24" s="472"/>
      <c r="T24" s="472"/>
      <c r="U24" s="472"/>
      <c r="V24" s="514"/>
      <c r="W24" s="566"/>
      <c r="X24" s="567"/>
      <c r="Y24" s="568"/>
      <c r="Z24" s="470" t="s">
        <v>174</v>
      </c>
      <c r="AA24" s="450"/>
      <c r="AB24" s="450"/>
      <c r="AC24" s="450"/>
      <c r="AD24" s="450"/>
      <c r="AE24" s="450"/>
      <c r="AF24" s="450"/>
      <c r="AG24" s="451"/>
      <c r="AH24" s="471">
        <v>190</v>
      </c>
      <c r="AI24" s="472"/>
      <c r="AJ24" s="472"/>
      <c r="AK24" s="472"/>
      <c r="AL24" s="514"/>
      <c r="AM24" s="471">
        <v>566390</v>
      </c>
      <c r="AN24" s="472"/>
      <c r="AO24" s="472"/>
      <c r="AP24" s="472"/>
      <c r="AQ24" s="472"/>
      <c r="AR24" s="514"/>
      <c r="AS24" s="471">
        <v>2981</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12363080</v>
      </c>
      <c r="BO24" s="421"/>
      <c r="BP24" s="421"/>
      <c r="BQ24" s="421"/>
      <c r="BR24" s="421"/>
      <c r="BS24" s="421"/>
      <c r="BT24" s="421"/>
      <c r="BU24" s="422"/>
      <c r="BV24" s="420">
        <v>10442122</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176</v>
      </c>
      <c r="F25" s="450"/>
      <c r="G25" s="450"/>
      <c r="H25" s="450"/>
      <c r="I25" s="450"/>
      <c r="J25" s="450"/>
      <c r="K25" s="451"/>
      <c r="L25" s="471">
        <v>1</v>
      </c>
      <c r="M25" s="472"/>
      <c r="N25" s="472"/>
      <c r="O25" s="472"/>
      <c r="P25" s="514"/>
      <c r="Q25" s="471">
        <v>6390</v>
      </c>
      <c r="R25" s="472"/>
      <c r="S25" s="472"/>
      <c r="T25" s="472"/>
      <c r="U25" s="472"/>
      <c r="V25" s="514"/>
      <c r="W25" s="566"/>
      <c r="X25" s="567"/>
      <c r="Y25" s="568"/>
      <c r="Z25" s="470" t="s">
        <v>177</v>
      </c>
      <c r="AA25" s="450"/>
      <c r="AB25" s="450"/>
      <c r="AC25" s="450"/>
      <c r="AD25" s="450"/>
      <c r="AE25" s="450"/>
      <c r="AF25" s="450"/>
      <c r="AG25" s="451"/>
      <c r="AH25" s="471" t="s">
        <v>178</v>
      </c>
      <c r="AI25" s="472"/>
      <c r="AJ25" s="472"/>
      <c r="AK25" s="472"/>
      <c r="AL25" s="514"/>
      <c r="AM25" s="471" t="s">
        <v>132</v>
      </c>
      <c r="AN25" s="472"/>
      <c r="AO25" s="472"/>
      <c r="AP25" s="472"/>
      <c r="AQ25" s="472"/>
      <c r="AR25" s="514"/>
      <c r="AS25" s="471" t="s">
        <v>132</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571957</v>
      </c>
      <c r="BO25" s="384"/>
      <c r="BP25" s="384"/>
      <c r="BQ25" s="384"/>
      <c r="BR25" s="384"/>
      <c r="BS25" s="384"/>
      <c r="BT25" s="384"/>
      <c r="BU25" s="385"/>
      <c r="BV25" s="383">
        <v>1351903</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180</v>
      </c>
      <c r="F26" s="450"/>
      <c r="G26" s="450"/>
      <c r="H26" s="450"/>
      <c r="I26" s="450"/>
      <c r="J26" s="450"/>
      <c r="K26" s="451"/>
      <c r="L26" s="471">
        <v>1</v>
      </c>
      <c r="M26" s="472"/>
      <c r="N26" s="472"/>
      <c r="O26" s="472"/>
      <c r="P26" s="514"/>
      <c r="Q26" s="471">
        <v>5670</v>
      </c>
      <c r="R26" s="472"/>
      <c r="S26" s="472"/>
      <c r="T26" s="472"/>
      <c r="U26" s="472"/>
      <c r="V26" s="514"/>
      <c r="W26" s="566"/>
      <c r="X26" s="567"/>
      <c r="Y26" s="568"/>
      <c r="Z26" s="470" t="s">
        <v>181</v>
      </c>
      <c r="AA26" s="572"/>
      <c r="AB26" s="572"/>
      <c r="AC26" s="572"/>
      <c r="AD26" s="572"/>
      <c r="AE26" s="572"/>
      <c r="AF26" s="572"/>
      <c r="AG26" s="573"/>
      <c r="AH26" s="471">
        <v>16</v>
      </c>
      <c r="AI26" s="472"/>
      <c r="AJ26" s="472"/>
      <c r="AK26" s="472"/>
      <c r="AL26" s="514"/>
      <c r="AM26" s="471">
        <v>48832</v>
      </c>
      <c r="AN26" s="472"/>
      <c r="AO26" s="472"/>
      <c r="AP26" s="472"/>
      <c r="AQ26" s="472"/>
      <c r="AR26" s="514"/>
      <c r="AS26" s="471">
        <v>3052</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t="s">
        <v>132</v>
      </c>
      <c r="BO26" s="421"/>
      <c r="BP26" s="421"/>
      <c r="BQ26" s="421"/>
      <c r="BR26" s="421"/>
      <c r="BS26" s="421"/>
      <c r="BT26" s="421"/>
      <c r="BU26" s="422"/>
      <c r="BV26" s="420" t="s">
        <v>178</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183</v>
      </c>
      <c r="F27" s="450"/>
      <c r="G27" s="450"/>
      <c r="H27" s="450"/>
      <c r="I27" s="450"/>
      <c r="J27" s="450"/>
      <c r="K27" s="451"/>
      <c r="L27" s="471">
        <v>1</v>
      </c>
      <c r="M27" s="472"/>
      <c r="N27" s="472"/>
      <c r="O27" s="472"/>
      <c r="P27" s="514"/>
      <c r="Q27" s="471">
        <v>4450</v>
      </c>
      <c r="R27" s="472"/>
      <c r="S27" s="472"/>
      <c r="T27" s="472"/>
      <c r="U27" s="472"/>
      <c r="V27" s="514"/>
      <c r="W27" s="566"/>
      <c r="X27" s="567"/>
      <c r="Y27" s="568"/>
      <c r="Z27" s="470" t="s">
        <v>184</v>
      </c>
      <c r="AA27" s="450"/>
      <c r="AB27" s="450"/>
      <c r="AC27" s="450"/>
      <c r="AD27" s="450"/>
      <c r="AE27" s="450"/>
      <c r="AF27" s="450"/>
      <c r="AG27" s="451"/>
      <c r="AH27" s="471" t="s">
        <v>132</v>
      </c>
      <c r="AI27" s="472"/>
      <c r="AJ27" s="472"/>
      <c r="AK27" s="472"/>
      <c r="AL27" s="514"/>
      <c r="AM27" s="471" t="s">
        <v>132</v>
      </c>
      <c r="AN27" s="472"/>
      <c r="AO27" s="472"/>
      <c r="AP27" s="472"/>
      <c r="AQ27" s="472"/>
      <c r="AR27" s="514"/>
      <c r="AS27" s="471" t="s">
        <v>132</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v>210893</v>
      </c>
      <c r="BO27" s="540"/>
      <c r="BP27" s="540"/>
      <c r="BQ27" s="540"/>
      <c r="BR27" s="540"/>
      <c r="BS27" s="540"/>
      <c r="BT27" s="540"/>
      <c r="BU27" s="541"/>
      <c r="BV27" s="539">
        <v>210892</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186</v>
      </c>
      <c r="F28" s="450"/>
      <c r="G28" s="450"/>
      <c r="H28" s="450"/>
      <c r="I28" s="450"/>
      <c r="J28" s="450"/>
      <c r="K28" s="451"/>
      <c r="L28" s="471">
        <v>1</v>
      </c>
      <c r="M28" s="472"/>
      <c r="N28" s="472"/>
      <c r="O28" s="472"/>
      <c r="P28" s="514"/>
      <c r="Q28" s="471">
        <v>3850</v>
      </c>
      <c r="R28" s="472"/>
      <c r="S28" s="472"/>
      <c r="T28" s="472"/>
      <c r="U28" s="472"/>
      <c r="V28" s="514"/>
      <c r="W28" s="566"/>
      <c r="X28" s="567"/>
      <c r="Y28" s="568"/>
      <c r="Z28" s="470" t="s">
        <v>187</v>
      </c>
      <c r="AA28" s="450"/>
      <c r="AB28" s="450"/>
      <c r="AC28" s="450"/>
      <c r="AD28" s="450"/>
      <c r="AE28" s="450"/>
      <c r="AF28" s="450"/>
      <c r="AG28" s="451"/>
      <c r="AH28" s="471" t="s">
        <v>132</v>
      </c>
      <c r="AI28" s="472"/>
      <c r="AJ28" s="472"/>
      <c r="AK28" s="472"/>
      <c r="AL28" s="514"/>
      <c r="AM28" s="471" t="s">
        <v>132</v>
      </c>
      <c r="AN28" s="472"/>
      <c r="AO28" s="472"/>
      <c r="AP28" s="472"/>
      <c r="AQ28" s="472"/>
      <c r="AR28" s="514"/>
      <c r="AS28" s="471" t="s">
        <v>178</v>
      </c>
      <c r="AT28" s="472"/>
      <c r="AU28" s="472"/>
      <c r="AV28" s="472"/>
      <c r="AW28" s="472"/>
      <c r="AX28" s="473"/>
      <c r="AY28" s="574" t="s">
        <v>188</v>
      </c>
      <c r="AZ28" s="575"/>
      <c r="BA28" s="575"/>
      <c r="BB28" s="576"/>
      <c r="BC28" s="380" t="s">
        <v>50</v>
      </c>
      <c r="BD28" s="381"/>
      <c r="BE28" s="381"/>
      <c r="BF28" s="381"/>
      <c r="BG28" s="381"/>
      <c r="BH28" s="381"/>
      <c r="BI28" s="381"/>
      <c r="BJ28" s="381"/>
      <c r="BK28" s="381"/>
      <c r="BL28" s="381"/>
      <c r="BM28" s="382"/>
      <c r="BN28" s="383">
        <v>3162202</v>
      </c>
      <c r="BO28" s="384"/>
      <c r="BP28" s="384"/>
      <c r="BQ28" s="384"/>
      <c r="BR28" s="384"/>
      <c r="BS28" s="384"/>
      <c r="BT28" s="384"/>
      <c r="BU28" s="385"/>
      <c r="BV28" s="383">
        <v>2952954</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189</v>
      </c>
      <c r="F29" s="450"/>
      <c r="G29" s="450"/>
      <c r="H29" s="450"/>
      <c r="I29" s="450"/>
      <c r="J29" s="450"/>
      <c r="K29" s="451"/>
      <c r="L29" s="471">
        <v>10</v>
      </c>
      <c r="M29" s="472"/>
      <c r="N29" s="472"/>
      <c r="O29" s="472"/>
      <c r="P29" s="514"/>
      <c r="Q29" s="471">
        <v>3650</v>
      </c>
      <c r="R29" s="472"/>
      <c r="S29" s="472"/>
      <c r="T29" s="472"/>
      <c r="U29" s="472"/>
      <c r="V29" s="514"/>
      <c r="W29" s="569"/>
      <c r="X29" s="570"/>
      <c r="Y29" s="571"/>
      <c r="Z29" s="470" t="s">
        <v>190</v>
      </c>
      <c r="AA29" s="450"/>
      <c r="AB29" s="450"/>
      <c r="AC29" s="450"/>
      <c r="AD29" s="450"/>
      <c r="AE29" s="450"/>
      <c r="AF29" s="450"/>
      <c r="AG29" s="451"/>
      <c r="AH29" s="471">
        <v>190</v>
      </c>
      <c r="AI29" s="472"/>
      <c r="AJ29" s="472"/>
      <c r="AK29" s="472"/>
      <c r="AL29" s="514"/>
      <c r="AM29" s="471">
        <v>566390</v>
      </c>
      <c r="AN29" s="472"/>
      <c r="AO29" s="472"/>
      <c r="AP29" s="472"/>
      <c r="AQ29" s="472"/>
      <c r="AR29" s="514"/>
      <c r="AS29" s="471">
        <v>2981</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49000</v>
      </c>
      <c r="BO29" s="421"/>
      <c r="BP29" s="421"/>
      <c r="BQ29" s="421"/>
      <c r="BR29" s="421"/>
      <c r="BS29" s="421"/>
      <c r="BT29" s="421"/>
      <c r="BU29" s="422"/>
      <c r="BV29" s="420">
        <v>48980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95.7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2566062</v>
      </c>
      <c r="BO30" s="540"/>
      <c r="BP30" s="540"/>
      <c r="BQ30" s="540"/>
      <c r="BR30" s="540"/>
      <c r="BS30" s="540"/>
      <c r="BT30" s="540"/>
      <c r="BU30" s="541"/>
      <c r="BV30" s="539">
        <v>2657983</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199</v>
      </c>
      <c r="D33" s="444"/>
      <c r="E33" s="409" t="s">
        <v>200</v>
      </c>
      <c r="F33" s="409"/>
      <c r="G33" s="409"/>
      <c r="H33" s="409"/>
      <c r="I33" s="409"/>
      <c r="J33" s="409"/>
      <c r="K33" s="409"/>
      <c r="L33" s="409"/>
      <c r="M33" s="409"/>
      <c r="N33" s="409"/>
      <c r="O33" s="409"/>
      <c r="P33" s="409"/>
      <c r="Q33" s="409"/>
      <c r="R33" s="409"/>
      <c r="S33" s="409"/>
      <c r="T33" s="200"/>
      <c r="U33" s="444" t="s">
        <v>199</v>
      </c>
      <c r="V33" s="444"/>
      <c r="W33" s="409" t="s">
        <v>200</v>
      </c>
      <c r="X33" s="409"/>
      <c r="Y33" s="409"/>
      <c r="Z33" s="409"/>
      <c r="AA33" s="409"/>
      <c r="AB33" s="409"/>
      <c r="AC33" s="409"/>
      <c r="AD33" s="409"/>
      <c r="AE33" s="409"/>
      <c r="AF33" s="409"/>
      <c r="AG33" s="409"/>
      <c r="AH33" s="409"/>
      <c r="AI33" s="409"/>
      <c r="AJ33" s="409"/>
      <c r="AK33" s="409"/>
      <c r="AL33" s="200"/>
      <c r="AM33" s="444" t="s">
        <v>199</v>
      </c>
      <c r="AN33" s="444"/>
      <c r="AO33" s="409" t="s">
        <v>200</v>
      </c>
      <c r="AP33" s="409"/>
      <c r="AQ33" s="409"/>
      <c r="AR33" s="409"/>
      <c r="AS33" s="409"/>
      <c r="AT33" s="409"/>
      <c r="AU33" s="409"/>
      <c r="AV33" s="409"/>
      <c r="AW33" s="409"/>
      <c r="AX33" s="409"/>
      <c r="AY33" s="409"/>
      <c r="AZ33" s="409"/>
      <c r="BA33" s="409"/>
      <c r="BB33" s="409"/>
      <c r="BC33" s="409"/>
      <c r="BD33" s="201"/>
      <c r="BE33" s="409" t="s">
        <v>201</v>
      </c>
      <c r="BF33" s="409"/>
      <c r="BG33" s="409" t="s">
        <v>202</v>
      </c>
      <c r="BH33" s="409"/>
      <c r="BI33" s="409"/>
      <c r="BJ33" s="409"/>
      <c r="BK33" s="409"/>
      <c r="BL33" s="409"/>
      <c r="BM33" s="409"/>
      <c r="BN33" s="409"/>
      <c r="BO33" s="409"/>
      <c r="BP33" s="409"/>
      <c r="BQ33" s="409"/>
      <c r="BR33" s="409"/>
      <c r="BS33" s="409"/>
      <c r="BT33" s="409"/>
      <c r="BU33" s="409"/>
      <c r="BV33" s="201"/>
      <c r="BW33" s="444" t="s">
        <v>201</v>
      </c>
      <c r="BX33" s="444"/>
      <c r="BY33" s="409" t="s">
        <v>203</v>
      </c>
      <c r="BZ33" s="409"/>
      <c r="CA33" s="409"/>
      <c r="CB33" s="409"/>
      <c r="CC33" s="409"/>
      <c r="CD33" s="409"/>
      <c r="CE33" s="409"/>
      <c r="CF33" s="409"/>
      <c r="CG33" s="409"/>
      <c r="CH33" s="409"/>
      <c r="CI33" s="409"/>
      <c r="CJ33" s="409"/>
      <c r="CK33" s="409"/>
      <c r="CL33" s="409"/>
      <c r="CM33" s="409"/>
      <c r="CN33" s="200"/>
      <c r="CO33" s="444" t="s">
        <v>204</v>
      </c>
      <c r="CP33" s="444"/>
      <c r="CQ33" s="409" t="s">
        <v>205</v>
      </c>
      <c r="CR33" s="409"/>
      <c r="CS33" s="409"/>
      <c r="CT33" s="409"/>
      <c r="CU33" s="409"/>
      <c r="CV33" s="409"/>
      <c r="CW33" s="409"/>
      <c r="CX33" s="409"/>
      <c r="CY33" s="409"/>
      <c r="CZ33" s="409"/>
      <c r="DA33" s="409"/>
      <c r="DB33" s="409"/>
      <c r="DC33" s="409"/>
      <c r="DD33" s="409"/>
      <c r="DE33" s="409"/>
      <c r="DF33" s="200"/>
      <c r="DG33" s="609" t="s">
        <v>206</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珠洲市国民健康保険特別会計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IF('各会計、関係団体の財政状況及び健全化判断比率'!B31="","",'各会計、関係団体の財政状況及び健全化判断比率'!B31)</f>
        <v>珠洲市病院事業会計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奥能登クリーン組合</v>
      </c>
      <c r="BZ34" s="611"/>
      <c r="CA34" s="611"/>
      <c r="CB34" s="611"/>
      <c r="CC34" s="611"/>
      <c r="CD34" s="611"/>
      <c r="CE34" s="611"/>
      <c r="CF34" s="611"/>
      <c r="CG34" s="611"/>
      <c r="CH34" s="611"/>
      <c r="CI34" s="611"/>
      <c r="CJ34" s="611"/>
      <c r="CK34" s="611"/>
      <c r="CL34" s="611"/>
      <c r="CM34" s="611"/>
      <c r="CN34" s="175"/>
      <c r="CO34" s="610">
        <f>IF(CQ34="","",MAX(C34:D43,U34:V43,AM34:AN43,BE34:BF43,BW34:BX43)+1)</f>
        <v>16</v>
      </c>
      <c r="CP34" s="610"/>
      <c r="CQ34" s="611" t="str">
        <f>IF('各会計、関係団体の財政状況及び健全化判断比率'!BS7="","",'各会計、関係団体の財政状況及び健全化判断比率'!BS7)</f>
        <v>（財）鉢ヶ崎リゾート振興協会</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珠洲市賃貸住宅事業特別会計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珠洲市介護保険特別会計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IF('各会計、関係団体の財政状況及び健全化判断比率'!B32="","",'各会計、関係団体の財政状況及び健全化判断比率'!B32)</f>
        <v>珠洲市水道事業会計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奥能登広域圏事務組合</v>
      </c>
      <c r="BZ35" s="611"/>
      <c r="CA35" s="611"/>
      <c r="CB35" s="611"/>
      <c r="CC35" s="611"/>
      <c r="CD35" s="611"/>
      <c r="CE35" s="611"/>
      <c r="CF35" s="611"/>
      <c r="CG35" s="611"/>
      <c r="CH35" s="611"/>
      <c r="CI35" s="611"/>
      <c r="CJ35" s="611"/>
      <c r="CK35" s="611"/>
      <c r="CL35" s="611"/>
      <c r="CM35" s="611"/>
      <c r="CN35" s="175"/>
      <c r="CO35" s="610">
        <f t="shared" ref="CO35:CO43" si="3">IF(CQ35="","",CO34+1)</f>
        <v>17</v>
      </c>
      <c r="CP35" s="610"/>
      <c r="CQ35" s="611" t="str">
        <f>IF('各会計、関係団体の財政状況及び健全化判断比率'!BS8="","",'各会計、関係団体の財政状況及び健全化判断比率'!BS8)</f>
        <v>珠洲鉢ヶ崎ホテル株式会社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珠洲市後期高齢者医療特別会計</v>
      </c>
      <c r="X36" s="611"/>
      <c r="Y36" s="611"/>
      <c r="Z36" s="611"/>
      <c r="AA36" s="611"/>
      <c r="AB36" s="611"/>
      <c r="AC36" s="611"/>
      <c r="AD36" s="611"/>
      <c r="AE36" s="611"/>
      <c r="AF36" s="611"/>
      <c r="AG36" s="611"/>
      <c r="AH36" s="611"/>
      <c r="AI36" s="611"/>
      <c r="AJ36" s="611"/>
      <c r="AK36" s="611"/>
      <c r="AL36" s="175"/>
      <c r="AM36" s="610">
        <f t="shared" si="0"/>
        <v>8</v>
      </c>
      <c r="AN36" s="610"/>
      <c r="AO36" s="611" t="str">
        <f>IF('各会計、関係団体の財政状況及び健全化判断比率'!B33="","",'各会計、関係団体の財政状況及び健全化判断比率'!B33)</f>
        <v>珠洲市下水道事業会計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石川県後期高齢者医療広域連合（一般会計）</v>
      </c>
      <c r="BZ36" s="611"/>
      <c r="CA36" s="611"/>
      <c r="CB36" s="611"/>
      <c r="CC36" s="611"/>
      <c r="CD36" s="611"/>
      <c r="CE36" s="611"/>
      <c r="CF36" s="611"/>
      <c r="CG36" s="611"/>
      <c r="CH36" s="611"/>
      <c r="CI36" s="611"/>
      <c r="CJ36" s="611"/>
      <c r="CK36" s="611"/>
      <c r="CL36" s="611"/>
      <c r="CM36" s="611"/>
      <c r="CN36" s="175"/>
      <c r="CO36" s="610">
        <f t="shared" si="3"/>
        <v>18</v>
      </c>
      <c r="CP36" s="610"/>
      <c r="CQ36" s="611" t="str">
        <f>IF('各会計、関係団体の財政状況及び健全化判断比率'!BS9="","",'各会計、関係団体の財政状況及び健全化判断比率'!BS9)</f>
        <v>珠洲土地開発公社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石川県後期高齢者医療広域連合（後期高齢者医療特別会計）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石川県市町村消防団員等公務災害補償等組合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石川県市町村消防賞じゅつ金組合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15</v>
      </c>
      <c r="BX40" s="610"/>
      <c r="BY40" s="611" t="str">
        <f>IF('各会計、関係団体の財政状況及び健全化判断比率'!B74="","",'各会計、関係団体の財政状況及び健全化判断比率'!B74)</f>
        <v>のと鉄道運営助成基金事務組合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613" t="s">
        <v>208</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209</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210</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211</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212</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213</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214</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215</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COofSVug4G/H8/a8IygOTickOs79qBOYAc8mtalMUluZl0thv12l4wGRu0HqsruZDSn2J/Uh/boaEFfRvR2ppA==" saltValue="vQT8V/ed7xwtZIVcTsY+R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216</v>
      </c>
      <c r="DI1" s="616"/>
      <c r="DJ1" s="616"/>
      <c r="DK1" s="616"/>
      <c r="DL1" s="616"/>
      <c r="DM1" s="616"/>
      <c r="DN1" s="617"/>
      <c r="DO1" s="208"/>
      <c r="DP1" s="615" t="s">
        <v>217</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219</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220</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221</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222</v>
      </c>
      <c r="S4" s="619"/>
      <c r="T4" s="619"/>
      <c r="U4" s="619"/>
      <c r="V4" s="619"/>
      <c r="W4" s="619"/>
      <c r="X4" s="619"/>
      <c r="Y4" s="620"/>
      <c r="Z4" s="618" t="s">
        <v>223</v>
      </c>
      <c r="AA4" s="619"/>
      <c r="AB4" s="619"/>
      <c r="AC4" s="620"/>
      <c r="AD4" s="618" t="s">
        <v>224</v>
      </c>
      <c r="AE4" s="619"/>
      <c r="AF4" s="619"/>
      <c r="AG4" s="619"/>
      <c r="AH4" s="619"/>
      <c r="AI4" s="619"/>
      <c r="AJ4" s="619"/>
      <c r="AK4" s="620"/>
      <c r="AL4" s="618" t="s">
        <v>223</v>
      </c>
      <c r="AM4" s="619"/>
      <c r="AN4" s="619"/>
      <c r="AO4" s="620"/>
      <c r="AP4" s="621" t="s">
        <v>225</v>
      </c>
      <c r="AQ4" s="621"/>
      <c r="AR4" s="621"/>
      <c r="AS4" s="621"/>
      <c r="AT4" s="621"/>
      <c r="AU4" s="621"/>
      <c r="AV4" s="621"/>
      <c r="AW4" s="621"/>
      <c r="AX4" s="621"/>
      <c r="AY4" s="621"/>
      <c r="AZ4" s="621"/>
      <c r="BA4" s="621"/>
      <c r="BB4" s="621"/>
      <c r="BC4" s="621"/>
      <c r="BD4" s="621"/>
      <c r="BE4" s="621"/>
      <c r="BF4" s="621"/>
      <c r="BG4" s="621" t="s">
        <v>226</v>
      </c>
      <c r="BH4" s="621"/>
      <c r="BI4" s="621"/>
      <c r="BJ4" s="621"/>
      <c r="BK4" s="621"/>
      <c r="BL4" s="621"/>
      <c r="BM4" s="621"/>
      <c r="BN4" s="621"/>
      <c r="BO4" s="621" t="s">
        <v>223</v>
      </c>
      <c r="BP4" s="621"/>
      <c r="BQ4" s="621"/>
      <c r="BR4" s="621"/>
      <c r="BS4" s="621" t="s">
        <v>227</v>
      </c>
      <c r="BT4" s="621"/>
      <c r="BU4" s="621"/>
      <c r="BV4" s="621"/>
      <c r="BW4" s="621"/>
      <c r="BX4" s="621"/>
      <c r="BY4" s="621"/>
      <c r="BZ4" s="621"/>
      <c r="CA4" s="621"/>
      <c r="CB4" s="621"/>
      <c r="CD4" s="618" t="s">
        <v>228</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229</v>
      </c>
      <c r="C5" s="623"/>
      <c r="D5" s="623"/>
      <c r="E5" s="623"/>
      <c r="F5" s="623"/>
      <c r="G5" s="623"/>
      <c r="H5" s="623"/>
      <c r="I5" s="623"/>
      <c r="J5" s="623"/>
      <c r="K5" s="623"/>
      <c r="L5" s="623"/>
      <c r="M5" s="623"/>
      <c r="N5" s="623"/>
      <c r="O5" s="623"/>
      <c r="P5" s="623"/>
      <c r="Q5" s="624"/>
      <c r="R5" s="625">
        <v>1437032</v>
      </c>
      <c r="S5" s="626"/>
      <c r="T5" s="626"/>
      <c r="U5" s="626"/>
      <c r="V5" s="626"/>
      <c r="W5" s="626"/>
      <c r="X5" s="626"/>
      <c r="Y5" s="627"/>
      <c r="Z5" s="628">
        <v>10.4</v>
      </c>
      <c r="AA5" s="628"/>
      <c r="AB5" s="628"/>
      <c r="AC5" s="628"/>
      <c r="AD5" s="629">
        <v>1389527</v>
      </c>
      <c r="AE5" s="629"/>
      <c r="AF5" s="629"/>
      <c r="AG5" s="629"/>
      <c r="AH5" s="629"/>
      <c r="AI5" s="629"/>
      <c r="AJ5" s="629"/>
      <c r="AK5" s="629"/>
      <c r="AL5" s="630">
        <v>19.7</v>
      </c>
      <c r="AM5" s="631"/>
      <c r="AN5" s="631"/>
      <c r="AO5" s="632"/>
      <c r="AP5" s="622" t="s">
        <v>230</v>
      </c>
      <c r="AQ5" s="623"/>
      <c r="AR5" s="623"/>
      <c r="AS5" s="623"/>
      <c r="AT5" s="623"/>
      <c r="AU5" s="623"/>
      <c r="AV5" s="623"/>
      <c r="AW5" s="623"/>
      <c r="AX5" s="623"/>
      <c r="AY5" s="623"/>
      <c r="AZ5" s="623"/>
      <c r="BA5" s="623"/>
      <c r="BB5" s="623"/>
      <c r="BC5" s="623"/>
      <c r="BD5" s="623"/>
      <c r="BE5" s="623"/>
      <c r="BF5" s="624"/>
      <c r="BG5" s="636">
        <v>1385080</v>
      </c>
      <c r="BH5" s="637"/>
      <c r="BI5" s="637"/>
      <c r="BJ5" s="637"/>
      <c r="BK5" s="637"/>
      <c r="BL5" s="637"/>
      <c r="BM5" s="637"/>
      <c r="BN5" s="638"/>
      <c r="BO5" s="639">
        <v>96.4</v>
      </c>
      <c r="BP5" s="639"/>
      <c r="BQ5" s="639"/>
      <c r="BR5" s="639"/>
      <c r="BS5" s="640">
        <v>107252</v>
      </c>
      <c r="BT5" s="640"/>
      <c r="BU5" s="640"/>
      <c r="BV5" s="640"/>
      <c r="BW5" s="640"/>
      <c r="BX5" s="640"/>
      <c r="BY5" s="640"/>
      <c r="BZ5" s="640"/>
      <c r="CA5" s="640"/>
      <c r="CB5" s="644"/>
      <c r="CD5" s="618" t="s">
        <v>225</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223</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5" customHeight="1" x14ac:dyDescent="0.2">
      <c r="B6" s="633" t="s">
        <v>234</v>
      </c>
      <c r="C6" s="634"/>
      <c r="D6" s="634"/>
      <c r="E6" s="634"/>
      <c r="F6" s="634"/>
      <c r="G6" s="634"/>
      <c r="H6" s="634"/>
      <c r="I6" s="634"/>
      <c r="J6" s="634"/>
      <c r="K6" s="634"/>
      <c r="L6" s="634"/>
      <c r="M6" s="634"/>
      <c r="N6" s="634"/>
      <c r="O6" s="634"/>
      <c r="P6" s="634"/>
      <c r="Q6" s="635"/>
      <c r="R6" s="636">
        <v>135394</v>
      </c>
      <c r="S6" s="637"/>
      <c r="T6" s="637"/>
      <c r="U6" s="637"/>
      <c r="V6" s="637"/>
      <c r="W6" s="637"/>
      <c r="X6" s="637"/>
      <c r="Y6" s="638"/>
      <c r="Z6" s="639">
        <v>1</v>
      </c>
      <c r="AA6" s="639"/>
      <c r="AB6" s="639"/>
      <c r="AC6" s="639"/>
      <c r="AD6" s="640">
        <v>135394</v>
      </c>
      <c r="AE6" s="640"/>
      <c r="AF6" s="640"/>
      <c r="AG6" s="640"/>
      <c r="AH6" s="640"/>
      <c r="AI6" s="640"/>
      <c r="AJ6" s="640"/>
      <c r="AK6" s="640"/>
      <c r="AL6" s="641">
        <v>1.9</v>
      </c>
      <c r="AM6" s="642"/>
      <c r="AN6" s="642"/>
      <c r="AO6" s="643"/>
      <c r="AP6" s="633" t="s">
        <v>235</v>
      </c>
      <c r="AQ6" s="634"/>
      <c r="AR6" s="634"/>
      <c r="AS6" s="634"/>
      <c r="AT6" s="634"/>
      <c r="AU6" s="634"/>
      <c r="AV6" s="634"/>
      <c r="AW6" s="634"/>
      <c r="AX6" s="634"/>
      <c r="AY6" s="634"/>
      <c r="AZ6" s="634"/>
      <c r="BA6" s="634"/>
      <c r="BB6" s="634"/>
      <c r="BC6" s="634"/>
      <c r="BD6" s="634"/>
      <c r="BE6" s="634"/>
      <c r="BF6" s="635"/>
      <c r="BG6" s="636">
        <v>1385080</v>
      </c>
      <c r="BH6" s="637"/>
      <c r="BI6" s="637"/>
      <c r="BJ6" s="637"/>
      <c r="BK6" s="637"/>
      <c r="BL6" s="637"/>
      <c r="BM6" s="637"/>
      <c r="BN6" s="638"/>
      <c r="BO6" s="639">
        <v>96.4</v>
      </c>
      <c r="BP6" s="639"/>
      <c r="BQ6" s="639"/>
      <c r="BR6" s="639"/>
      <c r="BS6" s="640">
        <v>107252</v>
      </c>
      <c r="BT6" s="640"/>
      <c r="BU6" s="640"/>
      <c r="BV6" s="640"/>
      <c r="BW6" s="640"/>
      <c r="BX6" s="640"/>
      <c r="BY6" s="640"/>
      <c r="BZ6" s="640"/>
      <c r="CA6" s="640"/>
      <c r="CB6" s="644"/>
      <c r="CD6" s="622" t="s">
        <v>236</v>
      </c>
      <c r="CE6" s="623"/>
      <c r="CF6" s="623"/>
      <c r="CG6" s="623"/>
      <c r="CH6" s="623"/>
      <c r="CI6" s="623"/>
      <c r="CJ6" s="623"/>
      <c r="CK6" s="623"/>
      <c r="CL6" s="623"/>
      <c r="CM6" s="623"/>
      <c r="CN6" s="623"/>
      <c r="CO6" s="623"/>
      <c r="CP6" s="623"/>
      <c r="CQ6" s="624"/>
      <c r="CR6" s="636">
        <v>131244</v>
      </c>
      <c r="CS6" s="637"/>
      <c r="CT6" s="637"/>
      <c r="CU6" s="637"/>
      <c r="CV6" s="637"/>
      <c r="CW6" s="637"/>
      <c r="CX6" s="637"/>
      <c r="CY6" s="638"/>
      <c r="CZ6" s="630">
        <v>1</v>
      </c>
      <c r="DA6" s="631"/>
      <c r="DB6" s="631"/>
      <c r="DC6" s="647"/>
      <c r="DD6" s="645" t="s">
        <v>132</v>
      </c>
      <c r="DE6" s="637"/>
      <c r="DF6" s="637"/>
      <c r="DG6" s="637"/>
      <c r="DH6" s="637"/>
      <c r="DI6" s="637"/>
      <c r="DJ6" s="637"/>
      <c r="DK6" s="637"/>
      <c r="DL6" s="637"/>
      <c r="DM6" s="637"/>
      <c r="DN6" s="637"/>
      <c r="DO6" s="637"/>
      <c r="DP6" s="638"/>
      <c r="DQ6" s="645">
        <v>131244</v>
      </c>
      <c r="DR6" s="637"/>
      <c r="DS6" s="637"/>
      <c r="DT6" s="637"/>
      <c r="DU6" s="637"/>
      <c r="DV6" s="637"/>
      <c r="DW6" s="637"/>
      <c r="DX6" s="637"/>
      <c r="DY6" s="637"/>
      <c r="DZ6" s="637"/>
      <c r="EA6" s="637"/>
      <c r="EB6" s="637"/>
      <c r="EC6" s="646"/>
    </row>
    <row r="7" spans="2:143" ht="11.25" customHeight="1" x14ac:dyDescent="0.2">
      <c r="B7" s="633" t="s">
        <v>237</v>
      </c>
      <c r="C7" s="634"/>
      <c r="D7" s="634"/>
      <c r="E7" s="634"/>
      <c r="F7" s="634"/>
      <c r="G7" s="634"/>
      <c r="H7" s="634"/>
      <c r="I7" s="634"/>
      <c r="J7" s="634"/>
      <c r="K7" s="634"/>
      <c r="L7" s="634"/>
      <c r="M7" s="634"/>
      <c r="N7" s="634"/>
      <c r="O7" s="634"/>
      <c r="P7" s="634"/>
      <c r="Q7" s="635"/>
      <c r="R7" s="636">
        <v>503</v>
      </c>
      <c r="S7" s="637"/>
      <c r="T7" s="637"/>
      <c r="U7" s="637"/>
      <c r="V7" s="637"/>
      <c r="W7" s="637"/>
      <c r="X7" s="637"/>
      <c r="Y7" s="638"/>
      <c r="Z7" s="639">
        <v>0</v>
      </c>
      <c r="AA7" s="639"/>
      <c r="AB7" s="639"/>
      <c r="AC7" s="639"/>
      <c r="AD7" s="640">
        <v>503</v>
      </c>
      <c r="AE7" s="640"/>
      <c r="AF7" s="640"/>
      <c r="AG7" s="640"/>
      <c r="AH7" s="640"/>
      <c r="AI7" s="640"/>
      <c r="AJ7" s="640"/>
      <c r="AK7" s="640"/>
      <c r="AL7" s="641">
        <v>0</v>
      </c>
      <c r="AM7" s="642"/>
      <c r="AN7" s="642"/>
      <c r="AO7" s="643"/>
      <c r="AP7" s="633" t="s">
        <v>238</v>
      </c>
      <c r="AQ7" s="634"/>
      <c r="AR7" s="634"/>
      <c r="AS7" s="634"/>
      <c r="AT7" s="634"/>
      <c r="AU7" s="634"/>
      <c r="AV7" s="634"/>
      <c r="AW7" s="634"/>
      <c r="AX7" s="634"/>
      <c r="AY7" s="634"/>
      <c r="AZ7" s="634"/>
      <c r="BA7" s="634"/>
      <c r="BB7" s="634"/>
      <c r="BC7" s="634"/>
      <c r="BD7" s="634"/>
      <c r="BE7" s="634"/>
      <c r="BF7" s="635"/>
      <c r="BG7" s="636">
        <v>553874</v>
      </c>
      <c r="BH7" s="637"/>
      <c r="BI7" s="637"/>
      <c r="BJ7" s="637"/>
      <c r="BK7" s="637"/>
      <c r="BL7" s="637"/>
      <c r="BM7" s="637"/>
      <c r="BN7" s="638"/>
      <c r="BO7" s="639">
        <v>38.5</v>
      </c>
      <c r="BP7" s="639"/>
      <c r="BQ7" s="639"/>
      <c r="BR7" s="639"/>
      <c r="BS7" s="640">
        <v>18506</v>
      </c>
      <c r="BT7" s="640"/>
      <c r="BU7" s="640"/>
      <c r="BV7" s="640"/>
      <c r="BW7" s="640"/>
      <c r="BX7" s="640"/>
      <c r="BY7" s="640"/>
      <c r="BZ7" s="640"/>
      <c r="CA7" s="640"/>
      <c r="CB7" s="644"/>
      <c r="CD7" s="633" t="s">
        <v>239</v>
      </c>
      <c r="CE7" s="634"/>
      <c r="CF7" s="634"/>
      <c r="CG7" s="634"/>
      <c r="CH7" s="634"/>
      <c r="CI7" s="634"/>
      <c r="CJ7" s="634"/>
      <c r="CK7" s="634"/>
      <c r="CL7" s="634"/>
      <c r="CM7" s="634"/>
      <c r="CN7" s="634"/>
      <c r="CO7" s="634"/>
      <c r="CP7" s="634"/>
      <c r="CQ7" s="635"/>
      <c r="CR7" s="636">
        <v>1558649</v>
      </c>
      <c r="CS7" s="637"/>
      <c r="CT7" s="637"/>
      <c r="CU7" s="637"/>
      <c r="CV7" s="637"/>
      <c r="CW7" s="637"/>
      <c r="CX7" s="637"/>
      <c r="CY7" s="638"/>
      <c r="CZ7" s="639">
        <v>11.7</v>
      </c>
      <c r="DA7" s="639"/>
      <c r="DB7" s="639"/>
      <c r="DC7" s="639"/>
      <c r="DD7" s="645">
        <v>86851</v>
      </c>
      <c r="DE7" s="637"/>
      <c r="DF7" s="637"/>
      <c r="DG7" s="637"/>
      <c r="DH7" s="637"/>
      <c r="DI7" s="637"/>
      <c r="DJ7" s="637"/>
      <c r="DK7" s="637"/>
      <c r="DL7" s="637"/>
      <c r="DM7" s="637"/>
      <c r="DN7" s="637"/>
      <c r="DO7" s="637"/>
      <c r="DP7" s="638"/>
      <c r="DQ7" s="645">
        <v>1197573</v>
      </c>
      <c r="DR7" s="637"/>
      <c r="DS7" s="637"/>
      <c r="DT7" s="637"/>
      <c r="DU7" s="637"/>
      <c r="DV7" s="637"/>
      <c r="DW7" s="637"/>
      <c r="DX7" s="637"/>
      <c r="DY7" s="637"/>
      <c r="DZ7" s="637"/>
      <c r="EA7" s="637"/>
      <c r="EB7" s="637"/>
      <c r="EC7" s="646"/>
    </row>
    <row r="8" spans="2:143" ht="11.25" customHeight="1" x14ac:dyDescent="0.2">
      <c r="B8" s="633" t="s">
        <v>240</v>
      </c>
      <c r="C8" s="634"/>
      <c r="D8" s="634"/>
      <c r="E8" s="634"/>
      <c r="F8" s="634"/>
      <c r="G8" s="634"/>
      <c r="H8" s="634"/>
      <c r="I8" s="634"/>
      <c r="J8" s="634"/>
      <c r="K8" s="634"/>
      <c r="L8" s="634"/>
      <c r="M8" s="634"/>
      <c r="N8" s="634"/>
      <c r="O8" s="634"/>
      <c r="P8" s="634"/>
      <c r="Q8" s="635"/>
      <c r="R8" s="636">
        <v>5814</v>
      </c>
      <c r="S8" s="637"/>
      <c r="T8" s="637"/>
      <c r="U8" s="637"/>
      <c r="V8" s="637"/>
      <c r="W8" s="637"/>
      <c r="X8" s="637"/>
      <c r="Y8" s="638"/>
      <c r="Z8" s="639">
        <v>0</v>
      </c>
      <c r="AA8" s="639"/>
      <c r="AB8" s="639"/>
      <c r="AC8" s="639"/>
      <c r="AD8" s="640">
        <v>5814</v>
      </c>
      <c r="AE8" s="640"/>
      <c r="AF8" s="640"/>
      <c r="AG8" s="640"/>
      <c r="AH8" s="640"/>
      <c r="AI8" s="640"/>
      <c r="AJ8" s="640"/>
      <c r="AK8" s="640"/>
      <c r="AL8" s="641">
        <v>0.1</v>
      </c>
      <c r="AM8" s="642"/>
      <c r="AN8" s="642"/>
      <c r="AO8" s="643"/>
      <c r="AP8" s="633" t="s">
        <v>241</v>
      </c>
      <c r="AQ8" s="634"/>
      <c r="AR8" s="634"/>
      <c r="AS8" s="634"/>
      <c r="AT8" s="634"/>
      <c r="AU8" s="634"/>
      <c r="AV8" s="634"/>
      <c r="AW8" s="634"/>
      <c r="AX8" s="634"/>
      <c r="AY8" s="634"/>
      <c r="AZ8" s="634"/>
      <c r="BA8" s="634"/>
      <c r="BB8" s="634"/>
      <c r="BC8" s="634"/>
      <c r="BD8" s="634"/>
      <c r="BE8" s="634"/>
      <c r="BF8" s="635"/>
      <c r="BG8" s="636">
        <v>21774</v>
      </c>
      <c r="BH8" s="637"/>
      <c r="BI8" s="637"/>
      <c r="BJ8" s="637"/>
      <c r="BK8" s="637"/>
      <c r="BL8" s="637"/>
      <c r="BM8" s="637"/>
      <c r="BN8" s="638"/>
      <c r="BO8" s="639">
        <v>1.5</v>
      </c>
      <c r="BP8" s="639"/>
      <c r="BQ8" s="639"/>
      <c r="BR8" s="639"/>
      <c r="BS8" s="640" t="s">
        <v>132</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3277523</v>
      </c>
      <c r="CS8" s="637"/>
      <c r="CT8" s="637"/>
      <c r="CU8" s="637"/>
      <c r="CV8" s="637"/>
      <c r="CW8" s="637"/>
      <c r="CX8" s="637"/>
      <c r="CY8" s="638"/>
      <c r="CZ8" s="639">
        <v>24.6</v>
      </c>
      <c r="DA8" s="639"/>
      <c r="DB8" s="639"/>
      <c r="DC8" s="639"/>
      <c r="DD8" s="645">
        <v>862719</v>
      </c>
      <c r="DE8" s="637"/>
      <c r="DF8" s="637"/>
      <c r="DG8" s="637"/>
      <c r="DH8" s="637"/>
      <c r="DI8" s="637"/>
      <c r="DJ8" s="637"/>
      <c r="DK8" s="637"/>
      <c r="DL8" s="637"/>
      <c r="DM8" s="637"/>
      <c r="DN8" s="637"/>
      <c r="DO8" s="637"/>
      <c r="DP8" s="638"/>
      <c r="DQ8" s="645">
        <v>1431776</v>
      </c>
      <c r="DR8" s="637"/>
      <c r="DS8" s="637"/>
      <c r="DT8" s="637"/>
      <c r="DU8" s="637"/>
      <c r="DV8" s="637"/>
      <c r="DW8" s="637"/>
      <c r="DX8" s="637"/>
      <c r="DY8" s="637"/>
      <c r="DZ8" s="637"/>
      <c r="EA8" s="637"/>
      <c r="EB8" s="637"/>
      <c r="EC8" s="646"/>
    </row>
    <row r="9" spans="2:143" ht="11.25" customHeight="1" x14ac:dyDescent="0.2">
      <c r="B9" s="633" t="s">
        <v>243</v>
      </c>
      <c r="C9" s="634"/>
      <c r="D9" s="634"/>
      <c r="E9" s="634"/>
      <c r="F9" s="634"/>
      <c r="G9" s="634"/>
      <c r="H9" s="634"/>
      <c r="I9" s="634"/>
      <c r="J9" s="634"/>
      <c r="K9" s="634"/>
      <c r="L9" s="634"/>
      <c r="M9" s="634"/>
      <c r="N9" s="634"/>
      <c r="O9" s="634"/>
      <c r="P9" s="634"/>
      <c r="Q9" s="635"/>
      <c r="R9" s="636">
        <v>5458</v>
      </c>
      <c r="S9" s="637"/>
      <c r="T9" s="637"/>
      <c r="U9" s="637"/>
      <c r="V9" s="637"/>
      <c r="W9" s="637"/>
      <c r="X9" s="637"/>
      <c r="Y9" s="638"/>
      <c r="Z9" s="639">
        <v>0</v>
      </c>
      <c r="AA9" s="639"/>
      <c r="AB9" s="639"/>
      <c r="AC9" s="639"/>
      <c r="AD9" s="640">
        <v>5458</v>
      </c>
      <c r="AE9" s="640"/>
      <c r="AF9" s="640"/>
      <c r="AG9" s="640"/>
      <c r="AH9" s="640"/>
      <c r="AI9" s="640"/>
      <c r="AJ9" s="640"/>
      <c r="AK9" s="640"/>
      <c r="AL9" s="641">
        <v>0.1</v>
      </c>
      <c r="AM9" s="642"/>
      <c r="AN9" s="642"/>
      <c r="AO9" s="643"/>
      <c r="AP9" s="633" t="s">
        <v>244</v>
      </c>
      <c r="AQ9" s="634"/>
      <c r="AR9" s="634"/>
      <c r="AS9" s="634"/>
      <c r="AT9" s="634"/>
      <c r="AU9" s="634"/>
      <c r="AV9" s="634"/>
      <c r="AW9" s="634"/>
      <c r="AX9" s="634"/>
      <c r="AY9" s="634"/>
      <c r="AZ9" s="634"/>
      <c r="BA9" s="634"/>
      <c r="BB9" s="634"/>
      <c r="BC9" s="634"/>
      <c r="BD9" s="634"/>
      <c r="BE9" s="634"/>
      <c r="BF9" s="635"/>
      <c r="BG9" s="636">
        <v>449396</v>
      </c>
      <c r="BH9" s="637"/>
      <c r="BI9" s="637"/>
      <c r="BJ9" s="637"/>
      <c r="BK9" s="637"/>
      <c r="BL9" s="637"/>
      <c r="BM9" s="637"/>
      <c r="BN9" s="638"/>
      <c r="BO9" s="639">
        <v>31.3</v>
      </c>
      <c r="BP9" s="639"/>
      <c r="BQ9" s="639"/>
      <c r="BR9" s="639"/>
      <c r="BS9" s="640" t="s">
        <v>132</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2860361</v>
      </c>
      <c r="CS9" s="637"/>
      <c r="CT9" s="637"/>
      <c r="CU9" s="637"/>
      <c r="CV9" s="637"/>
      <c r="CW9" s="637"/>
      <c r="CX9" s="637"/>
      <c r="CY9" s="638"/>
      <c r="CZ9" s="639">
        <v>21.5</v>
      </c>
      <c r="DA9" s="639"/>
      <c r="DB9" s="639"/>
      <c r="DC9" s="639"/>
      <c r="DD9" s="645">
        <v>1396579</v>
      </c>
      <c r="DE9" s="637"/>
      <c r="DF9" s="637"/>
      <c r="DG9" s="637"/>
      <c r="DH9" s="637"/>
      <c r="DI9" s="637"/>
      <c r="DJ9" s="637"/>
      <c r="DK9" s="637"/>
      <c r="DL9" s="637"/>
      <c r="DM9" s="637"/>
      <c r="DN9" s="637"/>
      <c r="DO9" s="637"/>
      <c r="DP9" s="638"/>
      <c r="DQ9" s="645">
        <v>1294262</v>
      </c>
      <c r="DR9" s="637"/>
      <c r="DS9" s="637"/>
      <c r="DT9" s="637"/>
      <c r="DU9" s="637"/>
      <c r="DV9" s="637"/>
      <c r="DW9" s="637"/>
      <c r="DX9" s="637"/>
      <c r="DY9" s="637"/>
      <c r="DZ9" s="637"/>
      <c r="EA9" s="637"/>
      <c r="EB9" s="637"/>
      <c r="EC9" s="646"/>
    </row>
    <row r="10" spans="2:143" ht="11.25" customHeight="1" x14ac:dyDescent="0.2">
      <c r="B10" s="633" t="s">
        <v>246</v>
      </c>
      <c r="C10" s="634"/>
      <c r="D10" s="634"/>
      <c r="E10" s="634"/>
      <c r="F10" s="634"/>
      <c r="G10" s="634"/>
      <c r="H10" s="634"/>
      <c r="I10" s="634"/>
      <c r="J10" s="634"/>
      <c r="K10" s="634"/>
      <c r="L10" s="634"/>
      <c r="M10" s="634"/>
      <c r="N10" s="634"/>
      <c r="O10" s="634"/>
      <c r="P10" s="634"/>
      <c r="Q10" s="635"/>
      <c r="R10" s="636" t="s">
        <v>178</v>
      </c>
      <c r="S10" s="637"/>
      <c r="T10" s="637"/>
      <c r="U10" s="637"/>
      <c r="V10" s="637"/>
      <c r="W10" s="637"/>
      <c r="X10" s="637"/>
      <c r="Y10" s="638"/>
      <c r="Z10" s="639" t="s">
        <v>247</v>
      </c>
      <c r="AA10" s="639"/>
      <c r="AB10" s="639"/>
      <c r="AC10" s="639"/>
      <c r="AD10" s="640" t="s">
        <v>178</v>
      </c>
      <c r="AE10" s="640"/>
      <c r="AF10" s="640"/>
      <c r="AG10" s="640"/>
      <c r="AH10" s="640"/>
      <c r="AI10" s="640"/>
      <c r="AJ10" s="640"/>
      <c r="AK10" s="640"/>
      <c r="AL10" s="641" t="s">
        <v>132</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41647</v>
      </c>
      <c r="BH10" s="637"/>
      <c r="BI10" s="637"/>
      <c r="BJ10" s="637"/>
      <c r="BK10" s="637"/>
      <c r="BL10" s="637"/>
      <c r="BM10" s="637"/>
      <c r="BN10" s="638"/>
      <c r="BO10" s="639">
        <v>2.9</v>
      </c>
      <c r="BP10" s="639"/>
      <c r="BQ10" s="639"/>
      <c r="BR10" s="639"/>
      <c r="BS10" s="640">
        <v>6876</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v>17197</v>
      </c>
      <c r="CS10" s="637"/>
      <c r="CT10" s="637"/>
      <c r="CU10" s="637"/>
      <c r="CV10" s="637"/>
      <c r="CW10" s="637"/>
      <c r="CX10" s="637"/>
      <c r="CY10" s="638"/>
      <c r="CZ10" s="639">
        <v>0.1</v>
      </c>
      <c r="DA10" s="639"/>
      <c r="DB10" s="639"/>
      <c r="DC10" s="639"/>
      <c r="DD10" s="645" t="s">
        <v>247</v>
      </c>
      <c r="DE10" s="637"/>
      <c r="DF10" s="637"/>
      <c r="DG10" s="637"/>
      <c r="DH10" s="637"/>
      <c r="DI10" s="637"/>
      <c r="DJ10" s="637"/>
      <c r="DK10" s="637"/>
      <c r="DL10" s="637"/>
      <c r="DM10" s="637"/>
      <c r="DN10" s="637"/>
      <c r="DO10" s="637"/>
      <c r="DP10" s="638"/>
      <c r="DQ10" s="645">
        <v>6978</v>
      </c>
      <c r="DR10" s="637"/>
      <c r="DS10" s="637"/>
      <c r="DT10" s="637"/>
      <c r="DU10" s="637"/>
      <c r="DV10" s="637"/>
      <c r="DW10" s="637"/>
      <c r="DX10" s="637"/>
      <c r="DY10" s="637"/>
      <c r="DZ10" s="637"/>
      <c r="EA10" s="637"/>
      <c r="EB10" s="637"/>
      <c r="EC10" s="646"/>
    </row>
    <row r="11" spans="2:143" ht="11.25" customHeight="1" x14ac:dyDescent="0.2">
      <c r="B11" s="633" t="s">
        <v>250</v>
      </c>
      <c r="C11" s="634"/>
      <c r="D11" s="634"/>
      <c r="E11" s="634"/>
      <c r="F11" s="634"/>
      <c r="G11" s="634"/>
      <c r="H11" s="634"/>
      <c r="I11" s="634"/>
      <c r="J11" s="634"/>
      <c r="K11" s="634"/>
      <c r="L11" s="634"/>
      <c r="M11" s="634"/>
      <c r="N11" s="634"/>
      <c r="O11" s="634"/>
      <c r="P11" s="634"/>
      <c r="Q11" s="635"/>
      <c r="R11" s="636">
        <v>337072</v>
      </c>
      <c r="S11" s="637"/>
      <c r="T11" s="637"/>
      <c r="U11" s="637"/>
      <c r="V11" s="637"/>
      <c r="W11" s="637"/>
      <c r="X11" s="637"/>
      <c r="Y11" s="638"/>
      <c r="Z11" s="641">
        <v>2.4</v>
      </c>
      <c r="AA11" s="642"/>
      <c r="AB11" s="642"/>
      <c r="AC11" s="648"/>
      <c r="AD11" s="645">
        <v>337072</v>
      </c>
      <c r="AE11" s="637"/>
      <c r="AF11" s="637"/>
      <c r="AG11" s="637"/>
      <c r="AH11" s="637"/>
      <c r="AI11" s="637"/>
      <c r="AJ11" s="637"/>
      <c r="AK11" s="638"/>
      <c r="AL11" s="641">
        <v>4.8</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41057</v>
      </c>
      <c r="BH11" s="637"/>
      <c r="BI11" s="637"/>
      <c r="BJ11" s="637"/>
      <c r="BK11" s="637"/>
      <c r="BL11" s="637"/>
      <c r="BM11" s="637"/>
      <c r="BN11" s="638"/>
      <c r="BO11" s="639">
        <v>2.9</v>
      </c>
      <c r="BP11" s="639"/>
      <c r="BQ11" s="639"/>
      <c r="BR11" s="639"/>
      <c r="BS11" s="640">
        <v>11630</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494190</v>
      </c>
      <c r="CS11" s="637"/>
      <c r="CT11" s="637"/>
      <c r="CU11" s="637"/>
      <c r="CV11" s="637"/>
      <c r="CW11" s="637"/>
      <c r="CX11" s="637"/>
      <c r="CY11" s="638"/>
      <c r="CZ11" s="639">
        <v>3.7</v>
      </c>
      <c r="DA11" s="639"/>
      <c r="DB11" s="639"/>
      <c r="DC11" s="639"/>
      <c r="DD11" s="645">
        <v>211912</v>
      </c>
      <c r="DE11" s="637"/>
      <c r="DF11" s="637"/>
      <c r="DG11" s="637"/>
      <c r="DH11" s="637"/>
      <c r="DI11" s="637"/>
      <c r="DJ11" s="637"/>
      <c r="DK11" s="637"/>
      <c r="DL11" s="637"/>
      <c r="DM11" s="637"/>
      <c r="DN11" s="637"/>
      <c r="DO11" s="637"/>
      <c r="DP11" s="638"/>
      <c r="DQ11" s="645">
        <v>214574</v>
      </c>
      <c r="DR11" s="637"/>
      <c r="DS11" s="637"/>
      <c r="DT11" s="637"/>
      <c r="DU11" s="637"/>
      <c r="DV11" s="637"/>
      <c r="DW11" s="637"/>
      <c r="DX11" s="637"/>
      <c r="DY11" s="637"/>
      <c r="DZ11" s="637"/>
      <c r="EA11" s="637"/>
      <c r="EB11" s="637"/>
      <c r="EC11" s="646"/>
    </row>
    <row r="12" spans="2:143" ht="11.25" customHeight="1" x14ac:dyDescent="0.2">
      <c r="B12" s="633" t="s">
        <v>253</v>
      </c>
      <c r="C12" s="634"/>
      <c r="D12" s="634"/>
      <c r="E12" s="634"/>
      <c r="F12" s="634"/>
      <c r="G12" s="634"/>
      <c r="H12" s="634"/>
      <c r="I12" s="634"/>
      <c r="J12" s="634"/>
      <c r="K12" s="634"/>
      <c r="L12" s="634"/>
      <c r="M12" s="634"/>
      <c r="N12" s="634"/>
      <c r="O12" s="634"/>
      <c r="P12" s="634"/>
      <c r="Q12" s="635"/>
      <c r="R12" s="636" t="s">
        <v>132</v>
      </c>
      <c r="S12" s="637"/>
      <c r="T12" s="637"/>
      <c r="U12" s="637"/>
      <c r="V12" s="637"/>
      <c r="W12" s="637"/>
      <c r="X12" s="637"/>
      <c r="Y12" s="638"/>
      <c r="Z12" s="639" t="s">
        <v>132</v>
      </c>
      <c r="AA12" s="639"/>
      <c r="AB12" s="639"/>
      <c r="AC12" s="639"/>
      <c r="AD12" s="640" t="s">
        <v>178</v>
      </c>
      <c r="AE12" s="640"/>
      <c r="AF12" s="640"/>
      <c r="AG12" s="640"/>
      <c r="AH12" s="640"/>
      <c r="AI12" s="640"/>
      <c r="AJ12" s="640"/>
      <c r="AK12" s="640"/>
      <c r="AL12" s="641" t="s">
        <v>178</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676858</v>
      </c>
      <c r="BH12" s="637"/>
      <c r="BI12" s="637"/>
      <c r="BJ12" s="637"/>
      <c r="BK12" s="637"/>
      <c r="BL12" s="637"/>
      <c r="BM12" s="637"/>
      <c r="BN12" s="638"/>
      <c r="BO12" s="639">
        <v>47.1</v>
      </c>
      <c r="BP12" s="639"/>
      <c r="BQ12" s="639"/>
      <c r="BR12" s="639"/>
      <c r="BS12" s="640">
        <v>88746</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822055</v>
      </c>
      <c r="CS12" s="637"/>
      <c r="CT12" s="637"/>
      <c r="CU12" s="637"/>
      <c r="CV12" s="637"/>
      <c r="CW12" s="637"/>
      <c r="CX12" s="637"/>
      <c r="CY12" s="638"/>
      <c r="CZ12" s="639">
        <v>6.2</v>
      </c>
      <c r="DA12" s="639"/>
      <c r="DB12" s="639"/>
      <c r="DC12" s="639"/>
      <c r="DD12" s="645">
        <v>408018</v>
      </c>
      <c r="DE12" s="637"/>
      <c r="DF12" s="637"/>
      <c r="DG12" s="637"/>
      <c r="DH12" s="637"/>
      <c r="DI12" s="637"/>
      <c r="DJ12" s="637"/>
      <c r="DK12" s="637"/>
      <c r="DL12" s="637"/>
      <c r="DM12" s="637"/>
      <c r="DN12" s="637"/>
      <c r="DO12" s="637"/>
      <c r="DP12" s="638"/>
      <c r="DQ12" s="645">
        <v>228465</v>
      </c>
      <c r="DR12" s="637"/>
      <c r="DS12" s="637"/>
      <c r="DT12" s="637"/>
      <c r="DU12" s="637"/>
      <c r="DV12" s="637"/>
      <c r="DW12" s="637"/>
      <c r="DX12" s="637"/>
      <c r="DY12" s="637"/>
      <c r="DZ12" s="637"/>
      <c r="EA12" s="637"/>
      <c r="EB12" s="637"/>
      <c r="EC12" s="646"/>
    </row>
    <row r="13" spans="2:143" ht="11.25" customHeight="1" x14ac:dyDescent="0.2">
      <c r="B13" s="633" t="s">
        <v>256</v>
      </c>
      <c r="C13" s="634"/>
      <c r="D13" s="634"/>
      <c r="E13" s="634"/>
      <c r="F13" s="634"/>
      <c r="G13" s="634"/>
      <c r="H13" s="634"/>
      <c r="I13" s="634"/>
      <c r="J13" s="634"/>
      <c r="K13" s="634"/>
      <c r="L13" s="634"/>
      <c r="M13" s="634"/>
      <c r="N13" s="634"/>
      <c r="O13" s="634"/>
      <c r="P13" s="634"/>
      <c r="Q13" s="635"/>
      <c r="R13" s="636" t="s">
        <v>132</v>
      </c>
      <c r="S13" s="637"/>
      <c r="T13" s="637"/>
      <c r="U13" s="637"/>
      <c r="V13" s="637"/>
      <c r="W13" s="637"/>
      <c r="X13" s="637"/>
      <c r="Y13" s="638"/>
      <c r="Z13" s="639" t="s">
        <v>247</v>
      </c>
      <c r="AA13" s="639"/>
      <c r="AB13" s="639"/>
      <c r="AC13" s="639"/>
      <c r="AD13" s="640" t="s">
        <v>247</v>
      </c>
      <c r="AE13" s="640"/>
      <c r="AF13" s="640"/>
      <c r="AG13" s="640"/>
      <c r="AH13" s="640"/>
      <c r="AI13" s="640"/>
      <c r="AJ13" s="640"/>
      <c r="AK13" s="640"/>
      <c r="AL13" s="641" t="s">
        <v>178</v>
      </c>
      <c r="AM13" s="642"/>
      <c r="AN13" s="642"/>
      <c r="AO13" s="643"/>
      <c r="AP13" s="633" t="s">
        <v>257</v>
      </c>
      <c r="AQ13" s="634"/>
      <c r="AR13" s="634"/>
      <c r="AS13" s="634"/>
      <c r="AT13" s="634"/>
      <c r="AU13" s="634"/>
      <c r="AV13" s="634"/>
      <c r="AW13" s="634"/>
      <c r="AX13" s="634"/>
      <c r="AY13" s="634"/>
      <c r="AZ13" s="634"/>
      <c r="BA13" s="634"/>
      <c r="BB13" s="634"/>
      <c r="BC13" s="634"/>
      <c r="BD13" s="634"/>
      <c r="BE13" s="634"/>
      <c r="BF13" s="635"/>
      <c r="BG13" s="636">
        <v>674831</v>
      </c>
      <c r="BH13" s="637"/>
      <c r="BI13" s="637"/>
      <c r="BJ13" s="637"/>
      <c r="BK13" s="637"/>
      <c r="BL13" s="637"/>
      <c r="BM13" s="637"/>
      <c r="BN13" s="638"/>
      <c r="BO13" s="639">
        <v>47</v>
      </c>
      <c r="BP13" s="639"/>
      <c r="BQ13" s="639"/>
      <c r="BR13" s="639"/>
      <c r="BS13" s="640">
        <v>88746</v>
      </c>
      <c r="BT13" s="640"/>
      <c r="BU13" s="640"/>
      <c r="BV13" s="640"/>
      <c r="BW13" s="640"/>
      <c r="BX13" s="640"/>
      <c r="BY13" s="640"/>
      <c r="BZ13" s="640"/>
      <c r="CA13" s="640"/>
      <c r="CB13" s="644"/>
      <c r="CD13" s="633" t="s">
        <v>258</v>
      </c>
      <c r="CE13" s="634"/>
      <c r="CF13" s="634"/>
      <c r="CG13" s="634"/>
      <c r="CH13" s="634"/>
      <c r="CI13" s="634"/>
      <c r="CJ13" s="634"/>
      <c r="CK13" s="634"/>
      <c r="CL13" s="634"/>
      <c r="CM13" s="634"/>
      <c r="CN13" s="634"/>
      <c r="CO13" s="634"/>
      <c r="CP13" s="634"/>
      <c r="CQ13" s="635"/>
      <c r="CR13" s="636">
        <v>1285521</v>
      </c>
      <c r="CS13" s="637"/>
      <c r="CT13" s="637"/>
      <c r="CU13" s="637"/>
      <c r="CV13" s="637"/>
      <c r="CW13" s="637"/>
      <c r="CX13" s="637"/>
      <c r="CY13" s="638"/>
      <c r="CZ13" s="639">
        <v>9.6</v>
      </c>
      <c r="DA13" s="639"/>
      <c r="DB13" s="639"/>
      <c r="DC13" s="639"/>
      <c r="DD13" s="645">
        <v>337987</v>
      </c>
      <c r="DE13" s="637"/>
      <c r="DF13" s="637"/>
      <c r="DG13" s="637"/>
      <c r="DH13" s="637"/>
      <c r="DI13" s="637"/>
      <c r="DJ13" s="637"/>
      <c r="DK13" s="637"/>
      <c r="DL13" s="637"/>
      <c r="DM13" s="637"/>
      <c r="DN13" s="637"/>
      <c r="DO13" s="637"/>
      <c r="DP13" s="638"/>
      <c r="DQ13" s="645">
        <v>934811</v>
      </c>
      <c r="DR13" s="637"/>
      <c r="DS13" s="637"/>
      <c r="DT13" s="637"/>
      <c r="DU13" s="637"/>
      <c r="DV13" s="637"/>
      <c r="DW13" s="637"/>
      <c r="DX13" s="637"/>
      <c r="DY13" s="637"/>
      <c r="DZ13" s="637"/>
      <c r="EA13" s="637"/>
      <c r="EB13" s="637"/>
      <c r="EC13" s="646"/>
    </row>
    <row r="14" spans="2:143" ht="11.25" customHeight="1" x14ac:dyDescent="0.2">
      <c r="B14" s="633" t="s">
        <v>259</v>
      </c>
      <c r="C14" s="634"/>
      <c r="D14" s="634"/>
      <c r="E14" s="634"/>
      <c r="F14" s="634"/>
      <c r="G14" s="634"/>
      <c r="H14" s="634"/>
      <c r="I14" s="634"/>
      <c r="J14" s="634"/>
      <c r="K14" s="634"/>
      <c r="L14" s="634"/>
      <c r="M14" s="634"/>
      <c r="N14" s="634"/>
      <c r="O14" s="634"/>
      <c r="P14" s="634"/>
      <c r="Q14" s="635"/>
      <c r="R14" s="636" t="s">
        <v>178</v>
      </c>
      <c r="S14" s="637"/>
      <c r="T14" s="637"/>
      <c r="U14" s="637"/>
      <c r="V14" s="637"/>
      <c r="W14" s="637"/>
      <c r="X14" s="637"/>
      <c r="Y14" s="638"/>
      <c r="Z14" s="639" t="s">
        <v>132</v>
      </c>
      <c r="AA14" s="639"/>
      <c r="AB14" s="639"/>
      <c r="AC14" s="639"/>
      <c r="AD14" s="640" t="s">
        <v>132</v>
      </c>
      <c r="AE14" s="640"/>
      <c r="AF14" s="640"/>
      <c r="AG14" s="640"/>
      <c r="AH14" s="640"/>
      <c r="AI14" s="640"/>
      <c r="AJ14" s="640"/>
      <c r="AK14" s="640"/>
      <c r="AL14" s="641" t="s">
        <v>178</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53407</v>
      </c>
      <c r="BH14" s="637"/>
      <c r="BI14" s="637"/>
      <c r="BJ14" s="637"/>
      <c r="BK14" s="637"/>
      <c r="BL14" s="637"/>
      <c r="BM14" s="637"/>
      <c r="BN14" s="638"/>
      <c r="BO14" s="639">
        <v>3.7</v>
      </c>
      <c r="BP14" s="639"/>
      <c r="BQ14" s="639"/>
      <c r="BR14" s="639"/>
      <c r="BS14" s="640" t="s">
        <v>178</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565936</v>
      </c>
      <c r="CS14" s="637"/>
      <c r="CT14" s="637"/>
      <c r="CU14" s="637"/>
      <c r="CV14" s="637"/>
      <c r="CW14" s="637"/>
      <c r="CX14" s="637"/>
      <c r="CY14" s="638"/>
      <c r="CZ14" s="639">
        <v>4.2</v>
      </c>
      <c r="DA14" s="639"/>
      <c r="DB14" s="639"/>
      <c r="DC14" s="639"/>
      <c r="DD14" s="645">
        <v>58705</v>
      </c>
      <c r="DE14" s="637"/>
      <c r="DF14" s="637"/>
      <c r="DG14" s="637"/>
      <c r="DH14" s="637"/>
      <c r="DI14" s="637"/>
      <c r="DJ14" s="637"/>
      <c r="DK14" s="637"/>
      <c r="DL14" s="637"/>
      <c r="DM14" s="637"/>
      <c r="DN14" s="637"/>
      <c r="DO14" s="637"/>
      <c r="DP14" s="638"/>
      <c r="DQ14" s="645">
        <v>511342</v>
      </c>
      <c r="DR14" s="637"/>
      <c r="DS14" s="637"/>
      <c r="DT14" s="637"/>
      <c r="DU14" s="637"/>
      <c r="DV14" s="637"/>
      <c r="DW14" s="637"/>
      <c r="DX14" s="637"/>
      <c r="DY14" s="637"/>
      <c r="DZ14" s="637"/>
      <c r="EA14" s="637"/>
      <c r="EB14" s="637"/>
      <c r="EC14" s="646"/>
    </row>
    <row r="15" spans="2:143" ht="11.25" customHeight="1" x14ac:dyDescent="0.2">
      <c r="B15" s="633" t="s">
        <v>262</v>
      </c>
      <c r="C15" s="634"/>
      <c r="D15" s="634"/>
      <c r="E15" s="634"/>
      <c r="F15" s="634"/>
      <c r="G15" s="634"/>
      <c r="H15" s="634"/>
      <c r="I15" s="634"/>
      <c r="J15" s="634"/>
      <c r="K15" s="634"/>
      <c r="L15" s="634"/>
      <c r="M15" s="634"/>
      <c r="N15" s="634"/>
      <c r="O15" s="634"/>
      <c r="P15" s="634"/>
      <c r="Q15" s="635"/>
      <c r="R15" s="636" t="s">
        <v>132</v>
      </c>
      <c r="S15" s="637"/>
      <c r="T15" s="637"/>
      <c r="U15" s="637"/>
      <c r="V15" s="637"/>
      <c r="W15" s="637"/>
      <c r="X15" s="637"/>
      <c r="Y15" s="638"/>
      <c r="Z15" s="639" t="s">
        <v>178</v>
      </c>
      <c r="AA15" s="639"/>
      <c r="AB15" s="639"/>
      <c r="AC15" s="639"/>
      <c r="AD15" s="640" t="s">
        <v>178</v>
      </c>
      <c r="AE15" s="640"/>
      <c r="AF15" s="640"/>
      <c r="AG15" s="640"/>
      <c r="AH15" s="640"/>
      <c r="AI15" s="640"/>
      <c r="AJ15" s="640"/>
      <c r="AK15" s="640"/>
      <c r="AL15" s="641" t="s">
        <v>178</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100941</v>
      </c>
      <c r="BH15" s="637"/>
      <c r="BI15" s="637"/>
      <c r="BJ15" s="637"/>
      <c r="BK15" s="637"/>
      <c r="BL15" s="637"/>
      <c r="BM15" s="637"/>
      <c r="BN15" s="638"/>
      <c r="BO15" s="639">
        <v>7</v>
      </c>
      <c r="BP15" s="639"/>
      <c r="BQ15" s="639"/>
      <c r="BR15" s="639"/>
      <c r="BS15" s="640" t="s">
        <v>132</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802232</v>
      </c>
      <c r="CS15" s="637"/>
      <c r="CT15" s="637"/>
      <c r="CU15" s="637"/>
      <c r="CV15" s="637"/>
      <c r="CW15" s="637"/>
      <c r="CX15" s="637"/>
      <c r="CY15" s="638"/>
      <c r="CZ15" s="639">
        <v>6</v>
      </c>
      <c r="DA15" s="639"/>
      <c r="DB15" s="639"/>
      <c r="DC15" s="639"/>
      <c r="DD15" s="645">
        <v>125055</v>
      </c>
      <c r="DE15" s="637"/>
      <c r="DF15" s="637"/>
      <c r="DG15" s="637"/>
      <c r="DH15" s="637"/>
      <c r="DI15" s="637"/>
      <c r="DJ15" s="637"/>
      <c r="DK15" s="637"/>
      <c r="DL15" s="637"/>
      <c r="DM15" s="637"/>
      <c r="DN15" s="637"/>
      <c r="DO15" s="637"/>
      <c r="DP15" s="638"/>
      <c r="DQ15" s="645">
        <v>610432</v>
      </c>
      <c r="DR15" s="637"/>
      <c r="DS15" s="637"/>
      <c r="DT15" s="637"/>
      <c r="DU15" s="637"/>
      <c r="DV15" s="637"/>
      <c r="DW15" s="637"/>
      <c r="DX15" s="637"/>
      <c r="DY15" s="637"/>
      <c r="DZ15" s="637"/>
      <c r="EA15" s="637"/>
      <c r="EB15" s="637"/>
      <c r="EC15" s="646"/>
    </row>
    <row r="16" spans="2:143" ht="11.25" customHeight="1" x14ac:dyDescent="0.2">
      <c r="B16" s="633" t="s">
        <v>265</v>
      </c>
      <c r="C16" s="634"/>
      <c r="D16" s="634"/>
      <c r="E16" s="634"/>
      <c r="F16" s="634"/>
      <c r="G16" s="634"/>
      <c r="H16" s="634"/>
      <c r="I16" s="634"/>
      <c r="J16" s="634"/>
      <c r="K16" s="634"/>
      <c r="L16" s="634"/>
      <c r="M16" s="634"/>
      <c r="N16" s="634"/>
      <c r="O16" s="634"/>
      <c r="P16" s="634"/>
      <c r="Q16" s="635"/>
      <c r="R16" s="636">
        <v>15160</v>
      </c>
      <c r="S16" s="637"/>
      <c r="T16" s="637"/>
      <c r="U16" s="637"/>
      <c r="V16" s="637"/>
      <c r="W16" s="637"/>
      <c r="X16" s="637"/>
      <c r="Y16" s="638"/>
      <c r="Z16" s="639">
        <v>0.1</v>
      </c>
      <c r="AA16" s="639"/>
      <c r="AB16" s="639"/>
      <c r="AC16" s="639"/>
      <c r="AD16" s="640">
        <v>15160</v>
      </c>
      <c r="AE16" s="640"/>
      <c r="AF16" s="640"/>
      <c r="AG16" s="640"/>
      <c r="AH16" s="640"/>
      <c r="AI16" s="640"/>
      <c r="AJ16" s="640"/>
      <c r="AK16" s="640"/>
      <c r="AL16" s="641">
        <v>0.2</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t="s">
        <v>132</v>
      </c>
      <c r="BH16" s="637"/>
      <c r="BI16" s="637"/>
      <c r="BJ16" s="637"/>
      <c r="BK16" s="637"/>
      <c r="BL16" s="637"/>
      <c r="BM16" s="637"/>
      <c r="BN16" s="638"/>
      <c r="BO16" s="639" t="s">
        <v>178</v>
      </c>
      <c r="BP16" s="639"/>
      <c r="BQ16" s="639"/>
      <c r="BR16" s="639"/>
      <c r="BS16" s="640" t="s">
        <v>178</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v>67018</v>
      </c>
      <c r="CS16" s="637"/>
      <c r="CT16" s="637"/>
      <c r="CU16" s="637"/>
      <c r="CV16" s="637"/>
      <c r="CW16" s="637"/>
      <c r="CX16" s="637"/>
      <c r="CY16" s="638"/>
      <c r="CZ16" s="639">
        <v>0.5</v>
      </c>
      <c r="DA16" s="639"/>
      <c r="DB16" s="639"/>
      <c r="DC16" s="639"/>
      <c r="DD16" s="645" t="s">
        <v>132</v>
      </c>
      <c r="DE16" s="637"/>
      <c r="DF16" s="637"/>
      <c r="DG16" s="637"/>
      <c r="DH16" s="637"/>
      <c r="DI16" s="637"/>
      <c r="DJ16" s="637"/>
      <c r="DK16" s="637"/>
      <c r="DL16" s="637"/>
      <c r="DM16" s="637"/>
      <c r="DN16" s="637"/>
      <c r="DO16" s="637"/>
      <c r="DP16" s="638"/>
      <c r="DQ16" s="645">
        <v>18217</v>
      </c>
      <c r="DR16" s="637"/>
      <c r="DS16" s="637"/>
      <c r="DT16" s="637"/>
      <c r="DU16" s="637"/>
      <c r="DV16" s="637"/>
      <c r="DW16" s="637"/>
      <c r="DX16" s="637"/>
      <c r="DY16" s="637"/>
      <c r="DZ16" s="637"/>
      <c r="EA16" s="637"/>
      <c r="EB16" s="637"/>
      <c r="EC16" s="646"/>
    </row>
    <row r="17" spans="2:133" ht="11.25" customHeight="1" x14ac:dyDescent="0.2">
      <c r="B17" s="633" t="s">
        <v>268</v>
      </c>
      <c r="C17" s="634"/>
      <c r="D17" s="634"/>
      <c r="E17" s="634"/>
      <c r="F17" s="634"/>
      <c r="G17" s="634"/>
      <c r="H17" s="634"/>
      <c r="I17" s="634"/>
      <c r="J17" s="634"/>
      <c r="K17" s="634"/>
      <c r="L17" s="634"/>
      <c r="M17" s="634"/>
      <c r="N17" s="634"/>
      <c r="O17" s="634"/>
      <c r="P17" s="634"/>
      <c r="Q17" s="635"/>
      <c r="R17" s="636">
        <v>26696</v>
      </c>
      <c r="S17" s="637"/>
      <c r="T17" s="637"/>
      <c r="U17" s="637"/>
      <c r="V17" s="637"/>
      <c r="W17" s="637"/>
      <c r="X17" s="637"/>
      <c r="Y17" s="638"/>
      <c r="Z17" s="639">
        <v>0.2</v>
      </c>
      <c r="AA17" s="639"/>
      <c r="AB17" s="639"/>
      <c r="AC17" s="639"/>
      <c r="AD17" s="640">
        <v>26696</v>
      </c>
      <c r="AE17" s="640"/>
      <c r="AF17" s="640"/>
      <c r="AG17" s="640"/>
      <c r="AH17" s="640"/>
      <c r="AI17" s="640"/>
      <c r="AJ17" s="640"/>
      <c r="AK17" s="640"/>
      <c r="AL17" s="641">
        <v>0.4</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247</v>
      </c>
      <c r="BH17" s="637"/>
      <c r="BI17" s="637"/>
      <c r="BJ17" s="637"/>
      <c r="BK17" s="637"/>
      <c r="BL17" s="637"/>
      <c r="BM17" s="637"/>
      <c r="BN17" s="638"/>
      <c r="BO17" s="639" t="s">
        <v>132</v>
      </c>
      <c r="BP17" s="639"/>
      <c r="BQ17" s="639"/>
      <c r="BR17" s="639"/>
      <c r="BS17" s="640" t="s">
        <v>247</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1441639</v>
      </c>
      <c r="CS17" s="637"/>
      <c r="CT17" s="637"/>
      <c r="CU17" s="637"/>
      <c r="CV17" s="637"/>
      <c r="CW17" s="637"/>
      <c r="CX17" s="637"/>
      <c r="CY17" s="638"/>
      <c r="CZ17" s="639">
        <v>10.8</v>
      </c>
      <c r="DA17" s="639"/>
      <c r="DB17" s="639"/>
      <c r="DC17" s="639"/>
      <c r="DD17" s="645" t="s">
        <v>178</v>
      </c>
      <c r="DE17" s="637"/>
      <c r="DF17" s="637"/>
      <c r="DG17" s="637"/>
      <c r="DH17" s="637"/>
      <c r="DI17" s="637"/>
      <c r="DJ17" s="637"/>
      <c r="DK17" s="637"/>
      <c r="DL17" s="637"/>
      <c r="DM17" s="637"/>
      <c r="DN17" s="637"/>
      <c r="DO17" s="637"/>
      <c r="DP17" s="638"/>
      <c r="DQ17" s="645">
        <v>1434423</v>
      </c>
      <c r="DR17" s="637"/>
      <c r="DS17" s="637"/>
      <c r="DT17" s="637"/>
      <c r="DU17" s="637"/>
      <c r="DV17" s="637"/>
      <c r="DW17" s="637"/>
      <c r="DX17" s="637"/>
      <c r="DY17" s="637"/>
      <c r="DZ17" s="637"/>
      <c r="EA17" s="637"/>
      <c r="EB17" s="637"/>
      <c r="EC17" s="646"/>
    </row>
    <row r="18" spans="2:133" ht="11.25" customHeight="1" x14ac:dyDescent="0.2">
      <c r="B18" s="633" t="s">
        <v>271</v>
      </c>
      <c r="C18" s="634"/>
      <c r="D18" s="634"/>
      <c r="E18" s="634"/>
      <c r="F18" s="634"/>
      <c r="G18" s="634"/>
      <c r="H18" s="634"/>
      <c r="I18" s="634"/>
      <c r="J18" s="634"/>
      <c r="K18" s="634"/>
      <c r="L18" s="634"/>
      <c r="M18" s="634"/>
      <c r="N18" s="634"/>
      <c r="O18" s="634"/>
      <c r="P18" s="634"/>
      <c r="Q18" s="635"/>
      <c r="R18" s="636">
        <v>3462</v>
      </c>
      <c r="S18" s="637"/>
      <c r="T18" s="637"/>
      <c r="U18" s="637"/>
      <c r="V18" s="637"/>
      <c r="W18" s="637"/>
      <c r="X18" s="637"/>
      <c r="Y18" s="638"/>
      <c r="Z18" s="639">
        <v>0</v>
      </c>
      <c r="AA18" s="639"/>
      <c r="AB18" s="639"/>
      <c r="AC18" s="639"/>
      <c r="AD18" s="640">
        <v>3462</v>
      </c>
      <c r="AE18" s="640"/>
      <c r="AF18" s="640"/>
      <c r="AG18" s="640"/>
      <c r="AH18" s="640"/>
      <c r="AI18" s="640"/>
      <c r="AJ18" s="640"/>
      <c r="AK18" s="640"/>
      <c r="AL18" s="641">
        <v>0</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132</v>
      </c>
      <c r="BH18" s="637"/>
      <c r="BI18" s="637"/>
      <c r="BJ18" s="637"/>
      <c r="BK18" s="637"/>
      <c r="BL18" s="637"/>
      <c r="BM18" s="637"/>
      <c r="BN18" s="638"/>
      <c r="BO18" s="639" t="s">
        <v>178</v>
      </c>
      <c r="BP18" s="639"/>
      <c r="BQ18" s="639"/>
      <c r="BR18" s="639"/>
      <c r="BS18" s="640" t="s">
        <v>247</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t="s">
        <v>132</v>
      </c>
      <c r="CS18" s="637"/>
      <c r="CT18" s="637"/>
      <c r="CU18" s="637"/>
      <c r="CV18" s="637"/>
      <c r="CW18" s="637"/>
      <c r="CX18" s="637"/>
      <c r="CY18" s="638"/>
      <c r="CZ18" s="639" t="s">
        <v>132</v>
      </c>
      <c r="DA18" s="639"/>
      <c r="DB18" s="639"/>
      <c r="DC18" s="639"/>
      <c r="DD18" s="645" t="s">
        <v>178</v>
      </c>
      <c r="DE18" s="637"/>
      <c r="DF18" s="637"/>
      <c r="DG18" s="637"/>
      <c r="DH18" s="637"/>
      <c r="DI18" s="637"/>
      <c r="DJ18" s="637"/>
      <c r="DK18" s="637"/>
      <c r="DL18" s="637"/>
      <c r="DM18" s="637"/>
      <c r="DN18" s="637"/>
      <c r="DO18" s="637"/>
      <c r="DP18" s="638"/>
      <c r="DQ18" s="645" t="s">
        <v>178</v>
      </c>
      <c r="DR18" s="637"/>
      <c r="DS18" s="637"/>
      <c r="DT18" s="637"/>
      <c r="DU18" s="637"/>
      <c r="DV18" s="637"/>
      <c r="DW18" s="637"/>
      <c r="DX18" s="637"/>
      <c r="DY18" s="637"/>
      <c r="DZ18" s="637"/>
      <c r="EA18" s="637"/>
      <c r="EB18" s="637"/>
      <c r="EC18" s="646"/>
    </row>
    <row r="19" spans="2:133" ht="11.25" customHeight="1" x14ac:dyDescent="0.2">
      <c r="B19" s="633" t="s">
        <v>274</v>
      </c>
      <c r="C19" s="634"/>
      <c r="D19" s="634"/>
      <c r="E19" s="634"/>
      <c r="F19" s="634"/>
      <c r="G19" s="634"/>
      <c r="H19" s="634"/>
      <c r="I19" s="634"/>
      <c r="J19" s="634"/>
      <c r="K19" s="634"/>
      <c r="L19" s="634"/>
      <c r="M19" s="634"/>
      <c r="N19" s="634"/>
      <c r="O19" s="634"/>
      <c r="P19" s="634"/>
      <c r="Q19" s="635"/>
      <c r="R19" s="636">
        <v>3177</v>
      </c>
      <c r="S19" s="637"/>
      <c r="T19" s="637"/>
      <c r="U19" s="637"/>
      <c r="V19" s="637"/>
      <c r="W19" s="637"/>
      <c r="X19" s="637"/>
      <c r="Y19" s="638"/>
      <c r="Z19" s="639">
        <v>0</v>
      </c>
      <c r="AA19" s="639"/>
      <c r="AB19" s="639"/>
      <c r="AC19" s="639"/>
      <c r="AD19" s="640">
        <v>3177</v>
      </c>
      <c r="AE19" s="640"/>
      <c r="AF19" s="640"/>
      <c r="AG19" s="640"/>
      <c r="AH19" s="640"/>
      <c r="AI19" s="640"/>
      <c r="AJ19" s="640"/>
      <c r="AK19" s="640"/>
      <c r="AL19" s="641">
        <v>0</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v>51952</v>
      </c>
      <c r="BH19" s="637"/>
      <c r="BI19" s="637"/>
      <c r="BJ19" s="637"/>
      <c r="BK19" s="637"/>
      <c r="BL19" s="637"/>
      <c r="BM19" s="637"/>
      <c r="BN19" s="638"/>
      <c r="BO19" s="639">
        <v>3.6</v>
      </c>
      <c r="BP19" s="639"/>
      <c r="BQ19" s="639"/>
      <c r="BR19" s="639"/>
      <c r="BS19" s="640" t="s">
        <v>132</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247</v>
      </c>
      <c r="CS19" s="637"/>
      <c r="CT19" s="637"/>
      <c r="CU19" s="637"/>
      <c r="CV19" s="637"/>
      <c r="CW19" s="637"/>
      <c r="CX19" s="637"/>
      <c r="CY19" s="638"/>
      <c r="CZ19" s="639" t="s">
        <v>247</v>
      </c>
      <c r="DA19" s="639"/>
      <c r="DB19" s="639"/>
      <c r="DC19" s="639"/>
      <c r="DD19" s="645" t="s">
        <v>247</v>
      </c>
      <c r="DE19" s="637"/>
      <c r="DF19" s="637"/>
      <c r="DG19" s="637"/>
      <c r="DH19" s="637"/>
      <c r="DI19" s="637"/>
      <c r="DJ19" s="637"/>
      <c r="DK19" s="637"/>
      <c r="DL19" s="637"/>
      <c r="DM19" s="637"/>
      <c r="DN19" s="637"/>
      <c r="DO19" s="637"/>
      <c r="DP19" s="638"/>
      <c r="DQ19" s="645" t="s">
        <v>132</v>
      </c>
      <c r="DR19" s="637"/>
      <c r="DS19" s="637"/>
      <c r="DT19" s="637"/>
      <c r="DU19" s="637"/>
      <c r="DV19" s="637"/>
      <c r="DW19" s="637"/>
      <c r="DX19" s="637"/>
      <c r="DY19" s="637"/>
      <c r="DZ19" s="637"/>
      <c r="EA19" s="637"/>
      <c r="EB19" s="637"/>
      <c r="EC19" s="646"/>
    </row>
    <row r="20" spans="2:133" ht="11.25" customHeight="1" x14ac:dyDescent="0.2">
      <c r="B20" s="649" t="s">
        <v>277</v>
      </c>
      <c r="C20" s="650"/>
      <c r="D20" s="650"/>
      <c r="E20" s="650"/>
      <c r="F20" s="650"/>
      <c r="G20" s="650"/>
      <c r="H20" s="650"/>
      <c r="I20" s="650"/>
      <c r="J20" s="650"/>
      <c r="K20" s="650"/>
      <c r="L20" s="650"/>
      <c r="M20" s="650"/>
      <c r="N20" s="650"/>
      <c r="O20" s="650"/>
      <c r="P20" s="650"/>
      <c r="Q20" s="651"/>
      <c r="R20" s="636">
        <v>285</v>
      </c>
      <c r="S20" s="637"/>
      <c r="T20" s="637"/>
      <c r="U20" s="637"/>
      <c r="V20" s="637"/>
      <c r="W20" s="637"/>
      <c r="X20" s="637"/>
      <c r="Y20" s="638"/>
      <c r="Z20" s="639">
        <v>0</v>
      </c>
      <c r="AA20" s="639"/>
      <c r="AB20" s="639"/>
      <c r="AC20" s="639"/>
      <c r="AD20" s="640">
        <v>285</v>
      </c>
      <c r="AE20" s="640"/>
      <c r="AF20" s="640"/>
      <c r="AG20" s="640"/>
      <c r="AH20" s="640"/>
      <c r="AI20" s="640"/>
      <c r="AJ20" s="640"/>
      <c r="AK20" s="640"/>
      <c r="AL20" s="641">
        <v>0</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v>51952</v>
      </c>
      <c r="BH20" s="637"/>
      <c r="BI20" s="637"/>
      <c r="BJ20" s="637"/>
      <c r="BK20" s="637"/>
      <c r="BL20" s="637"/>
      <c r="BM20" s="637"/>
      <c r="BN20" s="638"/>
      <c r="BO20" s="639">
        <v>3.6</v>
      </c>
      <c r="BP20" s="639"/>
      <c r="BQ20" s="639"/>
      <c r="BR20" s="639"/>
      <c r="BS20" s="640" t="s">
        <v>247</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13323565</v>
      </c>
      <c r="CS20" s="637"/>
      <c r="CT20" s="637"/>
      <c r="CU20" s="637"/>
      <c r="CV20" s="637"/>
      <c r="CW20" s="637"/>
      <c r="CX20" s="637"/>
      <c r="CY20" s="638"/>
      <c r="CZ20" s="639">
        <v>100</v>
      </c>
      <c r="DA20" s="639"/>
      <c r="DB20" s="639"/>
      <c r="DC20" s="639"/>
      <c r="DD20" s="645">
        <v>3487826</v>
      </c>
      <c r="DE20" s="637"/>
      <c r="DF20" s="637"/>
      <c r="DG20" s="637"/>
      <c r="DH20" s="637"/>
      <c r="DI20" s="637"/>
      <c r="DJ20" s="637"/>
      <c r="DK20" s="637"/>
      <c r="DL20" s="637"/>
      <c r="DM20" s="637"/>
      <c r="DN20" s="637"/>
      <c r="DO20" s="637"/>
      <c r="DP20" s="638"/>
      <c r="DQ20" s="645">
        <v>8014097</v>
      </c>
      <c r="DR20" s="637"/>
      <c r="DS20" s="637"/>
      <c r="DT20" s="637"/>
      <c r="DU20" s="637"/>
      <c r="DV20" s="637"/>
      <c r="DW20" s="637"/>
      <c r="DX20" s="637"/>
      <c r="DY20" s="637"/>
      <c r="DZ20" s="637"/>
      <c r="EA20" s="637"/>
      <c r="EB20" s="637"/>
      <c r="EC20" s="646"/>
    </row>
    <row r="21" spans="2:133" ht="11.25" customHeight="1" x14ac:dyDescent="0.2">
      <c r="B21" s="633" t="s">
        <v>280</v>
      </c>
      <c r="C21" s="634"/>
      <c r="D21" s="634"/>
      <c r="E21" s="634"/>
      <c r="F21" s="634"/>
      <c r="G21" s="634"/>
      <c r="H21" s="634"/>
      <c r="I21" s="634"/>
      <c r="J21" s="634"/>
      <c r="K21" s="634"/>
      <c r="L21" s="634"/>
      <c r="M21" s="634"/>
      <c r="N21" s="634"/>
      <c r="O21" s="634"/>
      <c r="P21" s="634"/>
      <c r="Q21" s="635"/>
      <c r="R21" s="636">
        <v>6045264</v>
      </c>
      <c r="S21" s="637"/>
      <c r="T21" s="637"/>
      <c r="U21" s="637"/>
      <c r="V21" s="637"/>
      <c r="W21" s="637"/>
      <c r="X21" s="637"/>
      <c r="Y21" s="638"/>
      <c r="Z21" s="639">
        <v>43.7</v>
      </c>
      <c r="AA21" s="639"/>
      <c r="AB21" s="639"/>
      <c r="AC21" s="639"/>
      <c r="AD21" s="640">
        <v>5079247</v>
      </c>
      <c r="AE21" s="640"/>
      <c r="AF21" s="640"/>
      <c r="AG21" s="640"/>
      <c r="AH21" s="640"/>
      <c r="AI21" s="640"/>
      <c r="AJ21" s="640"/>
      <c r="AK21" s="640"/>
      <c r="AL21" s="641">
        <v>72.099999999999994</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v>4448</v>
      </c>
      <c r="BH21" s="637"/>
      <c r="BI21" s="637"/>
      <c r="BJ21" s="637"/>
      <c r="BK21" s="637"/>
      <c r="BL21" s="637"/>
      <c r="BM21" s="637"/>
      <c r="BN21" s="638"/>
      <c r="BO21" s="639">
        <v>0.3</v>
      </c>
      <c r="BP21" s="639"/>
      <c r="BQ21" s="639"/>
      <c r="BR21" s="639"/>
      <c r="BS21" s="640" t="s">
        <v>178</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282</v>
      </c>
      <c r="C22" s="634"/>
      <c r="D22" s="634"/>
      <c r="E22" s="634"/>
      <c r="F22" s="634"/>
      <c r="G22" s="634"/>
      <c r="H22" s="634"/>
      <c r="I22" s="634"/>
      <c r="J22" s="634"/>
      <c r="K22" s="634"/>
      <c r="L22" s="634"/>
      <c r="M22" s="634"/>
      <c r="N22" s="634"/>
      <c r="O22" s="634"/>
      <c r="P22" s="634"/>
      <c r="Q22" s="635"/>
      <c r="R22" s="636">
        <v>5079247</v>
      </c>
      <c r="S22" s="637"/>
      <c r="T22" s="637"/>
      <c r="U22" s="637"/>
      <c r="V22" s="637"/>
      <c r="W22" s="637"/>
      <c r="X22" s="637"/>
      <c r="Y22" s="638"/>
      <c r="Z22" s="639">
        <v>36.799999999999997</v>
      </c>
      <c r="AA22" s="639"/>
      <c r="AB22" s="639"/>
      <c r="AC22" s="639"/>
      <c r="AD22" s="640">
        <v>5079247</v>
      </c>
      <c r="AE22" s="640"/>
      <c r="AF22" s="640"/>
      <c r="AG22" s="640"/>
      <c r="AH22" s="640"/>
      <c r="AI22" s="640"/>
      <c r="AJ22" s="640"/>
      <c r="AK22" s="640"/>
      <c r="AL22" s="641">
        <v>72.099999999999994</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247</v>
      </c>
      <c r="BH22" s="637"/>
      <c r="BI22" s="637"/>
      <c r="BJ22" s="637"/>
      <c r="BK22" s="637"/>
      <c r="BL22" s="637"/>
      <c r="BM22" s="637"/>
      <c r="BN22" s="638"/>
      <c r="BO22" s="639" t="s">
        <v>178</v>
      </c>
      <c r="BP22" s="639"/>
      <c r="BQ22" s="639"/>
      <c r="BR22" s="639"/>
      <c r="BS22" s="640" t="s">
        <v>132</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285</v>
      </c>
      <c r="C23" s="634"/>
      <c r="D23" s="634"/>
      <c r="E23" s="634"/>
      <c r="F23" s="634"/>
      <c r="G23" s="634"/>
      <c r="H23" s="634"/>
      <c r="I23" s="634"/>
      <c r="J23" s="634"/>
      <c r="K23" s="634"/>
      <c r="L23" s="634"/>
      <c r="M23" s="634"/>
      <c r="N23" s="634"/>
      <c r="O23" s="634"/>
      <c r="P23" s="634"/>
      <c r="Q23" s="635"/>
      <c r="R23" s="636">
        <v>966017</v>
      </c>
      <c r="S23" s="637"/>
      <c r="T23" s="637"/>
      <c r="U23" s="637"/>
      <c r="V23" s="637"/>
      <c r="W23" s="637"/>
      <c r="X23" s="637"/>
      <c r="Y23" s="638"/>
      <c r="Z23" s="639">
        <v>7</v>
      </c>
      <c r="AA23" s="639"/>
      <c r="AB23" s="639"/>
      <c r="AC23" s="639"/>
      <c r="AD23" s="640" t="s">
        <v>247</v>
      </c>
      <c r="AE23" s="640"/>
      <c r="AF23" s="640"/>
      <c r="AG23" s="640"/>
      <c r="AH23" s="640"/>
      <c r="AI23" s="640"/>
      <c r="AJ23" s="640"/>
      <c r="AK23" s="640"/>
      <c r="AL23" s="641" t="s">
        <v>247</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v>47504</v>
      </c>
      <c r="BH23" s="637"/>
      <c r="BI23" s="637"/>
      <c r="BJ23" s="637"/>
      <c r="BK23" s="637"/>
      <c r="BL23" s="637"/>
      <c r="BM23" s="637"/>
      <c r="BN23" s="638"/>
      <c r="BO23" s="639">
        <v>3.3</v>
      </c>
      <c r="BP23" s="639"/>
      <c r="BQ23" s="639"/>
      <c r="BR23" s="639"/>
      <c r="BS23" s="640" t="s">
        <v>178</v>
      </c>
      <c r="BT23" s="640"/>
      <c r="BU23" s="640"/>
      <c r="BV23" s="640"/>
      <c r="BW23" s="640"/>
      <c r="BX23" s="640"/>
      <c r="BY23" s="640"/>
      <c r="BZ23" s="640"/>
      <c r="CA23" s="640"/>
      <c r="CB23" s="644"/>
      <c r="CD23" s="618" t="s">
        <v>225</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3" t="s">
        <v>290</v>
      </c>
      <c r="DM23" s="664"/>
      <c r="DN23" s="664"/>
      <c r="DO23" s="664"/>
      <c r="DP23" s="664"/>
      <c r="DQ23" s="664"/>
      <c r="DR23" s="664"/>
      <c r="DS23" s="664"/>
      <c r="DT23" s="664"/>
      <c r="DU23" s="664"/>
      <c r="DV23" s="665"/>
      <c r="DW23" s="618" t="s">
        <v>291</v>
      </c>
      <c r="DX23" s="619"/>
      <c r="DY23" s="619"/>
      <c r="DZ23" s="619"/>
      <c r="EA23" s="619"/>
      <c r="EB23" s="619"/>
      <c r="EC23" s="620"/>
    </row>
    <row r="24" spans="2:133" ht="11.25" customHeight="1" x14ac:dyDescent="0.2">
      <c r="B24" s="633" t="s">
        <v>292</v>
      </c>
      <c r="C24" s="634"/>
      <c r="D24" s="634"/>
      <c r="E24" s="634"/>
      <c r="F24" s="634"/>
      <c r="G24" s="634"/>
      <c r="H24" s="634"/>
      <c r="I24" s="634"/>
      <c r="J24" s="634"/>
      <c r="K24" s="634"/>
      <c r="L24" s="634"/>
      <c r="M24" s="634"/>
      <c r="N24" s="634"/>
      <c r="O24" s="634"/>
      <c r="P24" s="634"/>
      <c r="Q24" s="635"/>
      <c r="R24" s="636" t="s">
        <v>178</v>
      </c>
      <c r="S24" s="637"/>
      <c r="T24" s="637"/>
      <c r="U24" s="637"/>
      <c r="V24" s="637"/>
      <c r="W24" s="637"/>
      <c r="X24" s="637"/>
      <c r="Y24" s="638"/>
      <c r="Z24" s="639" t="s">
        <v>132</v>
      </c>
      <c r="AA24" s="639"/>
      <c r="AB24" s="639"/>
      <c r="AC24" s="639"/>
      <c r="AD24" s="640" t="s">
        <v>178</v>
      </c>
      <c r="AE24" s="640"/>
      <c r="AF24" s="640"/>
      <c r="AG24" s="640"/>
      <c r="AH24" s="640"/>
      <c r="AI24" s="640"/>
      <c r="AJ24" s="640"/>
      <c r="AK24" s="640"/>
      <c r="AL24" s="641" t="s">
        <v>132</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178</v>
      </c>
      <c r="BH24" s="637"/>
      <c r="BI24" s="637"/>
      <c r="BJ24" s="637"/>
      <c r="BK24" s="637"/>
      <c r="BL24" s="637"/>
      <c r="BM24" s="637"/>
      <c r="BN24" s="638"/>
      <c r="BO24" s="639" t="s">
        <v>132</v>
      </c>
      <c r="BP24" s="639"/>
      <c r="BQ24" s="639"/>
      <c r="BR24" s="639"/>
      <c r="BS24" s="640" t="s">
        <v>178</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4201839</v>
      </c>
      <c r="CS24" s="626"/>
      <c r="CT24" s="626"/>
      <c r="CU24" s="626"/>
      <c r="CV24" s="626"/>
      <c r="CW24" s="626"/>
      <c r="CX24" s="626"/>
      <c r="CY24" s="627"/>
      <c r="CZ24" s="630">
        <v>31.5</v>
      </c>
      <c r="DA24" s="631"/>
      <c r="DB24" s="631"/>
      <c r="DC24" s="647"/>
      <c r="DD24" s="671">
        <v>3416166</v>
      </c>
      <c r="DE24" s="626"/>
      <c r="DF24" s="626"/>
      <c r="DG24" s="626"/>
      <c r="DH24" s="626"/>
      <c r="DI24" s="626"/>
      <c r="DJ24" s="626"/>
      <c r="DK24" s="627"/>
      <c r="DL24" s="671">
        <v>3057450</v>
      </c>
      <c r="DM24" s="626"/>
      <c r="DN24" s="626"/>
      <c r="DO24" s="626"/>
      <c r="DP24" s="626"/>
      <c r="DQ24" s="626"/>
      <c r="DR24" s="626"/>
      <c r="DS24" s="626"/>
      <c r="DT24" s="626"/>
      <c r="DU24" s="626"/>
      <c r="DV24" s="627"/>
      <c r="DW24" s="630">
        <v>43</v>
      </c>
      <c r="DX24" s="631"/>
      <c r="DY24" s="631"/>
      <c r="DZ24" s="631"/>
      <c r="EA24" s="631"/>
      <c r="EB24" s="631"/>
      <c r="EC24" s="632"/>
    </row>
    <row r="25" spans="2:133" ht="11.25" customHeight="1" x14ac:dyDescent="0.2">
      <c r="B25" s="633" t="s">
        <v>295</v>
      </c>
      <c r="C25" s="634"/>
      <c r="D25" s="634"/>
      <c r="E25" s="634"/>
      <c r="F25" s="634"/>
      <c r="G25" s="634"/>
      <c r="H25" s="634"/>
      <c r="I25" s="634"/>
      <c r="J25" s="634"/>
      <c r="K25" s="634"/>
      <c r="L25" s="634"/>
      <c r="M25" s="634"/>
      <c r="N25" s="634"/>
      <c r="O25" s="634"/>
      <c r="P25" s="634"/>
      <c r="Q25" s="635"/>
      <c r="R25" s="636">
        <v>8011855</v>
      </c>
      <c r="S25" s="637"/>
      <c r="T25" s="637"/>
      <c r="U25" s="637"/>
      <c r="V25" s="637"/>
      <c r="W25" s="637"/>
      <c r="X25" s="637"/>
      <c r="Y25" s="638"/>
      <c r="Z25" s="639">
        <v>58</v>
      </c>
      <c r="AA25" s="639"/>
      <c r="AB25" s="639"/>
      <c r="AC25" s="639"/>
      <c r="AD25" s="640">
        <v>6998333</v>
      </c>
      <c r="AE25" s="640"/>
      <c r="AF25" s="640"/>
      <c r="AG25" s="640"/>
      <c r="AH25" s="640"/>
      <c r="AI25" s="640"/>
      <c r="AJ25" s="640"/>
      <c r="AK25" s="640"/>
      <c r="AL25" s="641">
        <v>99.4</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247</v>
      </c>
      <c r="BH25" s="637"/>
      <c r="BI25" s="637"/>
      <c r="BJ25" s="637"/>
      <c r="BK25" s="637"/>
      <c r="BL25" s="637"/>
      <c r="BM25" s="637"/>
      <c r="BN25" s="638"/>
      <c r="BO25" s="639" t="s">
        <v>178</v>
      </c>
      <c r="BP25" s="639"/>
      <c r="BQ25" s="639"/>
      <c r="BR25" s="639"/>
      <c r="BS25" s="640" t="s">
        <v>178</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1876846</v>
      </c>
      <c r="CS25" s="668"/>
      <c r="CT25" s="668"/>
      <c r="CU25" s="668"/>
      <c r="CV25" s="668"/>
      <c r="CW25" s="668"/>
      <c r="CX25" s="668"/>
      <c r="CY25" s="669"/>
      <c r="CZ25" s="641">
        <v>14.1</v>
      </c>
      <c r="DA25" s="666"/>
      <c r="DB25" s="666"/>
      <c r="DC25" s="670"/>
      <c r="DD25" s="645">
        <v>1736351</v>
      </c>
      <c r="DE25" s="668"/>
      <c r="DF25" s="668"/>
      <c r="DG25" s="668"/>
      <c r="DH25" s="668"/>
      <c r="DI25" s="668"/>
      <c r="DJ25" s="668"/>
      <c r="DK25" s="669"/>
      <c r="DL25" s="645">
        <v>1377991</v>
      </c>
      <c r="DM25" s="668"/>
      <c r="DN25" s="668"/>
      <c r="DO25" s="668"/>
      <c r="DP25" s="668"/>
      <c r="DQ25" s="668"/>
      <c r="DR25" s="668"/>
      <c r="DS25" s="668"/>
      <c r="DT25" s="668"/>
      <c r="DU25" s="668"/>
      <c r="DV25" s="669"/>
      <c r="DW25" s="641">
        <v>19.399999999999999</v>
      </c>
      <c r="DX25" s="666"/>
      <c r="DY25" s="666"/>
      <c r="DZ25" s="666"/>
      <c r="EA25" s="666"/>
      <c r="EB25" s="666"/>
      <c r="EC25" s="667"/>
    </row>
    <row r="26" spans="2:133" ht="11.25" customHeight="1" x14ac:dyDescent="0.2">
      <c r="B26" s="633" t="s">
        <v>298</v>
      </c>
      <c r="C26" s="634"/>
      <c r="D26" s="634"/>
      <c r="E26" s="634"/>
      <c r="F26" s="634"/>
      <c r="G26" s="634"/>
      <c r="H26" s="634"/>
      <c r="I26" s="634"/>
      <c r="J26" s="634"/>
      <c r="K26" s="634"/>
      <c r="L26" s="634"/>
      <c r="M26" s="634"/>
      <c r="N26" s="634"/>
      <c r="O26" s="634"/>
      <c r="P26" s="634"/>
      <c r="Q26" s="635"/>
      <c r="R26" s="636">
        <v>1353</v>
      </c>
      <c r="S26" s="637"/>
      <c r="T26" s="637"/>
      <c r="U26" s="637"/>
      <c r="V26" s="637"/>
      <c r="W26" s="637"/>
      <c r="X26" s="637"/>
      <c r="Y26" s="638"/>
      <c r="Z26" s="639">
        <v>0</v>
      </c>
      <c r="AA26" s="639"/>
      <c r="AB26" s="639"/>
      <c r="AC26" s="639"/>
      <c r="AD26" s="640">
        <v>1353</v>
      </c>
      <c r="AE26" s="640"/>
      <c r="AF26" s="640"/>
      <c r="AG26" s="640"/>
      <c r="AH26" s="640"/>
      <c r="AI26" s="640"/>
      <c r="AJ26" s="640"/>
      <c r="AK26" s="640"/>
      <c r="AL26" s="641">
        <v>0</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178</v>
      </c>
      <c r="BH26" s="637"/>
      <c r="BI26" s="637"/>
      <c r="BJ26" s="637"/>
      <c r="BK26" s="637"/>
      <c r="BL26" s="637"/>
      <c r="BM26" s="637"/>
      <c r="BN26" s="638"/>
      <c r="BO26" s="639" t="s">
        <v>132</v>
      </c>
      <c r="BP26" s="639"/>
      <c r="BQ26" s="639"/>
      <c r="BR26" s="639"/>
      <c r="BS26" s="640" t="s">
        <v>132</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1008110</v>
      </c>
      <c r="CS26" s="637"/>
      <c r="CT26" s="637"/>
      <c r="CU26" s="637"/>
      <c r="CV26" s="637"/>
      <c r="CW26" s="637"/>
      <c r="CX26" s="637"/>
      <c r="CY26" s="638"/>
      <c r="CZ26" s="641">
        <v>7.6</v>
      </c>
      <c r="DA26" s="666"/>
      <c r="DB26" s="666"/>
      <c r="DC26" s="670"/>
      <c r="DD26" s="645">
        <v>867615</v>
      </c>
      <c r="DE26" s="637"/>
      <c r="DF26" s="637"/>
      <c r="DG26" s="637"/>
      <c r="DH26" s="637"/>
      <c r="DI26" s="637"/>
      <c r="DJ26" s="637"/>
      <c r="DK26" s="638"/>
      <c r="DL26" s="645" t="s">
        <v>132</v>
      </c>
      <c r="DM26" s="637"/>
      <c r="DN26" s="637"/>
      <c r="DO26" s="637"/>
      <c r="DP26" s="637"/>
      <c r="DQ26" s="637"/>
      <c r="DR26" s="637"/>
      <c r="DS26" s="637"/>
      <c r="DT26" s="637"/>
      <c r="DU26" s="637"/>
      <c r="DV26" s="638"/>
      <c r="DW26" s="641" t="s">
        <v>132</v>
      </c>
      <c r="DX26" s="666"/>
      <c r="DY26" s="666"/>
      <c r="DZ26" s="666"/>
      <c r="EA26" s="666"/>
      <c r="EB26" s="666"/>
      <c r="EC26" s="667"/>
    </row>
    <row r="27" spans="2:133" ht="11.25" customHeight="1" x14ac:dyDescent="0.2">
      <c r="B27" s="633" t="s">
        <v>301</v>
      </c>
      <c r="C27" s="634"/>
      <c r="D27" s="634"/>
      <c r="E27" s="634"/>
      <c r="F27" s="634"/>
      <c r="G27" s="634"/>
      <c r="H27" s="634"/>
      <c r="I27" s="634"/>
      <c r="J27" s="634"/>
      <c r="K27" s="634"/>
      <c r="L27" s="634"/>
      <c r="M27" s="634"/>
      <c r="N27" s="634"/>
      <c r="O27" s="634"/>
      <c r="P27" s="634"/>
      <c r="Q27" s="635"/>
      <c r="R27" s="636">
        <v>16356</v>
      </c>
      <c r="S27" s="637"/>
      <c r="T27" s="637"/>
      <c r="U27" s="637"/>
      <c r="V27" s="637"/>
      <c r="W27" s="637"/>
      <c r="X27" s="637"/>
      <c r="Y27" s="638"/>
      <c r="Z27" s="639">
        <v>0.1</v>
      </c>
      <c r="AA27" s="639"/>
      <c r="AB27" s="639"/>
      <c r="AC27" s="639"/>
      <c r="AD27" s="640">
        <v>697</v>
      </c>
      <c r="AE27" s="640"/>
      <c r="AF27" s="640"/>
      <c r="AG27" s="640"/>
      <c r="AH27" s="640"/>
      <c r="AI27" s="640"/>
      <c r="AJ27" s="640"/>
      <c r="AK27" s="640"/>
      <c r="AL27" s="641">
        <v>0</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1437032</v>
      </c>
      <c r="BH27" s="637"/>
      <c r="BI27" s="637"/>
      <c r="BJ27" s="637"/>
      <c r="BK27" s="637"/>
      <c r="BL27" s="637"/>
      <c r="BM27" s="637"/>
      <c r="BN27" s="638"/>
      <c r="BO27" s="639">
        <v>100</v>
      </c>
      <c r="BP27" s="639"/>
      <c r="BQ27" s="639"/>
      <c r="BR27" s="639"/>
      <c r="BS27" s="640">
        <v>107252</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883354</v>
      </c>
      <c r="CS27" s="668"/>
      <c r="CT27" s="668"/>
      <c r="CU27" s="668"/>
      <c r="CV27" s="668"/>
      <c r="CW27" s="668"/>
      <c r="CX27" s="668"/>
      <c r="CY27" s="669"/>
      <c r="CZ27" s="641">
        <v>6.6</v>
      </c>
      <c r="DA27" s="666"/>
      <c r="DB27" s="666"/>
      <c r="DC27" s="670"/>
      <c r="DD27" s="645">
        <v>245392</v>
      </c>
      <c r="DE27" s="668"/>
      <c r="DF27" s="668"/>
      <c r="DG27" s="668"/>
      <c r="DH27" s="668"/>
      <c r="DI27" s="668"/>
      <c r="DJ27" s="668"/>
      <c r="DK27" s="669"/>
      <c r="DL27" s="645">
        <v>245036</v>
      </c>
      <c r="DM27" s="668"/>
      <c r="DN27" s="668"/>
      <c r="DO27" s="668"/>
      <c r="DP27" s="668"/>
      <c r="DQ27" s="668"/>
      <c r="DR27" s="668"/>
      <c r="DS27" s="668"/>
      <c r="DT27" s="668"/>
      <c r="DU27" s="668"/>
      <c r="DV27" s="669"/>
      <c r="DW27" s="641">
        <v>3.4</v>
      </c>
      <c r="DX27" s="666"/>
      <c r="DY27" s="666"/>
      <c r="DZ27" s="666"/>
      <c r="EA27" s="666"/>
      <c r="EB27" s="666"/>
      <c r="EC27" s="667"/>
    </row>
    <row r="28" spans="2:133" ht="11.25" customHeight="1" x14ac:dyDescent="0.2">
      <c r="B28" s="633" t="s">
        <v>304</v>
      </c>
      <c r="C28" s="634"/>
      <c r="D28" s="634"/>
      <c r="E28" s="634"/>
      <c r="F28" s="634"/>
      <c r="G28" s="634"/>
      <c r="H28" s="634"/>
      <c r="I28" s="634"/>
      <c r="J28" s="634"/>
      <c r="K28" s="634"/>
      <c r="L28" s="634"/>
      <c r="M28" s="634"/>
      <c r="N28" s="634"/>
      <c r="O28" s="634"/>
      <c r="P28" s="634"/>
      <c r="Q28" s="635"/>
      <c r="R28" s="636">
        <v>117298</v>
      </c>
      <c r="S28" s="637"/>
      <c r="T28" s="637"/>
      <c r="U28" s="637"/>
      <c r="V28" s="637"/>
      <c r="W28" s="637"/>
      <c r="X28" s="637"/>
      <c r="Y28" s="638"/>
      <c r="Z28" s="639">
        <v>0.8</v>
      </c>
      <c r="AA28" s="639"/>
      <c r="AB28" s="639"/>
      <c r="AC28" s="639"/>
      <c r="AD28" s="640">
        <v>11550</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1441639</v>
      </c>
      <c r="CS28" s="637"/>
      <c r="CT28" s="637"/>
      <c r="CU28" s="637"/>
      <c r="CV28" s="637"/>
      <c r="CW28" s="637"/>
      <c r="CX28" s="637"/>
      <c r="CY28" s="638"/>
      <c r="CZ28" s="641">
        <v>10.8</v>
      </c>
      <c r="DA28" s="666"/>
      <c r="DB28" s="666"/>
      <c r="DC28" s="670"/>
      <c r="DD28" s="645">
        <v>1434423</v>
      </c>
      <c r="DE28" s="637"/>
      <c r="DF28" s="637"/>
      <c r="DG28" s="637"/>
      <c r="DH28" s="637"/>
      <c r="DI28" s="637"/>
      <c r="DJ28" s="637"/>
      <c r="DK28" s="638"/>
      <c r="DL28" s="645">
        <v>1434423</v>
      </c>
      <c r="DM28" s="637"/>
      <c r="DN28" s="637"/>
      <c r="DO28" s="637"/>
      <c r="DP28" s="637"/>
      <c r="DQ28" s="637"/>
      <c r="DR28" s="637"/>
      <c r="DS28" s="637"/>
      <c r="DT28" s="637"/>
      <c r="DU28" s="637"/>
      <c r="DV28" s="638"/>
      <c r="DW28" s="641">
        <v>20.2</v>
      </c>
      <c r="DX28" s="666"/>
      <c r="DY28" s="666"/>
      <c r="DZ28" s="666"/>
      <c r="EA28" s="666"/>
      <c r="EB28" s="666"/>
      <c r="EC28" s="667"/>
    </row>
    <row r="29" spans="2:133" ht="11.25" customHeight="1" x14ac:dyDescent="0.2">
      <c r="B29" s="633" t="s">
        <v>306</v>
      </c>
      <c r="C29" s="634"/>
      <c r="D29" s="634"/>
      <c r="E29" s="634"/>
      <c r="F29" s="634"/>
      <c r="G29" s="634"/>
      <c r="H29" s="634"/>
      <c r="I29" s="634"/>
      <c r="J29" s="634"/>
      <c r="K29" s="634"/>
      <c r="L29" s="634"/>
      <c r="M29" s="634"/>
      <c r="N29" s="634"/>
      <c r="O29" s="634"/>
      <c r="P29" s="634"/>
      <c r="Q29" s="635"/>
      <c r="R29" s="636">
        <v>41055</v>
      </c>
      <c r="S29" s="637"/>
      <c r="T29" s="637"/>
      <c r="U29" s="637"/>
      <c r="V29" s="637"/>
      <c r="W29" s="637"/>
      <c r="X29" s="637"/>
      <c r="Y29" s="638"/>
      <c r="Z29" s="639">
        <v>0.3</v>
      </c>
      <c r="AA29" s="639"/>
      <c r="AB29" s="639"/>
      <c r="AC29" s="639"/>
      <c r="AD29" s="640" t="s">
        <v>247</v>
      </c>
      <c r="AE29" s="640"/>
      <c r="AF29" s="640"/>
      <c r="AG29" s="640"/>
      <c r="AH29" s="640"/>
      <c r="AI29" s="640"/>
      <c r="AJ29" s="640"/>
      <c r="AK29" s="640"/>
      <c r="AL29" s="641" t="s">
        <v>132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307</v>
      </c>
      <c r="CE29" s="673"/>
      <c r="CF29" s="633" t="s">
        <v>72</v>
      </c>
      <c r="CG29" s="634"/>
      <c r="CH29" s="634"/>
      <c r="CI29" s="634"/>
      <c r="CJ29" s="634"/>
      <c r="CK29" s="634"/>
      <c r="CL29" s="634"/>
      <c r="CM29" s="634"/>
      <c r="CN29" s="634"/>
      <c r="CO29" s="634"/>
      <c r="CP29" s="634"/>
      <c r="CQ29" s="635"/>
      <c r="CR29" s="636">
        <v>1441639</v>
      </c>
      <c r="CS29" s="668"/>
      <c r="CT29" s="668"/>
      <c r="CU29" s="668"/>
      <c r="CV29" s="668"/>
      <c r="CW29" s="668"/>
      <c r="CX29" s="668"/>
      <c r="CY29" s="669"/>
      <c r="CZ29" s="641">
        <v>10.8</v>
      </c>
      <c r="DA29" s="666"/>
      <c r="DB29" s="666"/>
      <c r="DC29" s="670"/>
      <c r="DD29" s="645">
        <v>1434423</v>
      </c>
      <c r="DE29" s="668"/>
      <c r="DF29" s="668"/>
      <c r="DG29" s="668"/>
      <c r="DH29" s="668"/>
      <c r="DI29" s="668"/>
      <c r="DJ29" s="668"/>
      <c r="DK29" s="669"/>
      <c r="DL29" s="645">
        <v>1434423</v>
      </c>
      <c r="DM29" s="668"/>
      <c r="DN29" s="668"/>
      <c r="DO29" s="668"/>
      <c r="DP29" s="668"/>
      <c r="DQ29" s="668"/>
      <c r="DR29" s="668"/>
      <c r="DS29" s="668"/>
      <c r="DT29" s="668"/>
      <c r="DU29" s="668"/>
      <c r="DV29" s="669"/>
      <c r="DW29" s="641">
        <v>20.2</v>
      </c>
      <c r="DX29" s="666"/>
      <c r="DY29" s="666"/>
      <c r="DZ29" s="666"/>
      <c r="EA29" s="666"/>
      <c r="EB29" s="666"/>
      <c r="EC29" s="667"/>
    </row>
    <row r="30" spans="2:133" ht="11.25" customHeight="1" x14ac:dyDescent="0.2">
      <c r="B30" s="633" t="s">
        <v>308</v>
      </c>
      <c r="C30" s="634"/>
      <c r="D30" s="634"/>
      <c r="E30" s="634"/>
      <c r="F30" s="634"/>
      <c r="G30" s="634"/>
      <c r="H30" s="634"/>
      <c r="I30" s="634"/>
      <c r="J30" s="634"/>
      <c r="K30" s="634"/>
      <c r="L30" s="634"/>
      <c r="M30" s="634"/>
      <c r="N30" s="634"/>
      <c r="O30" s="634"/>
      <c r="P30" s="634"/>
      <c r="Q30" s="635"/>
      <c r="R30" s="636">
        <v>1324930</v>
      </c>
      <c r="S30" s="637"/>
      <c r="T30" s="637"/>
      <c r="U30" s="637"/>
      <c r="V30" s="637"/>
      <c r="W30" s="637"/>
      <c r="X30" s="637"/>
      <c r="Y30" s="638"/>
      <c r="Z30" s="639">
        <v>9.6</v>
      </c>
      <c r="AA30" s="639"/>
      <c r="AB30" s="639"/>
      <c r="AC30" s="639"/>
      <c r="AD30" s="640" t="s">
        <v>178</v>
      </c>
      <c r="AE30" s="640"/>
      <c r="AF30" s="640"/>
      <c r="AG30" s="640"/>
      <c r="AH30" s="640"/>
      <c r="AI30" s="640"/>
      <c r="AJ30" s="640"/>
      <c r="AK30" s="640"/>
      <c r="AL30" s="641" t="s">
        <v>178</v>
      </c>
      <c r="AM30" s="642"/>
      <c r="AN30" s="642"/>
      <c r="AO30" s="643"/>
      <c r="AP30" s="618" t="s">
        <v>225</v>
      </c>
      <c r="AQ30" s="619"/>
      <c r="AR30" s="619"/>
      <c r="AS30" s="619"/>
      <c r="AT30" s="619"/>
      <c r="AU30" s="619"/>
      <c r="AV30" s="619"/>
      <c r="AW30" s="619"/>
      <c r="AX30" s="619"/>
      <c r="AY30" s="619"/>
      <c r="AZ30" s="619"/>
      <c r="BA30" s="619"/>
      <c r="BB30" s="619"/>
      <c r="BC30" s="619"/>
      <c r="BD30" s="619"/>
      <c r="BE30" s="619"/>
      <c r="BF30" s="620"/>
      <c r="BG30" s="618" t="s">
        <v>309</v>
      </c>
      <c r="BH30" s="678"/>
      <c r="BI30" s="678"/>
      <c r="BJ30" s="678"/>
      <c r="BK30" s="678"/>
      <c r="BL30" s="678"/>
      <c r="BM30" s="678"/>
      <c r="BN30" s="678"/>
      <c r="BO30" s="678"/>
      <c r="BP30" s="678"/>
      <c r="BQ30" s="679"/>
      <c r="BR30" s="618" t="s">
        <v>310</v>
      </c>
      <c r="BS30" s="678"/>
      <c r="BT30" s="678"/>
      <c r="BU30" s="678"/>
      <c r="BV30" s="678"/>
      <c r="BW30" s="678"/>
      <c r="BX30" s="678"/>
      <c r="BY30" s="678"/>
      <c r="BZ30" s="678"/>
      <c r="CA30" s="678"/>
      <c r="CB30" s="679"/>
      <c r="CD30" s="674"/>
      <c r="CE30" s="675"/>
      <c r="CF30" s="633" t="s">
        <v>311</v>
      </c>
      <c r="CG30" s="634"/>
      <c r="CH30" s="634"/>
      <c r="CI30" s="634"/>
      <c r="CJ30" s="634"/>
      <c r="CK30" s="634"/>
      <c r="CL30" s="634"/>
      <c r="CM30" s="634"/>
      <c r="CN30" s="634"/>
      <c r="CO30" s="634"/>
      <c r="CP30" s="634"/>
      <c r="CQ30" s="635"/>
      <c r="CR30" s="636">
        <v>1397758</v>
      </c>
      <c r="CS30" s="637"/>
      <c r="CT30" s="637"/>
      <c r="CU30" s="637"/>
      <c r="CV30" s="637"/>
      <c r="CW30" s="637"/>
      <c r="CX30" s="637"/>
      <c r="CY30" s="638"/>
      <c r="CZ30" s="641">
        <v>10.5</v>
      </c>
      <c r="DA30" s="666"/>
      <c r="DB30" s="666"/>
      <c r="DC30" s="670"/>
      <c r="DD30" s="645">
        <v>1390542</v>
      </c>
      <c r="DE30" s="637"/>
      <c r="DF30" s="637"/>
      <c r="DG30" s="637"/>
      <c r="DH30" s="637"/>
      <c r="DI30" s="637"/>
      <c r="DJ30" s="637"/>
      <c r="DK30" s="638"/>
      <c r="DL30" s="645">
        <v>1390542</v>
      </c>
      <c r="DM30" s="637"/>
      <c r="DN30" s="637"/>
      <c r="DO30" s="637"/>
      <c r="DP30" s="637"/>
      <c r="DQ30" s="637"/>
      <c r="DR30" s="637"/>
      <c r="DS30" s="637"/>
      <c r="DT30" s="637"/>
      <c r="DU30" s="637"/>
      <c r="DV30" s="638"/>
      <c r="DW30" s="641">
        <v>19.600000000000001</v>
      </c>
      <c r="DX30" s="666"/>
      <c r="DY30" s="666"/>
      <c r="DZ30" s="666"/>
      <c r="EA30" s="666"/>
      <c r="EB30" s="666"/>
      <c r="EC30" s="667"/>
    </row>
    <row r="31" spans="2:133" ht="11.25" customHeight="1" x14ac:dyDescent="0.2">
      <c r="B31" s="649" t="s">
        <v>312</v>
      </c>
      <c r="C31" s="650"/>
      <c r="D31" s="650"/>
      <c r="E31" s="650"/>
      <c r="F31" s="650"/>
      <c r="G31" s="650"/>
      <c r="H31" s="650"/>
      <c r="I31" s="650"/>
      <c r="J31" s="650"/>
      <c r="K31" s="650"/>
      <c r="L31" s="650"/>
      <c r="M31" s="650"/>
      <c r="N31" s="650"/>
      <c r="O31" s="650"/>
      <c r="P31" s="650"/>
      <c r="Q31" s="651"/>
      <c r="R31" s="636" t="s">
        <v>178</v>
      </c>
      <c r="S31" s="637"/>
      <c r="T31" s="637"/>
      <c r="U31" s="637"/>
      <c r="V31" s="637"/>
      <c r="W31" s="637"/>
      <c r="X31" s="637"/>
      <c r="Y31" s="638"/>
      <c r="Z31" s="639" t="s">
        <v>247</v>
      </c>
      <c r="AA31" s="639"/>
      <c r="AB31" s="639"/>
      <c r="AC31" s="639"/>
      <c r="AD31" s="640" t="s">
        <v>247</v>
      </c>
      <c r="AE31" s="640"/>
      <c r="AF31" s="640"/>
      <c r="AG31" s="640"/>
      <c r="AH31" s="640"/>
      <c r="AI31" s="640"/>
      <c r="AJ31" s="640"/>
      <c r="AK31" s="640"/>
      <c r="AL31" s="641" t="s">
        <v>132</v>
      </c>
      <c r="AM31" s="642"/>
      <c r="AN31" s="642"/>
      <c r="AO31" s="643"/>
      <c r="AP31" s="682" t="s">
        <v>313</v>
      </c>
      <c r="AQ31" s="683"/>
      <c r="AR31" s="683"/>
      <c r="AS31" s="683"/>
      <c r="AT31" s="688" t="s">
        <v>314</v>
      </c>
      <c r="AU31" s="212"/>
      <c r="AV31" s="212"/>
      <c r="AW31" s="212"/>
      <c r="AX31" s="622" t="s">
        <v>190</v>
      </c>
      <c r="AY31" s="623"/>
      <c r="AZ31" s="623"/>
      <c r="BA31" s="623"/>
      <c r="BB31" s="623"/>
      <c r="BC31" s="623"/>
      <c r="BD31" s="623"/>
      <c r="BE31" s="623"/>
      <c r="BF31" s="624"/>
      <c r="BG31" s="692">
        <v>99.3</v>
      </c>
      <c r="BH31" s="680"/>
      <c r="BI31" s="680"/>
      <c r="BJ31" s="680"/>
      <c r="BK31" s="680"/>
      <c r="BL31" s="680"/>
      <c r="BM31" s="631">
        <v>95.9</v>
      </c>
      <c r="BN31" s="680"/>
      <c r="BO31" s="680"/>
      <c r="BP31" s="680"/>
      <c r="BQ31" s="681"/>
      <c r="BR31" s="692">
        <v>99.2</v>
      </c>
      <c r="BS31" s="680"/>
      <c r="BT31" s="680"/>
      <c r="BU31" s="680"/>
      <c r="BV31" s="680"/>
      <c r="BW31" s="680"/>
      <c r="BX31" s="631">
        <v>95.5</v>
      </c>
      <c r="BY31" s="680"/>
      <c r="BZ31" s="680"/>
      <c r="CA31" s="680"/>
      <c r="CB31" s="681"/>
      <c r="CD31" s="674"/>
      <c r="CE31" s="675"/>
      <c r="CF31" s="633" t="s">
        <v>315</v>
      </c>
      <c r="CG31" s="634"/>
      <c r="CH31" s="634"/>
      <c r="CI31" s="634"/>
      <c r="CJ31" s="634"/>
      <c r="CK31" s="634"/>
      <c r="CL31" s="634"/>
      <c r="CM31" s="634"/>
      <c r="CN31" s="634"/>
      <c r="CO31" s="634"/>
      <c r="CP31" s="634"/>
      <c r="CQ31" s="635"/>
      <c r="CR31" s="636">
        <v>43881</v>
      </c>
      <c r="CS31" s="668"/>
      <c r="CT31" s="668"/>
      <c r="CU31" s="668"/>
      <c r="CV31" s="668"/>
      <c r="CW31" s="668"/>
      <c r="CX31" s="668"/>
      <c r="CY31" s="669"/>
      <c r="CZ31" s="641">
        <v>0.3</v>
      </c>
      <c r="DA31" s="666"/>
      <c r="DB31" s="666"/>
      <c r="DC31" s="670"/>
      <c r="DD31" s="645">
        <v>43881</v>
      </c>
      <c r="DE31" s="668"/>
      <c r="DF31" s="668"/>
      <c r="DG31" s="668"/>
      <c r="DH31" s="668"/>
      <c r="DI31" s="668"/>
      <c r="DJ31" s="668"/>
      <c r="DK31" s="669"/>
      <c r="DL31" s="645">
        <v>43881</v>
      </c>
      <c r="DM31" s="668"/>
      <c r="DN31" s="668"/>
      <c r="DO31" s="668"/>
      <c r="DP31" s="668"/>
      <c r="DQ31" s="668"/>
      <c r="DR31" s="668"/>
      <c r="DS31" s="668"/>
      <c r="DT31" s="668"/>
      <c r="DU31" s="668"/>
      <c r="DV31" s="669"/>
      <c r="DW31" s="641">
        <v>0.6</v>
      </c>
      <c r="DX31" s="666"/>
      <c r="DY31" s="666"/>
      <c r="DZ31" s="666"/>
      <c r="EA31" s="666"/>
      <c r="EB31" s="666"/>
      <c r="EC31" s="667"/>
    </row>
    <row r="32" spans="2:133" ht="11.25" customHeight="1" x14ac:dyDescent="0.2">
      <c r="B32" s="633" t="s">
        <v>316</v>
      </c>
      <c r="C32" s="634"/>
      <c r="D32" s="634"/>
      <c r="E32" s="634"/>
      <c r="F32" s="634"/>
      <c r="G32" s="634"/>
      <c r="H32" s="634"/>
      <c r="I32" s="634"/>
      <c r="J32" s="634"/>
      <c r="K32" s="634"/>
      <c r="L32" s="634"/>
      <c r="M32" s="634"/>
      <c r="N32" s="634"/>
      <c r="O32" s="634"/>
      <c r="P32" s="634"/>
      <c r="Q32" s="635"/>
      <c r="R32" s="636">
        <v>422576</v>
      </c>
      <c r="S32" s="637"/>
      <c r="T32" s="637"/>
      <c r="U32" s="637"/>
      <c r="V32" s="637"/>
      <c r="W32" s="637"/>
      <c r="X32" s="637"/>
      <c r="Y32" s="638"/>
      <c r="Z32" s="639">
        <v>3.1</v>
      </c>
      <c r="AA32" s="639"/>
      <c r="AB32" s="639"/>
      <c r="AC32" s="639"/>
      <c r="AD32" s="640" t="s">
        <v>178</v>
      </c>
      <c r="AE32" s="640"/>
      <c r="AF32" s="640"/>
      <c r="AG32" s="640"/>
      <c r="AH32" s="640"/>
      <c r="AI32" s="640"/>
      <c r="AJ32" s="640"/>
      <c r="AK32" s="640"/>
      <c r="AL32" s="641" t="s">
        <v>132</v>
      </c>
      <c r="AM32" s="642"/>
      <c r="AN32" s="642"/>
      <c r="AO32" s="643"/>
      <c r="AP32" s="684"/>
      <c r="AQ32" s="685"/>
      <c r="AR32" s="685"/>
      <c r="AS32" s="685"/>
      <c r="AT32" s="689"/>
      <c r="AU32" s="208" t="s">
        <v>317</v>
      </c>
      <c r="AX32" s="633" t="s">
        <v>318</v>
      </c>
      <c r="AY32" s="634"/>
      <c r="AZ32" s="634"/>
      <c r="BA32" s="634"/>
      <c r="BB32" s="634"/>
      <c r="BC32" s="634"/>
      <c r="BD32" s="634"/>
      <c r="BE32" s="634"/>
      <c r="BF32" s="635"/>
      <c r="BG32" s="693">
        <v>99.6</v>
      </c>
      <c r="BH32" s="668"/>
      <c r="BI32" s="668"/>
      <c r="BJ32" s="668"/>
      <c r="BK32" s="668"/>
      <c r="BL32" s="668"/>
      <c r="BM32" s="642">
        <v>97.8</v>
      </c>
      <c r="BN32" s="668"/>
      <c r="BO32" s="668"/>
      <c r="BP32" s="668"/>
      <c r="BQ32" s="691"/>
      <c r="BR32" s="693">
        <v>99.5</v>
      </c>
      <c r="BS32" s="668"/>
      <c r="BT32" s="668"/>
      <c r="BU32" s="668"/>
      <c r="BV32" s="668"/>
      <c r="BW32" s="668"/>
      <c r="BX32" s="642">
        <v>97.4</v>
      </c>
      <c r="BY32" s="668"/>
      <c r="BZ32" s="668"/>
      <c r="CA32" s="668"/>
      <c r="CB32" s="691"/>
      <c r="CD32" s="676"/>
      <c r="CE32" s="677"/>
      <c r="CF32" s="633" t="s">
        <v>319</v>
      </c>
      <c r="CG32" s="634"/>
      <c r="CH32" s="634"/>
      <c r="CI32" s="634"/>
      <c r="CJ32" s="634"/>
      <c r="CK32" s="634"/>
      <c r="CL32" s="634"/>
      <c r="CM32" s="634"/>
      <c r="CN32" s="634"/>
      <c r="CO32" s="634"/>
      <c r="CP32" s="634"/>
      <c r="CQ32" s="635"/>
      <c r="CR32" s="636" t="s">
        <v>247</v>
      </c>
      <c r="CS32" s="637"/>
      <c r="CT32" s="637"/>
      <c r="CU32" s="637"/>
      <c r="CV32" s="637"/>
      <c r="CW32" s="637"/>
      <c r="CX32" s="637"/>
      <c r="CY32" s="638"/>
      <c r="CZ32" s="641" t="s">
        <v>132</v>
      </c>
      <c r="DA32" s="666"/>
      <c r="DB32" s="666"/>
      <c r="DC32" s="670"/>
      <c r="DD32" s="645" t="s">
        <v>247</v>
      </c>
      <c r="DE32" s="637"/>
      <c r="DF32" s="637"/>
      <c r="DG32" s="637"/>
      <c r="DH32" s="637"/>
      <c r="DI32" s="637"/>
      <c r="DJ32" s="637"/>
      <c r="DK32" s="638"/>
      <c r="DL32" s="645" t="s">
        <v>132</v>
      </c>
      <c r="DM32" s="637"/>
      <c r="DN32" s="637"/>
      <c r="DO32" s="637"/>
      <c r="DP32" s="637"/>
      <c r="DQ32" s="637"/>
      <c r="DR32" s="637"/>
      <c r="DS32" s="637"/>
      <c r="DT32" s="637"/>
      <c r="DU32" s="637"/>
      <c r="DV32" s="638"/>
      <c r="DW32" s="641" t="s">
        <v>178</v>
      </c>
      <c r="DX32" s="666"/>
      <c r="DY32" s="666"/>
      <c r="DZ32" s="666"/>
      <c r="EA32" s="666"/>
      <c r="EB32" s="666"/>
      <c r="EC32" s="667"/>
    </row>
    <row r="33" spans="2:133" ht="11.25" customHeight="1" x14ac:dyDescent="0.2">
      <c r="B33" s="633" t="s">
        <v>320</v>
      </c>
      <c r="C33" s="634"/>
      <c r="D33" s="634"/>
      <c r="E33" s="634"/>
      <c r="F33" s="634"/>
      <c r="G33" s="634"/>
      <c r="H33" s="634"/>
      <c r="I33" s="634"/>
      <c r="J33" s="634"/>
      <c r="K33" s="634"/>
      <c r="L33" s="634"/>
      <c r="M33" s="634"/>
      <c r="N33" s="634"/>
      <c r="O33" s="634"/>
      <c r="P33" s="634"/>
      <c r="Q33" s="635"/>
      <c r="R33" s="636">
        <v>11720</v>
      </c>
      <c r="S33" s="637"/>
      <c r="T33" s="637"/>
      <c r="U33" s="637"/>
      <c r="V33" s="637"/>
      <c r="W33" s="637"/>
      <c r="X33" s="637"/>
      <c r="Y33" s="638"/>
      <c r="Z33" s="639">
        <v>0.1</v>
      </c>
      <c r="AA33" s="639"/>
      <c r="AB33" s="639"/>
      <c r="AC33" s="639"/>
      <c r="AD33" s="640">
        <v>5445</v>
      </c>
      <c r="AE33" s="640"/>
      <c r="AF33" s="640"/>
      <c r="AG33" s="640"/>
      <c r="AH33" s="640"/>
      <c r="AI33" s="640"/>
      <c r="AJ33" s="640"/>
      <c r="AK33" s="640"/>
      <c r="AL33" s="641">
        <v>0.1</v>
      </c>
      <c r="AM33" s="642"/>
      <c r="AN33" s="642"/>
      <c r="AO33" s="643"/>
      <c r="AP33" s="686"/>
      <c r="AQ33" s="687"/>
      <c r="AR33" s="687"/>
      <c r="AS33" s="687"/>
      <c r="AT33" s="690"/>
      <c r="AU33" s="213"/>
      <c r="AV33" s="213"/>
      <c r="AW33" s="213"/>
      <c r="AX33" s="657" t="s">
        <v>321</v>
      </c>
      <c r="AY33" s="658"/>
      <c r="AZ33" s="658"/>
      <c r="BA33" s="658"/>
      <c r="BB33" s="658"/>
      <c r="BC33" s="658"/>
      <c r="BD33" s="658"/>
      <c r="BE33" s="658"/>
      <c r="BF33" s="659"/>
      <c r="BG33" s="694">
        <v>98.9</v>
      </c>
      <c r="BH33" s="695"/>
      <c r="BI33" s="695"/>
      <c r="BJ33" s="695"/>
      <c r="BK33" s="695"/>
      <c r="BL33" s="695"/>
      <c r="BM33" s="696">
        <v>94</v>
      </c>
      <c r="BN33" s="695"/>
      <c r="BO33" s="695"/>
      <c r="BP33" s="695"/>
      <c r="BQ33" s="697"/>
      <c r="BR33" s="694">
        <v>98.8</v>
      </c>
      <c r="BS33" s="695"/>
      <c r="BT33" s="695"/>
      <c r="BU33" s="695"/>
      <c r="BV33" s="695"/>
      <c r="BW33" s="695"/>
      <c r="BX33" s="696">
        <v>93.5</v>
      </c>
      <c r="BY33" s="695"/>
      <c r="BZ33" s="695"/>
      <c r="CA33" s="695"/>
      <c r="CB33" s="697"/>
      <c r="CD33" s="633" t="s">
        <v>322</v>
      </c>
      <c r="CE33" s="634"/>
      <c r="CF33" s="634"/>
      <c r="CG33" s="634"/>
      <c r="CH33" s="634"/>
      <c r="CI33" s="634"/>
      <c r="CJ33" s="634"/>
      <c r="CK33" s="634"/>
      <c r="CL33" s="634"/>
      <c r="CM33" s="634"/>
      <c r="CN33" s="634"/>
      <c r="CO33" s="634"/>
      <c r="CP33" s="634"/>
      <c r="CQ33" s="635"/>
      <c r="CR33" s="636">
        <v>5566882</v>
      </c>
      <c r="CS33" s="668"/>
      <c r="CT33" s="668"/>
      <c r="CU33" s="668"/>
      <c r="CV33" s="668"/>
      <c r="CW33" s="668"/>
      <c r="CX33" s="668"/>
      <c r="CY33" s="669"/>
      <c r="CZ33" s="641">
        <v>41.8</v>
      </c>
      <c r="DA33" s="666"/>
      <c r="DB33" s="666"/>
      <c r="DC33" s="670"/>
      <c r="DD33" s="645">
        <v>4366878</v>
      </c>
      <c r="DE33" s="668"/>
      <c r="DF33" s="668"/>
      <c r="DG33" s="668"/>
      <c r="DH33" s="668"/>
      <c r="DI33" s="668"/>
      <c r="DJ33" s="668"/>
      <c r="DK33" s="669"/>
      <c r="DL33" s="645">
        <v>3696817</v>
      </c>
      <c r="DM33" s="668"/>
      <c r="DN33" s="668"/>
      <c r="DO33" s="668"/>
      <c r="DP33" s="668"/>
      <c r="DQ33" s="668"/>
      <c r="DR33" s="668"/>
      <c r="DS33" s="668"/>
      <c r="DT33" s="668"/>
      <c r="DU33" s="668"/>
      <c r="DV33" s="669"/>
      <c r="DW33" s="641">
        <v>52</v>
      </c>
      <c r="DX33" s="666"/>
      <c r="DY33" s="666"/>
      <c r="DZ33" s="666"/>
      <c r="EA33" s="666"/>
      <c r="EB33" s="666"/>
      <c r="EC33" s="667"/>
    </row>
    <row r="34" spans="2:133" ht="11.25" customHeight="1" x14ac:dyDescent="0.2">
      <c r="B34" s="633" t="s">
        <v>323</v>
      </c>
      <c r="C34" s="634"/>
      <c r="D34" s="634"/>
      <c r="E34" s="634"/>
      <c r="F34" s="634"/>
      <c r="G34" s="634"/>
      <c r="H34" s="634"/>
      <c r="I34" s="634"/>
      <c r="J34" s="634"/>
      <c r="K34" s="634"/>
      <c r="L34" s="634"/>
      <c r="M34" s="634"/>
      <c r="N34" s="634"/>
      <c r="O34" s="634"/>
      <c r="P34" s="634"/>
      <c r="Q34" s="635"/>
      <c r="R34" s="636">
        <v>140696</v>
      </c>
      <c r="S34" s="637"/>
      <c r="T34" s="637"/>
      <c r="U34" s="637"/>
      <c r="V34" s="637"/>
      <c r="W34" s="637"/>
      <c r="X34" s="637"/>
      <c r="Y34" s="638"/>
      <c r="Z34" s="639">
        <v>1</v>
      </c>
      <c r="AA34" s="639"/>
      <c r="AB34" s="639"/>
      <c r="AC34" s="639"/>
      <c r="AD34" s="640" t="s">
        <v>178</v>
      </c>
      <c r="AE34" s="640"/>
      <c r="AF34" s="640"/>
      <c r="AG34" s="640"/>
      <c r="AH34" s="640"/>
      <c r="AI34" s="640"/>
      <c r="AJ34" s="640"/>
      <c r="AK34" s="640"/>
      <c r="AL34" s="641" t="s">
        <v>247</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324</v>
      </c>
      <c r="CE34" s="634"/>
      <c r="CF34" s="634"/>
      <c r="CG34" s="634"/>
      <c r="CH34" s="634"/>
      <c r="CI34" s="634"/>
      <c r="CJ34" s="634"/>
      <c r="CK34" s="634"/>
      <c r="CL34" s="634"/>
      <c r="CM34" s="634"/>
      <c r="CN34" s="634"/>
      <c r="CO34" s="634"/>
      <c r="CP34" s="634"/>
      <c r="CQ34" s="635"/>
      <c r="CR34" s="636">
        <v>1427217</v>
      </c>
      <c r="CS34" s="637"/>
      <c r="CT34" s="637"/>
      <c r="CU34" s="637"/>
      <c r="CV34" s="637"/>
      <c r="CW34" s="637"/>
      <c r="CX34" s="637"/>
      <c r="CY34" s="638"/>
      <c r="CZ34" s="641">
        <v>10.7</v>
      </c>
      <c r="DA34" s="666"/>
      <c r="DB34" s="666"/>
      <c r="DC34" s="670"/>
      <c r="DD34" s="645">
        <v>873833</v>
      </c>
      <c r="DE34" s="637"/>
      <c r="DF34" s="637"/>
      <c r="DG34" s="637"/>
      <c r="DH34" s="637"/>
      <c r="DI34" s="637"/>
      <c r="DJ34" s="637"/>
      <c r="DK34" s="638"/>
      <c r="DL34" s="645">
        <v>659495</v>
      </c>
      <c r="DM34" s="637"/>
      <c r="DN34" s="637"/>
      <c r="DO34" s="637"/>
      <c r="DP34" s="637"/>
      <c r="DQ34" s="637"/>
      <c r="DR34" s="637"/>
      <c r="DS34" s="637"/>
      <c r="DT34" s="637"/>
      <c r="DU34" s="637"/>
      <c r="DV34" s="638"/>
      <c r="DW34" s="641">
        <v>9.3000000000000007</v>
      </c>
      <c r="DX34" s="666"/>
      <c r="DY34" s="666"/>
      <c r="DZ34" s="666"/>
      <c r="EA34" s="666"/>
      <c r="EB34" s="666"/>
      <c r="EC34" s="667"/>
    </row>
    <row r="35" spans="2:133" ht="11.25" customHeight="1" x14ac:dyDescent="0.2">
      <c r="B35" s="633" t="s">
        <v>325</v>
      </c>
      <c r="C35" s="634"/>
      <c r="D35" s="634"/>
      <c r="E35" s="634"/>
      <c r="F35" s="634"/>
      <c r="G35" s="634"/>
      <c r="H35" s="634"/>
      <c r="I35" s="634"/>
      <c r="J35" s="634"/>
      <c r="K35" s="634"/>
      <c r="L35" s="634"/>
      <c r="M35" s="634"/>
      <c r="N35" s="634"/>
      <c r="O35" s="634"/>
      <c r="P35" s="634"/>
      <c r="Q35" s="635"/>
      <c r="R35" s="636">
        <v>229038</v>
      </c>
      <c r="S35" s="637"/>
      <c r="T35" s="637"/>
      <c r="U35" s="637"/>
      <c r="V35" s="637"/>
      <c r="W35" s="637"/>
      <c r="X35" s="637"/>
      <c r="Y35" s="638"/>
      <c r="Z35" s="639">
        <v>1.7</v>
      </c>
      <c r="AA35" s="639"/>
      <c r="AB35" s="639"/>
      <c r="AC35" s="639"/>
      <c r="AD35" s="640" t="s">
        <v>132</v>
      </c>
      <c r="AE35" s="640"/>
      <c r="AF35" s="640"/>
      <c r="AG35" s="640"/>
      <c r="AH35" s="640"/>
      <c r="AI35" s="640"/>
      <c r="AJ35" s="640"/>
      <c r="AK35" s="640"/>
      <c r="AL35" s="641" t="s">
        <v>247</v>
      </c>
      <c r="AM35" s="642"/>
      <c r="AN35" s="642"/>
      <c r="AO35" s="643"/>
      <c r="AP35" s="216"/>
      <c r="AQ35" s="618" t="s">
        <v>326</v>
      </c>
      <c r="AR35" s="619"/>
      <c r="AS35" s="619"/>
      <c r="AT35" s="619"/>
      <c r="AU35" s="619"/>
      <c r="AV35" s="619"/>
      <c r="AW35" s="619"/>
      <c r="AX35" s="619"/>
      <c r="AY35" s="619"/>
      <c r="AZ35" s="619"/>
      <c r="BA35" s="619"/>
      <c r="BB35" s="619"/>
      <c r="BC35" s="619"/>
      <c r="BD35" s="619"/>
      <c r="BE35" s="619"/>
      <c r="BF35" s="620"/>
      <c r="BG35" s="618" t="s">
        <v>327</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328</v>
      </c>
      <c r="CE35" s="634"/>
      <c r="CF35" s="634"/>
      <c r="CG35" s="634"/>
      <c r="CH35" s="634"/>
      <c r="CI35" s="634"/>
      <c r="CJ35" s="634"/>
      <c r="CK35" s="634"/>
      <c r="CL35" s="634"/>
      <c r="CM35" s="634"/>
      <c r="CN35" s="634"/>
      <c r="CO35" s="634"/>
      <c r="CP35" s="634"/>
      <c r="CQ35" s="635"/>
      <c r="CR35" s="636">
        <v>325961</v>
      </c>
      <c r="CS35" s="668"/>
      <c r="CT35" s="668"/>
      <c r="CU35" s="668"/>
      <c r="CV35" s="668"/>
      <c r="CW35" s="668"/>
      <c r="CX35" s="668"/>
      <c r="CY35" s="669"/>
      <c r="CZ35" s="641">
        <v>2.4</v>
      </c>
      <c r="DA35" s="666"/>
      <c r="DB35" s="666"/>
      <c r="DC35" s="670"/>
      <c r="DD35" s="645">
        <v>256902</v>
      </c>
      <c r="DE35" s="668"/>
      <c r="DF35" s="668"/>
      <c r="DG35" s="668"/>
      <c r="DH35" s="668"/>
      <c r="DI35" s="668"/>
      <c r="DJ35" s="668"/>
      <c r="DK35" s="669"/>
      <c r="DL35" s="645">
        <v>254665</v>
      </c>
      <c r="DM35" s="668"/>
      <c r="DN35" s="668"/>
      <c r="DO35" s="668"/>
      <c r="DP35" s="668"/>
      <c r="DQ35" s="668"/>
      <c r="DR35" s="668"/>
      <c r="DS35" s="668"/>
      <c r="DT35" s="668"/>
      <c r="DU35" s="668"/>
      <c r="DV35" s="669"/>
      <c r="DW35" s="641">
        <v>3.6</v>
      </c>
      <c r="DX35" s="666"/>
      <c r="DY35" s="666"/>
      <c r="DZ35" s="666"/>
      <c r="EA35" s="666"/>
      <c r="EB35" s="666"/>
      <c r="EC35" s="667"/>
    </row>
    <row r="36" spans="2:133" ht="11.25" customHeight="1" x14ac:dyDescent="0.2">
      <c r="B36" s="633" t="s">
        <v>329</v>
      </c>
      <c r="C36" s="634"/>
      <c r="D36" s="634"/>
      <c r="E36" s="634"/>
      <c r="F36" s="634"/>
      <c r="G36" s="634"/>
      <c r="H36" s="634"/>
      <c r="I36" s="634"/>
      <c r="J36" s="634"/>
      <c r="K36" s="634"/>
      <c r="L36" s="634"/>
      <c r="M36" s="634"/>
      <c r="N36" s="634"/>
      <c r="O36" s="634"/>
      <c r="P36" s="634"/>
      <c r="Q36" s="635"/>
      <c r="R36" s="636">
        <v>309154</v>
      </c>
      <c r="S36" s="637"/>
      <c r="T36" s="637"/>
      <c r="U36" s="637"/>
      <c r="V36" s="637"/>
      <c r="W36" s="637"/>
      <c r="X36" s="637"/>
      <c r="Y36" s="638"/>
      <c r="Z36" s="639">
        <v>2.2000000000000002</v>
      </c>
      <c r="AA36" s="639"/>
      <c r="AB36" s="639"/>
      <c r="AC36" s="639"/>
      <c r="AD36" s="640" t="s">
        <v>132</v>
      </c>
      <c r="AE36" s="640"/>
      <c r="AF36" s="640"/>
      <c r="AG36" s="640"/>
      <c r="AH36" s="640"/>
      <c r="AI36" s="640"/>
      <c r="AJ36" s="640"/>
      <c r="AK36" s="640"/>
      <c r="AL36" s="641" t="s">
        <v>132</v>
      </c>
      <c r="AM36" s="642"/>
      <c r="AN36" s="642"/>
      <c r="AO36" s="643"/>
      <c r="AP36" s="216"/>
      <c r="AQ36" s="702" t="s">
        <v>330</v>
      </c>
      <c r="AR36" s="703"/>
      <c r="AS36" s="703"/>
      <c r="AT36" s="703"/>
      <c r="AU36" s="703"/>
      <c r="AV36" s="703"/>
      <c r="AW36" s="703"/>
      <c r="AX36" s="703"/>
      <c r="AY36" s="704"/>
      <c r="AZ36" s="625">
        <v>2377314</v>
      </c>
      <c r="BA36" s="626"/>
      <c r="BB36" s="626"/>
      <c r="BC36" s="626"/>
      <c r="BD36" s="626"/>
      <c r="BE36" s="626"/>
      <c r="BF36" s="698"/>
      <c r="BG36" s="622" t="s">
        <v>331</v>
      </c>
      <c r="BH36" s="623"/>
      <c r="BI36" s="623"/>
      <c r="BJ36" s="623"/>
      <c r="BK36" s="623"/>
      <c r="BL36" s="623"/>
      <c r="BM36" s="623"/>
      <c r="BN36" s="623"/>
      <c r="BO36" s="623"/>
      <c r="BP36" s="623"/>
      <c r="BQ36" s="623"/>
      <c r="BR36" s="623"/>
      <c r="BS36" s="623"/>
      <c r="BT36" s="623"/>
      <c r="BU36" s="624"/>
      <c r="BV36" s="625" t="s">
        <v>247</v>
      </c>
      <c r="BW36" s="626"/>
      <c r="BX36" s="626"/>
      <c r="BY36" s="626"/>
      <c r="BZ36" s="626"/>
      <c r="CA36" s="626"/>
      <c r="CB36" s="698"/>
      <c r="CD36" s="633" t="s">
        <v>332</v>
      </c>
      <c r="CE36" s="634"/>
      <c r="CF36" s="634"/>
      <c r="CG36" s="634"/>
      <c r="CH36" s="634"/>
      <c r="CI36" s="634"/>
      <c r="CJ36" s="634"/>
      <c r="CK36" s="634"/>
      <c r="CL36" s="634"/>
      <c r="CM36" s="634"/>
      <c r="CN36" s="634"/>
      <c r="CO36" s="634"/>
      <c r="CP36" s="634"/>
      <c r="CQ36" s="635"/>
      <c r="CR36" s="636">
        <v>2501774</v>
      </c>
      <c r="CS36" s="637"/>
      <c r="CT36" s="637"/>
      <c r="CU36" s="637"/>
      <c r="CV36" s="637"/>
      <c r="CW36" s="637"/>
      <c r="CX36" s="637"/>
      <c r="CY36" s="638"/>
      <c r="CZ36" s="641">
        <v>18.8</v>
      </c>
      <c r="DA36" s="666"/>
      <c r="DB36" s="666"/>
      <c r="DC36" s="670"/>
      <c r="DD36" s="645">
        <v>2162316</v>
      </c>
      <c r="DE36" s="637"/>
      <c r="DF36" s="637"/>
      <c r="DG36" s="637"/>
      <c r="DH36" s="637"/>
      <c r="DI36" s="637"/>
      <c r="DJ36" s="637"/>
      <c r="DK36" s="638"/>
      <c r="DL36" s="645">
        <v>2083230</v>
      </c>
      <c r="DM36" s="637"/>
      <c r="DN36" s="637"/>
      <c r="DO36" s="637"/>
      <c r="DP36" s="637"/>
      <c r="DQ36" s="637"/>
      <c r="DR36" s="637"/>
      <c r="DS36" s="637"/>
      <c r="DT36" s="637"/>
      <c r="DU36" s="637"/>
      <c r="DV36" s="638"/>
      <c r="DW36" s="641">
        <v>29.3</v>
      </c>
      <c r="DX36" s="666"/>
      <c r="DY36" s="666"/>
      <c r="DZ36" s="666"/>
      <c r="EA36" s="666"/>
      <c r="EB36" s="666"/>
      <c r="EC36" s="667"/>
    </row>
    <row r="37" spans="2:133" ht="11.25" customHeight="1" x14ac:dyDescent="0.2">
      <c r="B37" s="633" t="s">
        <v>333</v>
      </c>
      <c r="C37" s="634"/>
      <c r="D37" s="634"/>
      <c r="E37" s="634"/>
      <c r="F37" s="634"/>
      <c r="G37" s="634"/>
      <c r="H37" s="634"/>
      <c r="I37" s="634"/>
      <c r="J37" s="634"/>
      <c r="K37" s="634"/>
      <c r="L37" s="634"/>
      <c r="M37" s="634"/>
      <c r="N37" s="634"/>
      <c r="O37" s="634"/>
      <c r="P37" s="634"/>
      <c r="Q37" s="635"/>
      <c r="R37" s="636">
        <v>141435</v>
      </c>
      <c r="S37" s="637"/>
      <c r="T37" s="637"/>
      <c r="U37" s="637"/>
      <c r="V37" s="637"/>
      <c r="W37" s="637"/>
      <c r="X37" s="637"/>
      <c r="Y37" s="638"/>
      <c r="Z37" s="639">
        <v>1</v>
      </c>
      <c r="AA37" s="639"/>
      <c r="AB37" s="639"/>
      <c r="AC37" s="639"/>
      <c r="AD37" s="640">
        <v>23537</v>
      </c>
      <c r="AE37" s="640"/>
      <c r="AF37" s="640"/>
      <c r="AG37" s="640"/>
      <c r="AH37" s="640"/>
      <c r="AI37" s="640"/>
      <c r="AJ37" s="640"/>
      <c r="AK37" s="640"/>
      <c r="AL37" s="641">
        <v>0.3</v>
      </c>
      <c r="AM37" s="642"/>
      <c r="AN37" s="642"/>
      <c r="AO37" s="643"/>
      <c r="AQ37" s="699" t="s">
        <v>334</v>
      </c>
      <c r="AR37" s="700"/>
      <c r="AS37" s="700"/>
      <c r="AT37" s="700"/>
      <c r="AU37" s="700"/>
      <c r="AV37" s="700"/>
      <c r="AW37" s="700"/>
      <c r="AX37" s="700"/>
      <c r="AY37" s="701"/>
      <c r="AZ37" s="636">
        <v>647978</v>
      </c>
      <c r="BA37" s="637"/>
      <c r="BB37" s="637"/>
      <c r="BC37" s="637"/>
      <c r="BD37" s="668"/>
      <c r="BE37" s="668"/>
      <c r="BF37" s="691"/>
      <c r="BG37" s="633" t="s">
        <v>335</v>
      </c>
      <c r="BH37" s="634"/>
      <c r="BI37" s="634"/>
      <c r="BJ37" s="634"/>
      <c r="BK37" s="634"/>
      <c r="BL37" s="634"/>
      <c r="BM37" s="634"/>
      <c r="BN37" s="634"/>
      <c r="BO37" s="634"/>
      <c r="BP37" s="634"/>
      <c r="BQ37" s="634"/>
      <c r="BR37" s="634"/>
      <c r="BS37" s="634"/>
      <c r="BT37" s="634"/>
      <c r="BU37" s="635"/>
      <c r="BV37" s="636">
        <v>-26106</v>
      </c>
      <c r="BW37" s="637"/>
      <c r="BX37" s="637"/>
      <c r="BY37" s="637"/>
      <c r="BZ37" s="637"/>
      <c r="CA37" s="637"/>
      <c r="CB37" s="646"/>
      <c r="CD37" s="633" t="s">
        <v>336</v>
      </c>
      <c r="CE37" s="634"/>
      <c r="CF37" s="634"/>
      <c r="CG37" s="634"/>
      <c r="CH37" s="634"/>
      <c r="CI37" s="634"/>
      <c r="CJ37" s="634"/>
      <c r="CK37" s="634"/>
      <c r="CL37" s="634"/>
      <c r="CM37" s="634"/>
      <c r="CN37" s="634"/>
      <c r="CO37" s="634"/>
      <c r="CP37" s="634"/>
      <c r="CQ37" s="635"/>
      <c r="CR37" s="636">
        <v>664299</v>
      </c>
      <c r="CS37" s="668"/>
      <c r="CT37" s="668"/>
      <c r="CU37" s="668"/>
      <c r="CV37" s="668"/>
      <c r="CW37" s="668"/>
      <c r="CX37" s="668"/>
      <c r="CY37" s="669"/>
      <c r="CZ37" s="641">
        <v>5</v>
      </c>
      <c r="DA37" s="666"/>
      <c r="DB37" s="666"/>
      <c r="DC37" s="670"/>
      <c r="DD37" s="645">
        <v>664299</v>
      </c>
      <c r="DE37" s="668"/>
      <c r="DF37" s="668"/>
      <c r="DG37" s="668"/>
      <c r="DH37" s="668"/>
      <c r="DI37" s="668"/>
      <c r="DJ37" s="668"/>
      <c r="DK37" s="669"/>
      <c r="DL37" s="645">
        <v>664299</v>
      </c>
      <c r="DM37" s="668"/>
      <c r="DN37" s="668"/>
      <c r="DO37" s="668"/>
      <c r="DP37" s="668"/>
      <c r="DQ37" s="668"/>
      <c r="DR37" s="668"/>
      <c r="DS37" s="668"/>
      <c r="DT37" s="668"/>
      <c r="DU37" s="668"/>
      <c r="DV37" s="669"/>
      <c r="DW37" s="641">
        <v>9.4</v>
      </c>
      <c r="DX37" s="666"/>
      <c r="DY37" s="666"/>
      <c r="DZ37" s="666"/>
      <c r="EA37" s="666"/>
      <c r="EB37" s="666"/>
      <c r="EC37" s="667"/>
    </row>
    <row r="38" spans="2:133" ht="11.25" customHeight="1" x14ac:dyDescent="0.2">
      <c r="B38" s="633" t="s">
        <v>337</v>
      </c>
      <c r="C38" s="634"/>
      <c r="D38" s="634"/>
      <c r="E38" s="634"/>
      <c r="F38" s="634"/>
      <c r="G38" s="634"/>
      <c r="H38" s="634"/>
      <c r="I38" s="634"/>
      <c r="J38" s="634"/>
      <c r="K38" s="634"/>
      <c r="L38" s="634"/>
      <c r="M38" s="634"/>
      <c r="N38" s="634"/>
      <c r="O38" s="634"/>
      <c r="P38" s="634"/>
      <c r="Q38" s="635"/>
      <c r="R38" s="636">
        <v>3053500</v>
      </c>
      <c r="S38" s="637"/>
      <c r="T38" s="637"/>
      <c r="U38" s="637"/>
      <c r="V38" s="637"/>
      <c r="W38" s="637"/>
      <c r="X38" s="637"/>
      <c r="Y38" s="638"/>
      <c r="Z38" s="639">
        <v>22.1</v>
      </c>
      <c r="AA38" s="639"/>
      <c r="AB38" s="639"/>
      <c r="AC38" s="639"/>
      <c r="AD38" s="640" t="s">
        <v>132</v>
      </c>
      <c r="AE38" s="640"/>
      <c r="AF38" s="640"/>
      <c r="AG38" s="640"/>
      <c r="AH38" s="640"/>
      <c r="AI38" s="640"/>
      <c r="AJ38" s="640"/>
      <c r="AK38" s="640"/>
      <c r="AL38" s="641" t="s">
        <v>132</v>
      </c>
      <c r="AM38" s="642"/>
      <c r="AN38" s="642"/>
      <c r="AO38" s="643"/>
      <c r="AQ38" s="699" t="s">
        <v>338</v>
      </c>
      <c r="AR38" s="700"/>
      <c r="AS38" s="700"/>
      <c r="AT38" s="700"/>
      <c r="AU38" s="700"/>
      <c r="AV38" s="700"/>
      <c r="AW38" s="700"/>
      <c r="AX38" s="700"/>
      <c r="AY38" s="701"/>
      <c r="AZ38" s="636">
        <v>564893</v>
      </c>
      <c r="BA38" s="637"/>
      <c r="BB38" s="637"/>
      <c r="BC38" s="637"/>
      <c r="BD38" s="668"/>
      <c r="BE38" s="668"/>
      <c r="BF38" s="691"/>
      <c r="BG38" s="633" t="s">
        <v>339</v>
      </c>
      <c r="BH38" s="634"/>
      <c r="BI38" s="634"/>
      <c r="BJ38" s="634"/>
      <c r="BK38" s="634"/>
      <c r="BL38" s="634"/>
      <c r="BM38" s="634"/>
      <c r="BN38" s="634"/>
      <c r="BO38" s="634"/>
      <c r="BP38" s="634"/>
      <c r="BQ38" s="634"/>
      <c r="BR38" s="634"/>
      <c r="BS38" s="634"/>
      <c r="BT38" s="634"/>
      <c r="BU38" s="635"/>
      <c r="BV38" s="636">
        <v>2051</v>
      </c>
      <c r="BW38" s="637"/>
      <c r="BX38" s="637"/>
      <c r="BY38" s="637"/>
      <c r="BZ38" s="637"/>
      <c r="CA38" s="637"/>
      <c r="CB38" s="646"/>
      <c r="CD38" s="633" t="s">
        <v>340</v>
      </c>
      <c r="CE38" s="634"/>
      <c r="CF38" s="634"/>
      <c r="CG38" s="634"/>
      <c r="CH38" s="634"/>
      <c r="CI38" s="634"/>
      <c r="CJ38" s="634"/>
      <c r="CK38" s="634"/>
      <c r="CL38" s="634"/>
      <c r="CM38" s="634"/>
      <c r="CN38" s="634"/>
      <c r="CO38" s="634"/>
      <c r="CP38" s="634"/>
      <c r="CQ38" s="635"/>
      <c r="CR38" s="636">
        <v>885862</v>
      </c>
      <c r="CS38" s="637"/>
      <c r="CT38" s="637"/>
      <c r="CU38" s="637"/>
      <c r="CV38" s="637"/>
      <c r="CW38" s="637"/>
      <c r="CX38" s="637"/>
      <c r="CY38" s="638"/>
      <c r="CZ38" s="641">
        <v>6.6</v>
      </c>
      <c r="DA38" s="666"/>
      <c r="DB38" s="666"/>
      <c r="DC38" s="670"/>
      <c r="DD38" s="645">
        <v>726933</v>
      </c>
      <c r="DE38" s="637"/>
      <c r="DF38" s="637"/>
      <c r="DG38" s="637"/>
      <c r="DH38" s="637"/>
      <c r="DI38" s="637"/>
      <c r="DJ38" s="637"/>
      <c r="DK38" s="638"/>
      <c r="DL38" s="645">
        <v>699427</v>
      </c>
      <c r="DM38" s="637"/>
      <c r="DN38" s="637"/>
      <c r="DO38" s="637"/>
      <c r="DP38" s="637"/>
      <c r="DQ38" s="637"/>
      <c r="DR38" s="637"/>
      <c r="DS38" s="637"/>
      <c r="DT38" s="637"/>
      <c r="DU38" s="637"/>
      <c r="DV38" s="638"/>
      <c r="DW38" s="641">
        <v>9.8000000000000007</v>
      </c>
      <c r="DX38" s="666"/>
      <c r="DY38" s="666"/>
      <c r="DZ38" s="666"/>
      <c r="EA38" s="666"/>
      <c r="EB38" s="666"/>
      <c r="EC38" s="667"/>
    </row>
    <row r="39" spans="2:133" ht="11.25" customHeight="1" x14ac:dyDescent="0.2">
      <c r="B39" s="633" t="s">
        <v>341</v>
      </c>
      <c r="C39" s="634"/>
      <c r="D39" s="634"/>
      <c r="E39" s="634"/>
      <c r="F39" s="634"/>
      <c r="G39" s="634"/>
      <c r="H39" s="634"/>
      <c r="I39" s="634"/>
      <c r="J39" s="634"/>
      <c r="K39" s="634"/>
      <c r="L39" s="634"/>
      <c r="M39" s="634"/>
      <c r="N39" s="634"/>
      <c r="O39" s="634"/>
      <c r="P39" s="634"/>
      <c r="Q39" s="635"/>
      <c r="R39" s="636" t="s">
        <v>178</v>
      </c>
      <c r="S39" s="637"/>
      <c r="T39" s="637"/>
      <c r="U39" s="637"/>
      <c r="V39" s="637"/>
      <c r="W39" s="637"/>
      <c r="X39" s="637"/>
      <c r="Y39" s="638"/>
      <c r="Z39" s="639" t="s">
        <v>247</v>
      </c>
      <c r="AA39" s="639"/>
      <c r="AB39" s="639"/>
      <c r="AC39" s="639"/>
      <c r="AD39" s="640" t="s">
        <v>178</v>
      </c>
      <c r="AE39" s="640"/>
      <c r="AF39" s="640"/>
      <c r="AG39" s="640"/>
      <c r="AH39" s="640"/>
      <c r="AI39" s="640"/>
      <c r="AJ39" s="640"/>
      <c r="AK39" s="640"/>
      <c r="AL39" s="641" t="s">
        <v>132</v>
      </c>
      <c r="AM39" s="642"/>
      <c r="AN39" s="642"/>
      <c r="AO39" s="643"/>
      <c r="AQ39" s="699" t="s">
        <v>342</v>
      </c>
      <c r="AR39" s="700"/>
      <c r="AS39" s="700"/>
      <c r="AT39" s="700"/>
      <c r="AU39" s="700"/>
      <c r="AV39" s="700"/>
      <c r="AW39" s="700"/>
      <c r="AX39" s="700"/>
      <c r="AY39" s="701"/>
      <c r="AZ39" s="636">
        <v>248581</v>
      </c>
      <c r="BA39" s="637"/>
      <c r="BB39" s="637"/>
      <c r="BC39" s="637"/>
      <c r="BD39" s="668"/>
      <c r="BE39" s="668"/>
      <c r="BF39" s="691"/>
      <c r="BG39" s="633" t="s">
        <v>343</v>
      </c>
      <c r="BH39" s="634"/>
      <c r="BI39" s="634"/>
      <c r="BJ39" s="634"/>
      <c r="BK39" s="634"/>
      <c r="BL39" s="634"/>
      <c r="BM39" s="634"/>
      <c r="BN39" s="634"/>
      <c r="BO39" s="634"/>
      <c r="BP39" s="634"/>
      <c r="BQ39" s="634"/>
      <c r="BR39" s="634"/>
      <c r="BS39" s="634"/>
      <c r="BT39" s="634"/>
      <c r="BU39" s="635"/>
      <c r="BV39" s="636">
        <v>3023</v>
      </c>
      <c r="BW39" s="637"/>
      <c r="BX39" s="637"/>
      <c r="BY39" s="637"/>
      <c r="BZ39" s="637"/>
      <c r="CA39" s="637"/>
      <c r="CB39" s="646"/>
      <c r="CD39" s="633" t="s">
        <v>344</v>
      </c>
      <c r="CE39" s="634"/>
      <c r="CF39" s="634"/>
      <c r="CG39" s="634"/>
      <c r="CH39" s="634"/>
      <c r="CI39" s="634"/>
      <c r="CJ39" s="634"/>
      <c r="CK39" s="634"/>
      <c r="CL39" s="634"/>
      <c r="CM39" s="634"/>
      <c r="CN39" s="634"/>
      <c r="CO39" s="634"/>
      <c r="CP39" s="634"/>
      <c r="CQ39" s="635"/>
      <c r="CR39" s="636">
        <v>135449</v>
      </c>
      <c r="CS39" s="668"/>
      <c r="CT39" s="668"/>
      <c r="CU39" s="668"/>
      <c r="CV39" s="668"/>
      <c r="CW39" s="668"/>
      <c r="CX39" s="668"/>
      <c r="CY39" s="669"/>
      <c r="CZ39" s="641">
        <v>1</v>
      </c>
      <c r="DA39" s="666"/>
      <c r="DB39" s="666"/>
      <c r="DC39" s="670"/>
      <c r="DD39" s="645">
        <v>113975</v>
      </c>
      <c r="DE39" s="668"/>
      <c r="DF39" s="668"/>
      <c r="DG39" s="668"/>
      <c r="DH39" s="668"/>
      <c r="DI39" s="668"/>
      <c r="DJ39" s="668"/>
      <c r="DK39" s="669"/>
      <c r="DL39" s="645" t="s">
        <v>178</v>
      </c>
      <c r="DM39" s="668"/>
      <c r="DN39" s="668"/>
      <c r="DO39" s="668"/>
      <c r="DP39" s="668"/>
      <c r="DQ39" s="668"/>
      <c r="DR39" s="668"/>
      <c r="DS39" s="668"/>
      <c r="DT39" s="668"/>
      <c r="DU39" s="668"/>
      <c r="DV39" s="669"/>
      <c r="DW39" s="641" t="s">
        <v>178</v>
      </c>
      <c r="DX39" s="666"/>
      <c r="DY39" s="666"/>
      <c r="DZ39" s="666"/>
      <c r="EA39" s="666"/>
      <c r="EB39" s="666"/>
      <c r="EC39" s="667"/>
    </row>
    <row r="40" spans="2:133" ht="11.25" customHeight="1" x14ac:dyDescent="0.2">
      <c r="B40" s="633" t="s">
        <v>345</v>
      </c>
      <c r="C40" s="634"/>
      <c r="D40" s="634"/>
      <c r="E40" s="634"/>
      <c r="F40" s="634"/>
      <c r="G40" s="634"/>
      <c r="H40" s="634"/>
      <c r="I40" s="634"/>
      <c r="J40" s="634"/>
      <c r="K40" s="634"/>
      <c r="L40" s="634"/>
      <c r="M40" s="634"/>
      <c r="N40" s="634"/>
      <c r="O40" s="634"/>
      <c r="P40" s="634"/>
      <c r="Q40" s="635"/>
      <c r="R40" s="636">
        <v>63800</v>
      </c>
      <c r="S40" s="637"/>
      <c r="T40" s="637"/>
      <c r="U40" s="637"/>
      <c r="V40" s="637"/>
      <c r="W40" s="637"/>
      <c r="X40" s="637"/>
      <c r="Y40" s="638"/>
      <c r="Z40" s="639">
        <v>0.5</v>
      </c>
      <c r="AA40" s="639"/>
      <c r="AB40" s="639"/>
      <c r="AC40" s="639"/>
      <c r="AD40" s="640" t="s">
        <v>132</v>
      </c>
      <c r="AE40" s="640"/>
      <c r="AF40" s="640"/>
      <c r="AG40" s="640"/>
      <c r="AH40" s="640"/>
      <c r="AI40" s="640"/>
      <c r="AJ40" s="640"/>
      <c r="AK40" s="640"/>
      <c r="AL40" s="641" t="s">
        <v>247</v>
      </c>
      <c r="AM40" s="642"/>
      <c r="AN40" s="642"/>
      <c r="AO40" s="643"/>
      <c r="AQ40" s="699" t="s">
        <v>346</v>
      </c>
      <c r="AR40" s="700"/>
      <c r="AS40" s="700"/>
      <c r="AT40" s="700"/>
      <c r="AU40" s="700"/>
      <c r="AV40" s="700"/>
      <c r="AW40" s="700"/>
      <c r="AX40" s="700"/>
      <c r="AY40" s="701"/>
      <c r="AZ40" s="636">
        <v>30000</v>
      </c>
      <c r="BA40" s="637"/>
      <c r="BB40" s="637"/>
      <c r="BC40" s="637"/>
      <c r="BD40" s="668"/>
      <c r="BE40" s="668"/>
      <c r="BF40" s="691"/>
      <c r="BG40" s="684" t="s">
        <v>347</v>
      </c>
      <c r="BH40" s="685"/>
      <c r="BI40" s="685"/>
      <c r="BJ40" s="685"/>
      <c r="BK40" s="685"/>
      <c r="BL40" s="217"/>
      <c r="BM40" s="634" t="s">
        <v>348</v>
      </c>
      <c r="BN40" s="634"/>
      <c r="BO40" s="634"/>
      <c r="BP40" s="634"/>
      <c r="BQ40" s="634"/>
      <c r="BR40" s="634"/>
      <c r="BS40" s="634"/>
      <c r="BT40" s="634"/>
      <c r="BU40" s="635"/>
      <c r="BV40" s="636">
        <v>78</v>
      </c>
      <c r="BW40" s="637"/>
      <c r="BX40" s="637"/>
      <c r="BY40" s="637"/>
      <c r="BZ40" s="637"/>
      <c r="CA40" s="637"/>
      <c r="CB40" s="646"/>
      <c r="CD40" s="633" t="s">
        <v>349</v>
      </c>
      <c r="CE40" s="634"/>
      <c r="CF40" s="634"/>
      <c r="CG40" s="634"/>
      <c r="CH40" s="634"/>
      <c r="CI40" s="634"/>
      <c r="CJ40" s="634"/>
      <c r="CK40" s="634"/>
      <c r="CL40" s="634"/>
      <c r="CM40" s="634"/>
      <c r="CN40" s="634"/>
      <c r="CO40" s="634"/>
      <c r="CP40" s="634"/>
      <c r="CQ40" s="635"/>
      <c r="CR40" s="636">
        <v>290619</v>
      </c>
      <c r="CS40" s="637"/>
      <c r="CT40" s="637"/>
      <c r="CU40" s="637"/>
      <c r="CV40" s="637"/>
      <c r="CW40" s="637"/>
      <c r="CX40" s="637"/>
      <c r="CY40" s="638"/>
      <c r="CZ40" s="641">
        <v>2.2000000000000002</v>
      </c>
      <c r="DA40" s="666"/>
      <c r="DB40" s="666"/>
      <c r="DC40" s="670"/>
      <c r="DD40" s="645">
        <v>232919</v>
      </c>
      <c r="DE40" s="637"/>
      <c r="DF40" s="637"/>
      <c r="DG40" s="637"/>
      <c r="DH40" s="637"/>
      <c r="DI40" s="637"/>
      <c r="DJ40" s="637"/>
      <c r="DK40" s="638"/>
      <c r="DL40" s="645" t="s">
        <v>178</v>
      </c>
      <c r="DM40" s="637"/>
      <c r="DN40" s="637"/>
      <c r="DO40" s="637"/>
      <c r="DP40" s="637"/>
      <c r="DQ40" s="637"/>
      <c r="DR40" s="637"/>
      <c r="DS40" s="637"/>
      <c r="DT40" s="637"/>
      <c r="DU40" s="637"/>
      <c r="DV40" s="638"/>
      <c r="DW40" s="641" t="s">
        <v>178</v>
      </c>
      <c r="DX40" s="666"/>
      <c r="DY40" s="666"/>
      <c r="DZ40" s="666"/>
      <c r="EA40" s="666"/>
      <c r="EB40" s="666"/>
      <c r="EC40" s="667"/>
    </row>
    <row r="41" spans="2:133" ht="11.25" customHeight="1" x14ac:dyDescent="0.2">
      <c r="B41" s="657" t="s">
        <v>350</v>
      </c>
      <c r="C41" s="658"/>
      <c r="D41" s="658"/>
      <c r="E41" s="658"/>
      <c r="F41" s="658"/>
      <c r="G41" s="658"/>
      <c r="H41" s="658"/>
      <c r="I41" s="658"/>
      <c r="J41" s="658"/>
      <c r="K41" s="658"/>
      <c r="L41" s="658"/>
      <c r="M41" s="658"/>
      <c r="N41" s="658"/>
      <c r="O41" s="658"/>
      <c r="P41" s="658"/>
      <c r="Q41" s="659"/>
      <c r="R41" s="708">
        <v>13820966</v>
      </c>
      <c r="S41" s="709"/>
      <c r="T41" s="709"/>
      <c r="U41" s="709"/>
      <c r="V41" s="709"/>
      <c r="W41" s="709"/>
      <c r="X41" s="709"/>
      <c r="Y41" s="713"/>
      <c r="Z41" s="714">
        <v>100</v>
      </c>
      <c r="AA41" s="714"/>
      <c r="AB41" s="714"/>
      <c r="AC41" s="714"/>
      <c r="AD41" s="715">
        <v>7040915</v>
      </c>
      <c r="AE41" s="715"/>
      <c r="AF41" s="715"/>
      <c r="AG41" s="715"/>
      <c r="AH41" s="715"/>
      <c r="AI41" s="715"/>
      <c r="AJ41" s="715"/>
      <c r="AK41" s="715"/>
      <c r="AL41" s="716">
        <v>100</v>
      </c>
      <c r="AM41" s="696"/>
      <c r="AN41" s="696"/>
      <c r="AO41" s="717"/>
      <c r="AQ41" s="699" t="s">
        <v>351</v>
      </c>
      <c r="AR41" s="700"/>
      <c r="AS41" s="700"/>
      <c r="AT41" s="700"/>
      <c r="AU41" s="700"/>
      <c r="AV41" s="700"/>
      <c r="AW41" s="700"/>
      <c r="AX41" s="700"/>
      <c r="AY41" s="701"/>
      <c r="AZ41" s="636">
        <v>134940</v>
      </c>
      <c r="BA41" s="637"/>
      <c r="BB41" s="637"/>
      <c r="BC41" s="637"/>
      <c r="BD41" s="668"/>
      <c r="BE41" s="668"/>
      <c r="BF41" s="691"/>
      <c r="BG41" s="684"/>
      <c r="BH41" s="685"/>
      <c r="BI41" s="685"/>
      <c r="BJ41" s="685"/>
      <c r="BK41" s="685"/>
      <c r="BL41" s="217"/>
      <c r="BM41" s="634" t="s">
        <v>352</v>
      </c>
      <c r="BN41" s="634"/>
      <c r="BO41" s="634"/>
      <c r="BP41" s="634"/>
      <c r="BQ41" s="634"/>
      <c r="BR41" s="634"/>
      <c r="BS41" s="634"/>
      <c r="BT41" s="634"/>
      <c r="BU41" s="635"/>
      <c r="BV41" s="636" t="s">
        <v>132</v>
      </c>
      <c r="BW41" s="637"/>
      <c r="BX41" s="637"/>
      <c r="BY41" s="637"/>
      <c r="BZ41" s="637"/>
      <c r="CA41" s="637"/>
      <c r="CB41" s="646"/>
      <c r="CD41" s="633" t="s">
        <v>353</v>
      </c>
      <c r="CE41" s="634"/>
      <c r="CF41" s="634"/>
      <c r="CG41" s="634"/>
      <c r="CH41" s="634"/>
      <c r="CI41" s="634"/>
      <c r="CJ41" s="634"/>
      <c r="CK41" s="634"/>
      <c r="CL41" s="634"/>
      <c r="CM41" s="634"/>
      <c r="CN41" s="634"/>
      <c r="CO41" s="634"/>
      <c r="CP41" s="634"/>
      <c r="CQ41" s="635"/>
      <c r="CR41" s="636" t="s">
        <v>132</v>
      </c>
      <c r="CS41" s="668"/>
      <c r="CT41" s="668"/>
      <c r="CU41" s="668"/>
      <c r="CV41" s="668"/>
      <c r="CW41" s="668"/>
      <c r="CX41" s="668"/>
      <c r="CY41" s="669"/>
      <c r="CZ41" s="641" t="s">
        <v>132</v>
      </c>
      <c r="DA41" s="666"/>
      <c r="DB41" s="666"/>
      <c r="DC41" s="670"/>
      <c r="DD41" s="645" t="s">
        <v>132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354</v>
      </c>
      <c r="AR42" s="706"/>
      <c r="AS42" s="706"/>
      <c r="AT42" s="706"/>
      <c r="AU42" s="706"/>
      <c r="AV42" s="706"/>
      <c r="AW42" s="706"/>
      <c r="AX42" s="706"/>
      <c r="AY42" s="707"/>
      <c r="AZ42" s="708">
        <v>750922</v>
      </c>
      <c r="BA42" s="709"/>
      <c r="BB42" s="709"/>
      <c r="BC42" s="709"/>
      <c r="BD42" s="695"/>
      <c r="BE42" s="695"/>
      <c r="BF42" s="697"/>
      <c r="BG42" s="686"/>
      <c r="BH42" s="687"/>
      <c r="BI42" s="687"/>
      <c r="BJ42" s="687"/>
      <c r="BK42" s="687"/>
      <c r="BL42" s="218"/>
      <c r="BM42" s="658" t="s">
        <v>355</v>
      </c>
      <c r="BN42" s="658"/>
      <c r="BO42" s="658"/>
      <c r="BP42" s="658"/>
      <c r="BQ42" s="658"/>
      <c r="BR42" s="658"/>
      <c r="BS42" s="658"/>
      <c r="BT42" s="658"/>
      <c r="BU42" s="659"/>
      <c r="BV42" s="708">
        <v>416</v>
      </c>
      <c r="BW42" s="709"/>
      <c r="BX42" s="709"/>
      <c r="BY42" s="709"/>
      <c r="BZ42" s="709"/>
      <c r="CA42" s="709"/>
      <c r="CB42" s="718"/>
      <c r="CD42" s="633" t="s">
        <v>356</v>
      </c>
      <c r="CE42" s="634"/>
      <c r="CF42" s="634"/>
      <c r="CG42" s="634"/>
      <c r="CH42" s="634"/>
      <c r="CI42" s="634"/>
      <c r="CJ42" s="634"/>
      <c r="CK42" s="634"/>
      <c r="CL42" s="634"/>
      <c r="CM42" s="634"/>
      <c r="CN42" s="634"/>
      <c r="CO42" s="634"/>
      <c r="CP42" s="634"/>
      <c r="CQ42" s="635"/>
      <c r="CR42" s="636">
        <v>3554844</v>
      </c>
      <c r="CS42" s="668"/>
      <c r="CT42" s="668"/>
      <c r="CU42" s="668"/>
      <c r="CV42" s="668"/>
      <c r="CW42" s="668"/>
      <c r="CX42" s="668"/>
      <c r="CY42" s="669"/>
      <c r="CZ42" s="641">
        <v>26.7</v>
      </c>
      <c r="DA42" s="666"/>
      <c r="DB42" s="666"/>
      <c r="DC42" s="670"/>
      <c r="DD42" s="645">
        <v>231053</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357</v>
      </c>
      <c r="CD43" s="633" t="s">
        <v>358</v>
      </c>
      <c r="CE43" s="634"/>
      <c r="CF43" s="634"/>
      <c r="CG43" s="634"/>
      <c r="CH43" s="634"/>
      <c r="CI43" s="634"/>
      <c r="CJ43" s="634"/>
      <c r="CK43" s="634"/>
      <c r="CL43" s="634"/>
      <c r="CM43" s="634"/>
      <c r="CN43" s="634"/>
      <c r="CO43" s="634"/>
      <c r="CP43" s="634"/>
      <c r="CQ43" s="635"/>
      <c r="CR43" s="636" t="s">
        <v>132</v>
      </c>
      <c r="CS43" s="668"/>
      <c r="CT43" s="668"/>
      <c r="CU43" s="668"/>
      <c r="CV43" s="668"/>
      <c r="CW43" s="668"/>
      <c r="CX43" s="668"/>
      <c r="CY43" s="669"/>
      <c r="CZ43" s="641" t="s">
        <v>132</v>
      </c>
      <c r="DA43" s="666"/>
      <c r="DB43" s="666"/>
      <c r="DC43" s="670"/>
      <c r="DD43" s="645" t="s">
        <v>132</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359</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307</v>
      </c>
      <c r="CE44" s="673"/>
      <c r="CF44" s="633" t="s">
        <v>360</v>
      </c>
      <c r="CG44" s="634"/>
      <c r="CH44" s="634"/>
      <c r="CI44" s="634"/>
      <c r="CJ44" s="634"/>
      <c r="CK44" s="634"/>
      <c r="CL44" s="634"/>
      <c r="CM44" s="634"/>
      <c r="CN44" s="634"/>
      <c r="CO44" s="634"/>
      <c r="CP44" s="634"/>
      <c r="CQ44" s="635"/>
      <c r="CR44" s="636">
        <v>3487826</v>
      </c>
      <c r="CS44" s="637"/>
      <c r="CT44" s="637"/>
      <c r="CU44" s="637"/>
      <c r="CV44" s="637"/>
      <c r="CW44" s="637"/>
      <c r="CX44" s="637"/>
      <c r="CY44" s="638"/>
      <c r="CZ44" s="641">
        <v>26.2</v>
      </c>
      <c r="DA44" s="642"/>
      <c r="DB44" s="642"/>
      <c r="DC44" s="648"/>
      <c r="DD44" s="645">
        <v>212836</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361</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362</v>
      </c>
      <c r="CG45" s="634"/>
      <c r="CH45" s="634"/>
      <c r="CI45" s="634"/>
      <c r="CJ45" s="634"/>
      <c r="CK45" s="634"/>
      <c r="CL45" s="634"/>
      <c r="CM45" s="634"/>
      <c r="CN45" s="634"/>
      <c r="CO45" s="634"/>
      <c r="CP45" s="634"/>
      <c r="CQ45" s="635"/>
      <c r="CR45" s="636">
        <v>838241</v>
      </c>
      <c r="CS45" s="668"/>
      <c r="CT45" s="668"/>
      <c r="CU45" s="668"/>
      <c r="CV45" s="668"/>
      <c r="CW45" s="668"/>
      <c r="CX45" s="668"/>
      <c r="CY45" s="669"/>
      <c r="CZ45" s="641">
        <v>6.3</v>
      </c>
      <c r="DA45" s="666"/>
      <c r="DB45" s="666"/>
      <c r="DC45" s="670"/>
      <c r="DD45" s="645">
        <v>50118</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363</v>
      </c>
      <c r="CG46" s="634"/>
      <c r="CH46" s="634"/>
      <c r="CI46" s="634"/>
      <c r="CJ46" s="634"/>
      <c r="CK46" s="634"/>
      <c r="CL46" s="634"/>
      <c r="CM46" s="634"/>
      <c r="CN46" s="634"/>
      <c r="CO46" s="634"/>
      <c r="CP46" s="634"/>
      <c r="CQ46" s="635"/>
      <c r="CR46" s="636">
        <v>2561585</v>
      </c>
      <c r="CS46" s="637"/>
      <c r="CT46" s="637"/>
      <c r="CU46" s="637"/>
      <c r="CV46" s="637"/>
      <c r="CW46" s="637"/>
      <c r="CX46" s="637"/>
      <c r="CY46" s="638"/>
      <c r="CZ46" s="641">
        <v>19.2</v>
      </c>
      <c r="DA46" s="642"/>
      <c r="DB46" s="642"/>
      <c r="DC46" s="648"/>
      <c r="DD46" s="645">
        <v>118252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364</v>
      </c>
      <c r="CG47" s="634"/>
      <c r="CH47" s="634"/>
      <c r="CI47" s="634"/>
      <c r="CJ47" s="634"/>
      <c r="CK47" s="634"/>
      <c r="CL47" s="634"/>
      <c r="CM47" s="634"/>
      <c r="CN47" s="634"/>
      <c r="CO47" s="634"/>
      <c r="CP47" s="634"/>
      <c r="CQ47" s="635"/>
      <c r="CR47" s="636">
        <v>67018</v>
      </c>
      <c r="CS47" s="668"/>
      <c r="CT47" s="668"/>
      <c r="CU47" s="668"/>
      <c r="CV47" s="668"/>
      <c r="CW47" s="668"/>
      <c r="CX47" s="668"/>
      <c r="CY47" s="669"/>
      <c r="CZ47" s="641">
        <v>0.5</v>
      </c>
      <c r="DA47" s="666"/>
      <c r="DB47" s="666"/>
      <c r="DC47" s="670"/>
      <c r="DD47" s="645">
        <v>18217</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365</v>
      </c>
      <c r="CG48" s="634"/>
      <c r="CH48" s="634"/>
      <c r="CI48" s="634"/>
      <c r="CJ48" s="634"/>
      <c r="CK48" s="634"/>
      <c r="CL48" s="634"/>
      <c r="CM48" s="634"/>
      <c r="CN48" s="634"/>
      <c r="CO48" s="634"/>
      <c r="CP48" s="634"/>
      <c r="CQ48" s="635"/>
      <c r="CR48" s="636" t="s">
        <v>132</v>
      </c>
      <c r="CS48" s="637"/>
      <c r="CT48" s="637"/>
      <c r="CU48" s="637"/>
      <c r="CV48" s="637"/>
      <c r="CW48" s="637"/>
      <c r="CX48" s="637"/>
      <c r="CY48" s="638"/>
      <c r="CZ48" s="641" t="s">
        <v>132</v>
      </c>
      <c r="DA48" s="642"/>
      <c r="DB48" s="642"/>
      <c r="DC48" s="648"/>
      <c r="DD48" s="645" t="s">
        <v>132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366</v>
      </c>
      <c r="CE49" s="658"/>
      <c r="CF49" s="658"/>
      <c r="CG49" s="658"/>
      <c r="CH49" s="658"/>
      <c r="CI49" s="658"/>
      <c r="CJ49" s="658"/>
      <c r="CK49" s="658"/>
      <c r="CL49" s="658"/>
      <c r="CM49" s="658"/>
      <c r="CN49" s="658"/>
      <c r="CO49" s="658"/>
      <c r="CP49" s="658"/>
      <c r="CQ49" s="659"/>
      <c r="CR49" s="708">
        <v>13323565</v>
      </c>
      <c r="CS49" s="695"/>
      <c r="CT49" s="695"/>
      <c r="CU49" s="695"/>
      <c r="CV49" s="695"/>
      <c r="CW49" s="695"/>
      <c r="CX49" s="695"/>
      <c r="CY49" s="724"/>
      <c r="CZ49" s="716">
        <v>100</v>
      </c>
      <c r="DA49" s="725"/>
      <c r="DB49" s="725"/>
      <c r="DC49" s="726"/>
      <c r="DD49" s="727">
        <v>8014097</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TNyQTB1rj7SbOFurUCb8lRa6o249/sDtlNW3+VtC5WZzCXTD7dJ5vu2X/2Ark/UGWe6xYtGk0umBdZxuqJ6V/w==" saltValue="zvSuN7a2+0NvHsspPIvr2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367</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368</v>
      </c>
      <c r="DK2" s="736"/>
      <c r="DL2" s="736"/>
      <c r="DM2" s="736"/>
      <c r="DN2" s="736"/>
      <c r="DO2" s="737"/>
      <c r="DP2" s="222"/>
      <c r="DQ2" s="735" t="s">
        <v>369</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370</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372</v>
      </c>
      <c r="B5" s="741"/>
      <c r="C5" s="741"/>
      <c r="D5" s="741"/>
      <c r="E5" s="741"/>
      <c r="F5" s="741"/>
      <c r="G5" s="741"/>
      <c r="H5" s="741"/>
      <c r="I5" s="741"/>
      <c r="J5" s="741"/>
      <c r="K5" s="741"/>
      <c r="L5" s="741"/>
      <c r="M5" s="741"/>
      <c r="N5" s="741"/>
      <c r="O5" s="741"/>
      <c r="P5" s="742"/>
      <c r="Q5" s="746" t="s">
        <v>373</v>
      </c>
      <c r="R5" s="747"/>
      <c r="S5" s="747"/>
      <c r="T5" s="747"/>
      <c r="U5" s="748"/>
      <c r="V5" s="746" t="s">
        <v>374</v>
      </c>
      <c r="W5" s="747"/>
      <c r="X5" s="747"/>
      <c r="Y5" s="747"/>
      <c r="Z5" s="748"/>
      <c r="AA5" s="746" t="s">
        <v>375</v>
      </c>
      <c r="AB5" s="747"/>
      <c r="AC5" s="747"/>
      <c r="AD5" s="747"/>
      <c r="AE5" s="747"/>
      <c r="AF5" s="752" t="s">
        <v>376</v>
      </c>
      <c r="AG5" s="747"/>
      <c r="AH5" s="747"/>
      <c r="AI5" s="747"/>
      <c r="AJ5" s="753"/>
      <c r="AK5" s="747" t="s">
        <v>377</v>
      </c>
      <c r="AL5" s="747"/>
      <c r="AM5" s="747"/>
      <c r="AN5" s="747"/>
      <c r="AO5" s="748"/>
      <c r="AP5" s="746" t="s">
        <v>378</v>
      </c>
      <c r="AQ5" s="747"/>
      <c r="AR5" s="747"/>
      <c r="AS5" s="747"/>
      <c r="AT5" s="748"/>
      <c r="AU5" s="746" t="s">
        <v>379</v>
      </c>
      <c r="AV5" s="747"/>
      <c r="AW5" s="747"/>
      <c r="AX5" s="747"/>
      <c r="AY5" s="753"/>
      <c r="AZ5" s="226"/>
      <c r="BA5" s="226"/>
      <c r="BB5" s="226"/>
      <c r="BC5" s="226"/>
      <c r="BD5" s="226"/>
      <c r="BE5" s="227"/>
      <c r="BF5" s="227"/>
      <c r="BG5" s="227"/>
      <c r="BH5" s="227"/>
      <c r="BI5" s="227"/>
      <c r="BJ5" s="227"/>
      <c r="BK5" s="227"/>
      <c r="BL5" s="227"/>
      <c r="BM5" s="227"/>
      <c r="BN5" s="227"/>
      <c r="BO5" s="227"/>
      <c r="BP5" s="227"/>
      <c r="BQ5" s="740" t="s">
        <v>380</v>
      </c>
      <c r="BR5" s="741"/>
      <c r="BS5" s="741"/>
      <c r="BT5" s="741"/>
      <c r="BU5" s="741"/>
      <c r="BV5" s="741"/>
      <c r="BW5" s="741"/>
      <c r="BX5" s="741"/>
      <c r="BY5" s="741"/>
      <c r="BZ5" s="741"/>
      <c r="CA5" s="741"/>
      <c r="CB5" s="741"/>
      <c r="CC5" s="741"/>
      <c r="CD5" s="741"/>
      <c r="CE5" s="741"/>
      <c r="CF5" s="741"/>
      <c r="CG5" s="742"/>
      <c r="CH5" s="746" t="s">
        <v>381</v>
      </c>
      <c r="CI5" s="747"/>
      <c r="CJ5" s="747"/>
      <c r="CK5" s="747"/>
      <c r="CL5" s="748"/>
      <c r="CM5" s="746" t="s">
        <v>382</v>
      </c>
      <c r="CN5" s="747"/>
      <c r="CO5" s="747"/>
      <c r="CP5" s="747"/>
      <c r="CQ5" s="748"/>
      <c r="CR5" s="746" t="s">
        <v>383</v>
      </c>
      <c r="CS5" s="747"/>
      <c r="CT5" s="747"/>
      <c r="CU5" s="747"/>
      <c r="CV5" s="748"/>
      <c r="CW5" s="746" t="s">
        <v>384</v>
      </c>
      <c r="CX5" s="747"/>
      <c r="CY5" s="747"/>
      <c r="CZ5" s="747"/>
      <c r="DA5" s="748"/>
      <c r="DB5" s="746" t="s">
        <v>385</v>
      </c>
      <c r="DC5" s="747"/>
      <c r="DD5" s="747"/>
      <c r="DE5" s="747"/>
      <c r="DF5" s="748"/>
      <c r="DG5" s="776" t="s">
        <v>386</v>
      </c>
      <c r="DH5" s="777"/>
      <c r="DI5" s="777"/>
      <c r="DJ5" s="777"/>
      <c r="DK5" s="778"/>
      <c r="DL5" s="776" t="s">
        <v>387</v>
      </c>
      <c r="DM5" s="777"/>
      <c r="DN5" s="777"/>
      <c r="DO5" s="777"/>
      <c r="DP5" s="778"/>
      <c r="DQ5" s="746" t="s">
        <v>388</v>
      </c>
      <c r="DR5" s="747"/>
      <c r="DS5" s="747"/>
      <c r="DT5" s="747"/>
      <c r="DU5" s="748"/>
      <c r="DV5" s="746" t="s">
        <v>379</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thickBot="1" x14ac:dyDescent="0.25">
      <c r="A7" s="230">
        <v>1</v>
      </c>
      <c r="B7" s="762" t="s">
        <v>389</v>
      </c>
      <c r="C7" s="763"/>
      <c r="D7" s="763"/>
      <c r="E7" s="763"/>
      <c r="F7" s="763"/>
      <c r="G7" s="763"/>
      <c r="H7" s="763"/>
      <c r="I7" s="763"/>
      <c r="J7" s="763"/>
      <c r="K7" s="763"/>
      <c r="L7" s="763"/>
      <c r="M7" s="763"/>
      <c r="N7" s="763"/>
      <c r="O7" s="763"/>
      <c r="P7" s="764"/>
      <c r="Q7" s="765">
        <v>13792</v>
      </c>
      <c r="R7" s="766"/>
      <c r="S7" s="766"/>
      <c r="T7" s="766"/>
      <c r="U7" s="766"/>
      <c r="V7" s="766">
        <v>13295</v>
      </c>
      <c r="W7" s="766"/>
      <c r="X7" s="766"/>
      <c r="Y7" s="766"/>
      <c r="Z7" s="766"/>
      <c r="AA7" s="766">
        <v>497</v>
      </c>
      <c r="AB7" s="766"/>
      <c r="AC7" s="766"/>
      <c r="AD7" s="766"/>
      <c r="AE7" s="767"/>
      <c r="AF7" s="768">
        <v>382</v>
      </c>
      <c r="AG7" s="769"/>
      <c r="AH7" s="769"/>
      <c r="AI7" s="769"/>
      <c r="AJ7" s="770"/>
      <c r="AK7" s="771">
        <v>5</v>
      </c>
      <c r="AL7" s="772"/>
      <c r="AM7" s="772"/>
      <c r="AN7" s="772"/>
      <c r="AO7" s="772"/>
      <c r="AP7" s="772">
        <v>15671</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580</v>
      </c>
      <c r="BT7" s="760"/>
      <c r="BU7" s="760"/>
      <c r="BV7" s="760"/>
      <c r="BW7" s="760"/>
      <c r="BX7" s="760"/>
      <c r="BY7" s="760"/>
      <c r="BZ7" s="760"/>
      <c r="CA7" s="760"/>
      <c r="CB7" s="760"/>
      <c r="CC7" s="760"/>
      <c r="CD7" s="760"/>
      <c r="CE7" s="760"/>
      <c r="CF7" s="760"/>
      <c r="CG7" s="775"/>
      <c r="CH7" s="756">
        <v>0</v>
      </c>
      <c r="CI7" s="757"/>
      <c r="CJ7" s="757"/>
      <c r="CK7" s="757"/>
      <c r="CL7" s="758"/>
      <c r="CM7" s="756">
        <v>6</v>
      </c>
      <c r="CN7" s="757"/>
      <c r="CO7" s="757"/>
      <c r="CP7" s="757"/>
      <c r="CQ7" s="758"/>
      <c r="CR7" s="756">
        <v>6</v>
      </c>
      <c r="CS7" s="757"/>
      <c r="CT7" s="757"/>
      <c r="CU7" s="757"/>
      <c r="CV7" s="758"/>
      <c r="CW7" s="756">
        <v>0</v>
      </c>
      <c r="CX7" s="757"/>
      <c r="CY7" s="757"/>
      <c r="CZ7" s="757"/>
      <c r="DA7" s="758"/>
      <c r="DB7" s="756">
        <v>0</v>
      </c>
      <c r="DC7" s="757"/>
      <c r="DD7" s="757"/>
      <c r="DE7" s="757"/>
      <c r="DF7" s="758"/>
      <c r="DG7" s="756" t="s">
        <v>579</v>
      </c>
      <c r="DH7" s="757"/>
      <c r="DI7" s="757"/>
      <c r="DJ7" s="757"/>
      <c r="DK7" s="758"/>
      <c r="DL7" s="756" t="s">
        <v>579</v>
      </c>
      <c r="DM7" s="757"/>
      <c r="DN7" s="757"/>
      <c r="DO7" s="757"/>
      <c r="DP7" s="758"/>
      <c r="DQ7" s="756" t="s">
        <v>579</v>
      </c>
      <c r="DR7" s="757"/>
      <c r="DS7" s="757"/>
      <c r="DT7" s="757"/>
      <c r="DU7" s="758"/>
      <c r="DV7" s="759"/>
      <c r="DW7" s="760"/>
      <c r="DX7" s="760"/>
      <c r="DY7" s="760"/>
      <c r="DZ7" s="761"/>
      <c r="EA7" s="228"/>
    </row>
    <row r="8" spans="1:131" s="229" customFormat="1" ht="26.25" customHeight="1" thickTop="1" x14ac:dyDescent="0.2">
      <c r="A8" s="232">
        <v>2</v>
      </c>
      <c r="B8" s="793" t="s">
        <v>390</v>
      </c>
      <c r="C8" s="794"/>
      <c r="D8" s="794"/>
      <c r="E8" s="794"/>
      <c r="F8" s="794"/>
      <c r="G8" s="794"/>
      <c r="H8" s="794"/>
      <c r="I8" s="794"/>
      <c r="J8" s="794"/>
      <c r="K8" s="794"/>
      <c r="L8" s="794"/>
      <c r="M8" s="794"/>
      <c r="N8" s="794"/>
      <c r="O8" s="794"/>
      <c r="P8" s="795"/>
      <c r="Q8" s="796">
        <v>28</v>
      </c>
      <c r="R8" s="797"/>
      <c r="S8" s="797"/>
      <c r="T8" s="797"/>
      <c r="U8" s="797"/>
      <c r="V8" s="797">
        <v>28</v>
      </c>
      <c r="W8" s="797"/>
      <c r="X8" s="797"/>
      <c r="Y8" s="797"/>
      <c r="Z8" s="797"/>
      <c r="AA8" s="797">
        <v>0</v>
      </c>
      <c r="AB8" s="797"/>
      <c r="AC8" s="797"/>
      <c r="AD8" s="797"/>
      <c r="AE8" s="798"/>
      <c r="AF8" s="799" t="s">
        <v>391</v>
      </c>
      <c r="AG8" s="800"/>
      <c r="AH8" s="800"/>
      <c r="AI8" s="800"/>
      <c r="AJ8" s="801"/>
      <c r="AK8" s="782">
        <v>0</v>
      </c>
      <c r="AL8" s="783"/>
      <c r="AM8" s="783"/>
      <c r="AN8" s="783"/>
      <c r="AO8" s="783"/>
      <c r="AP8" s="783" t="s">
        <v>579</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581</v>
      </c>
      <c r="BT8" s="787"/>
      <c r="BU8" s="787"/>
      <c r="BV8" s="787"/>
      <c r="BW8" s="787"/>
      <c r="BX8" s="787"/>
      <c r="BY8" s="787"/>
      <c r="BZ8" s="787"/>
      <c r="CA8" s="787"/>
      <c r="CB8" s="787"/>
      <c r="CC8" s="787"/>
      <c r="CD8" s="787"/>
      <c r="CE8" s="787"/>
      <c r="CF8" s="787"/>
      <c r="CG8" s="788"/>
      <c r="CH8" s="789">
        <v>1</v>
      </c>
      <c r="CI8" s="790"/>
      <c r="CJ8" s="790"/>
      <c r="CK8" s="790"/>
      <c r="CL8" s="791"/>
      <c r="CM8" s="789">
        <v>-32</v>
      </c>
      <c r="CN8" s="790"/>
      <c r="CO8" s="790"/>
      <c r="CP8" s="790"/>
      <c r="CQ8" s="791"/>
      <c r="CR8" s="789">
        <v>70</v>
      </c>
      <c r="CS8" s="790"/>
      <c r="CT8" s="790"/>
      <c r="CU8" s="790"/>
      <c r="CV8" s="791"/>
      <c r="CW8" s="789">
        <v>12</v>
      </c>
      <c r="CX8" s="790"/>
      <c r="CY8" s="790"/>
      <c r="CZ8" s="790"/>
      <c r="DA8" s="791"/>
      <c r="DB8" s="789">
        <v>84</v>
      </c>
      <c r="DC8" s="790"/>
      <c r="DD8" s="790"/>
      <c r="DE8" s="790"/>
      <c r="DF8" s="791"/>
      <c r="DG8" s="756" t="s">
        <v>579</v>
      </c>
      <c r="DH8" s="757"/>
      <c r="DI8" s="757"/>
      <c r="DJ8" s="757"/>
      <c r="DK8" s="758"/>
      <c r="DL8" s="756" t="s">
        <v>579</v>
      </c>
      <c r="DM8" s="757"/>
      <c r="DN8" s="757"/>
      <c r="DO8" s="757"/>
      <c r="DP8" s="758"/>
      <c r="DQ8" s="756" t="s">
        <v>579</v>
      </c>
      <c r="DR8" s="757"/>
      <c r="DS8" s="757"/>
      <c r="DT8" s="757"/>
      <c r="DU8" s="758"/>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582</v>
      </c>
      <c r="BT9" s="787"/>
      <c r="BU9" s="787"/>
      <c r="BV9" s="787"/>
      <c r="BW9" s="787"/>
      <c r="BX9" s="787"/>
      <c r="BY9" s="787"/>
      <c r="BZ9" s="787"/>
      <c r="CA9" s="787"/>
      <c r="CB9" s="787"/>
      <c r="CC9" s="787"/>
      <c r="CD9" s="787"/>
      <c r="CE9" s="787"/>
      <c r="CF9" s="787"/>
      <c r="CG9" s="788"/>
      <c r="CH9" s="789">
        <v>0</v>
      </c>
      <c r="CI9" s="790"/>
      <c r="CJ9" s="790"/>
      <c r="CK9" s="790"/>
      <c r="CL9" s="791"/>
      <c r="CM9" s="789">
        <v>9</v>
      </c>
      <c r="CN9" s="790"/>
      <c r="CO9" s="790"/>
      <c r="CP9" s="790"/>
      <c r="CQ9" s="791"/>
      <c r="CR9" s="789">
        <v>5</v>
      </c>
      <c r="CS9" s="790"/>
      <c r="CT9" s="790"/>
      <c r="CU9" s="790"/>
      <c r="CV9" s="791"/>
      <c r="CW9" s="789">
        <v>0</v>
      </c>
      <c r="CX9" s="790"/>
      <c r="CY9" s="790"/>
      <c r="CZ9" s="790"/>
      <c r="DA9" s="791"/>
      <c r="DB9" s="789" t="s">
        <v>579</v>
      </c>
      <c r="DC9" s="790"/>
      <c r="DD9" s="790"/>
      <c r="DE9" s="790"/>
      <c r="DF9" s="791"/>
      <c r="DG9" s="789" t="s">
        <v>579</v>
      </c>
      <c r="DH9" s="790"/>
      <c r="DI9" s="790"/>
      <c r="DJ9" s="790"/>
      <c r="DK9" s="791"/>
      <c r="DL9" s="789" t="s">
        <v>579</v>
      </c>
      <c r="DM9" s="790"/>
      <c r="DN9" s="790"/>
      <c r="DO9" s="790"/>
      <c r="DP9" s="791"/>
      <c r="DQ9" s="789" t="s">
        <v>579</v>
      </c>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392</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393</v>
      </c>
      <c r="B23" s="802" t="s">
        <v>394</v>
      </c>
      <c r="C23" s="803"/>
      <c r="D23" s="803"/>
      <c r="E23" s="803"/>
      <c r="F23" s="803"/>
      <c r="G23" s="803"/>
      <c r="H23" s="803"/>
      <c r="I23" s="803"/>
      <c r="J23" s="803"/>
      <c r="K23" s="803"/>
      <c r="L23" s="803"/>
      <c r="M23" s="803"/>
      <c r="N23" s="803"/>
      <c r="O23" s="803"/>
      <c r="P23" s="804"/>
      <c r="Q23" s="805">
        <v>13820</v>
      </c>
      <c r="R23" s="806"/>
      <c r="S23" s="806"/>
      <c r="T23" s="806"/>
      <c r="U23" s="806"/>
      <c r="V23" s="806">
        <v>13323</v>
      </c>
      <c r="W23" s="806"/>
      <c r="X23" s="806"/>
      <c r="Y23" s="806"/>
      <c r="Z23" s="806"/>
      <c r="AA23" s="806">
        <v>497</v>
      </c>
      <c r="AB23" s="806"/>
      <c r="AC23" s="806"/>
      <c r="AD23" s="806"/>
      <c r="AE23" s="807"/>
      <c r="AF23" s="808">
        <v>382</v>
      </c>
      <c r="AG23" s="806"/>
      <c r="AH23" s="806"/>
      <c r="AI23" s="806"/>
      <c r="AJ23" s="809"/>
      <c r="AK23" s="810"/>
      <c r="AL23" s="811"/>
      <c r="AM23" s="811"/>
      <c r="AN23" s="811"/>
      <c r="AO23" s="811"/>
      <c r="AP23" s="806">
        <v>15671</v>
      </c>
      <c r="AQ23" s="806"/>
      <c r="AR23" s="806"/>
      <c r="AS23" s="806"/>
      <c r="AT23" s="806"/>
      <c r="AU23" s="822"/>
      <c r="AV23" s="822"/>
      <c r="AW23" s="822"/>
      <c r="AX23" s="822"/>
      <c r="AY23" s="823"/>
      <c r="AZ23" s="824" t="s">
        <v>395</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396</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397</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372</v>
      </c>
      <c r="B26" s="741"/>
      <c r="C26" s="741"/>
      <c r="D26" s="741"/>
      <c r="E26" s="741"/>
      <c r="F26" s="741"/>
      <c r="G26" s="741"/>
      <c r="H26" s="741"/>
      <c r="I26" s="741"/>
      <c r="J26" s="741"/>
      <c r="K26" s="741"/>
      <c r="L26" s="741"/>
      <c r="M26" s="741"/>
      <c r="N26" s="741"/>
      <c r="O26" s="741"/>
      <c r="P26" s="742"/>
      <c r="Q26" s="746" t="s">
        <v>398</v>
      </c>
      <c r="R26" s="747"/>
      <c r="S26" s="747"/>
      <c r="T26" s="747"/>
      <c r="U26" s="748"/>
      <c r="V26" s="746" t="s">
        <v>399</v>
      </c>
      <c r="W26" s="747"/>
      <c r="X26" s="747"/>
      <c r="Y26" s="747"/>
      <c r="Z26" s="748"/>
      <c r="AA26" s="746" t="s">
        <v>400</v>
      </c>
      <c r="AB26" s="747"/>
      <c r="AC26" s="747"/>
      <c r="AD26" s="747"/>
      <c r="AE26" s="747"/>
      <c r="AF26" s="827" t="s">
        <v>401</v>
      </c>
      <c r="AG26" s="828"/>
      <c r="AH26" s="828"/>
      <c r="AI26" s="828"/>
      <c r="AJ26" s="829"/>
      <c r="AK26" s="747" t="s">
        <v>402</v>
      </c>
      <c r="AL26" s="747"/>
      <c r="AM26" s="747"/>
      <c r="AN26" s="747"/>
      <c r="AO26" s="748"/>
      <c r="AP26" s="746" t="s">
        <v>403</v>
      </c>
      <c r="AQ26" s="747"/>
      <c r="AR26" s="747"/>
      <c r="AS26" s="747"/>
      <c r="AT26" s="748"/>
      <c r="AU26" s="746" t="s">
        <v>404</v>
      </c>
      <c r="AV26" s="747"/>
      <c r="AW26" s="747"/>
      <c r="AX26" s="747"/>
      <c r="AY26" s="748"/>
      <c r="AZ26" s="746" t="s">
        <v>405</v>
      </c>
      <c r="BA26" s="747"/>
      <c r="BB26" s="747"/>
      <c r="BC26" s="747"/>
      <c r="BD26" s="748"/>
      <c r="BE26" s="746" t="s">
        <v>379</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406</v>
      </c>
      <c r="C28" s="763"/>
      <c r="D28" s="763"/>
      <c r="E28" s="763"/>
      <c r="F28" s="763"/>
      <c r="G28" s="763"/>
      <c r="H28" s="763"/>
      <c r="I28" s="763"/>
      <c r="J28" s="763"/>
      <c r="K28" s="763"/>
      <c r="L28" s="763"/>
      <c r="M28" s="763"/>
      <c r="N28" s="763"/>
      <c r="O28" s="763"/>
      <c r="P28" s="764"/>
      <c r="Q28" s="835">
        <v>1734</v>
      </c>
      <c r="R28" s="836"/>
      <c r="S28" s="836"/>
      <c r="T28" s="836"/>
      <c r="U28" s="836"/>
      <c r="V28" s="836">
        <v>1734</v>
      </c>
      <c r="W28" s="836"/>
      <c r="X28" s="836"/>
      <c r="Y28" s="836"/>
      <c r="Z28" s="836"/>
      <c r="AA28" s="836">
        <v>0</v>
      </c>
      <c r="AB28" s="836"/>
      <c r="AC28" s="836"/>
      <c r="AD28" s="836"/>
      <c r="AE28" s="837"/>
      <c r="AF28" s="838" t="s">
        <v>395</v>
      </c>
      <c r="AG28" s="836"/>
      <c r="AH28" s="836"/>
      <c r="AI28" s="836"/>
      <c r="AJ28" s="839"/>
      <c r="AK28" s="840">
        <v>161</v>
      </c>
      <c r="AL28" s="841"/>
      <c r="AM28" s="841"/>
      <c r="AN28" s="841"/>
      <c r="AO28" s="841"/>
      <c r="AP28" s="841" t="s">
        <v>579</v>
      </c>
      <c r="AQ28" s="841"/>
      <c r="AR28" s="841"/>
      <c r="AS28" s="841"/>
      <c r="AT28" s="841"/>
      <c r="AU28" s="841" t="s">
        <v>579</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407</v>
      </c>
      <c r="C29" s="794"/>
      <c r="D29" s="794"/>
      <c r="E29" s="794"/>
      <c r="F29" s="794"/>
      <c r="G29" s="794"/>
      <c r="H29" s="794"/>
      <c r="I29" s="794"/>
      <c r="J29" s="794"/>
      <c r="K29" s="794"/>
      <c r="L29" s="794"/>
      <c r="M29" s="794"/>
      <c r="N29" s="794"/>
      <c r="O29" s="794"/>
      <c r="P29" s="795"/>
      <c r="Q29" s="796">
        <v>2811</v>
      </c>
      <c r="R29" s="797"/>
      <c r="S29" s="797"/>
      <c r="T29" s="797"/>
      <c r="U29" s="797"/>
      <c r="V29" s="797">
        <v>2714</v>
      </c>
      <c r="W29" s="797"/>
      <c r="X29" s="797"/>
      <c r="Y29" s="797"/>
      <c r="Z29" s="797"/>
      <c r="AA29" s="797">
        <v>97</v>
      </c>
      <c r="AB29" s="797"/>
      <c r="AC29" s="797"/>
      <c r="AD29" s="797"/>
      <c r="AE29" s="798"/>
      <c r="AF29" s="799">
        <v>97</v>
      </c>
      <c r="AG29" s="800"/>
      <c r="AH29" s="800"/>
      <c r="AI29" s="800"/>
      <c r="AJ29" s="801"/>
      <c r="AK29" s="847">
        <v>408</v>
      </c>
      <c r="AL29" s="843"/>
      <c r="AM29" s="843"/>
      <c r="AN29" s="843"/>
      <c r="AO29" s="843"/>
      <c r="AP29" s="843" t="s">
        <v>579</v>
      </c>
      <c r="AQ29" s="843"/>
      <c r="AR29" s="843"/>
      <c r="AS29" s="843"/>
      <c r="AT29" s="843"/>
      <c r="AU29" s="843" t="s">
        <v>579</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408</v>
      </c>
      <c r="C30" s="794"/>
      <c r="D30" s="794"/>
      <c r="E30" s="794"/>
      <c r="F30" s="794"/>
      <c r="G30" s="794"/>
      <c r="H30" s="794"/>
      <c r="I30" s="794"/>
      <c r="J30" s="794"/>
      <c r="K30" s="794"/>
      <c r="L30" s="794"/>
      <c r="M30" s="794"/>
      <c r="N30" s="794"/>
      <c r="O30" s="794"/>
      <c r="P30" s="795"/>
      <c r="Q30" s="796">
        <v>316</v>
      </c>
      <c r="R30" s="797"/>
      <c r="S30" s="797"/>
      <c r="T30" s="797"/>
      <c r="U30" s="797"/>
      <c r="V30" s="797">
        <v>316</v>
      </c>
      <c r="W30" s="797"/>
      <c r="X30" s="797"/>
      <c r="Y30" s="797"/>
      <c r="Z30" s="797"/>
      <c r="AA30" s="797">
        <v>0</v>
      </c>
      <c r="AB30" s="797"/>
      <c r="AC30" s="797"/>
      <c r="AD30" s="797"/>
      <c r="AE30" s="798"/>
      <c r="AF30" s="799" t="s">
        <v>132</v>
      </c>
      <c r="AG30" s="800"/>
      <c r="AH30" s="800"/>
      <c r="AI30" s="800"/>
      <c r="AJ30" s="801"/>
      <c r="AK30" s="847">
        <v>109</v>
      </c>
      <c r="AL30" s="843"/>
      <c r="AM30" s="843"/>
      <c r="AN30" s="843"/>
      <c r="AO30" s="843"/>
      <c r="AP30" s="843" t="s">
        <v>579</v>
      </c>
      <c r="AQ30" s="843"/>
      <c r="AR30" s="843"/>
      <c r="AS30" s="843"/>
      <c r="AT30" s="843"/>
      <c r="AU30" s="843" t="s">
        <v>579</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409</v>
      </c>
      <c r="C31" s="794"/>
      <c r="D31" s="794"/>
      <c r="E31" s="794"/>
      <c r="F31" s="794"/>
      <c r="G31" s="794"/>
      <c r="H31" s="794"/>
      <c r="I31" s="794"/>
      <c r="J31" s="794"/>
      <c r="K31" s="794"/>
      <c r="L31" s="794"/>
      <c r="M31" s="794"/>
      <c r="N31" s="794"/>
      <c r="O31" s="794"/>
      <c r="P31" s="795"/>
      <c r="Q31" s="796">
        <v>4066</v>
      </c>
      <c r="R31" s="797"/>
      <c r="S31" s="797"/>
      <c r="T31" s="797"/>
      <c r="U31" s="797"/>
      <c r="V31" s="797">
        <v>3978</v>
      </c>
      <c r="W31" s="797"/>
      <c r="X31" s="797"/>
      <c r="Y31" s="797"/>
      <c r="Z31" s="797"/>
      <c r="AA31" s="797">
        <v>88</v>
      </c>
      <c r="AB31" s="797"/>
      <c r="AC31" s="797"/>
      <c r="AD31" s="797"/>
      <c r="AE31" s="798"/>
      <c r="AF31" s="799">
        <v>1778</v>
      </c>
      <c r="AG31" s="800"/>
      <c r="AH31" s="800"/>
      <c r="AI31" s="800"/>
      <c r="AJ31" s="801"/>
      <c r="AK31" s="847">
        <v>648</v>
      </c>
      <c r="AL31" s="843"/>
      <c r="AM31" s="843"/>
      <c r="AN31" s="843"/>
      <c r="AO31" s="843"/>
      <c r="AP31" s="843">
        <v>1966</v>
      </c>
      <c r="AQ31" s="843"/>
      <c r="AR31" s="843"/>
      <c r="AS31" s="843"/>
      <c r="AT31" s="843"/>
      <c r="AU31" s="843">
        <v>1268</v>
      </c>
      <c r="AV31" s="843"/>
      <c r="AW31" s="843"/>
      <c r="AX31" s="843"/>
      <c r="AY31" s="843"/>
      <c r="AZ31" s="844"/>
      <c r="BA31" s="844"/>
      <c r="BB31" s="844"/>
      <c r="BC31" s="844"/>
      <c r="BD31" s="844"/>
      <c r="BE31" s="845" t="s">
        <v>410</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411</v>
      </c>
      <c r="C32" s="794"/>
      <c r="D32" s="794"/>
      <c r="E32" s="794"/>
      <c r="F32" s="794"/>
      <c r="G32" s="794"/>
      <c r="H32" s="794"/>
      <c r="I32" s="794"/>
      <c r="J32" s="794"/>
      <c r="K32" s="794"/>
      <c r="L32" s="794"/>
      <c r="M32" s="794"/>
      <c r="N32" s="794"/>
      <c r="O32" s="794"/>
      <c r="P32" s="795"/>
      <c r="Q32" s="796">
        <v>627</v>
      </c>
      <c r="R32" s="797"/>
      <c r="S32" s="797"/>
      <c r="T32" s="797"/>
      <c r="U32" s="797"/>
      <c r="V32" s="797">
        <v>550</v>
      </c>
      <c r="W32" s="797"/>
      <c r="X32" s="797"/>
      <c r="Y32" s="797"/>
      <c r="Z32" s="797"/>
      <c r="AA32" s="797">
        <v>77</v>
      </c>
      <c r="AB32" s="797"/>
      <c r="AC32" s="797"/>
      <c r="AD32" s="797"/>
      <c r="AE32" s="798"/>
      <c r="AF32" s="799">
        <v>1612</v>
      </c>
      <c r="AG32" s="800"/>
      <c r="AH32" s="800"/>
      <c r="AI32" s="800"/>
      <c r="AJ32" s="801"/>
      <c r="AK32" s="847">
        <v>249</v>
      </c>
      <c r="AL32" s="843"/>
      <c r="AM32" s="843"/>
      <c r="AN32" s="843"/>
      <c r="AO32" s="843"/>
      <c r="AP32" s="843">
        <v>1832</v>
      </c>
      <c r="AQ32" s="843"/>
      <c r="AR32" s="843"/>
      <c r="AS32" s="843"/>
      <c r="AT32" s="843"/>
      <c r="AU32" s="843">
        <v>1059</v>
      </c>
      <c r="AV32" s="843"/>
      <c r="AW32" s="843"/>
      <c r="AX32" s="843"/>
      <c r="AY32" s="843"/>
      <c r="AZ32" s="844"/>
      <c r="BA32" s="844"/>
      <c r="BB32" s="844"/>
      <c r="BC32" s="844"/>
      <c r="BD32" s="844"/>
      <c r="BE32" s="845" t="s">
        <v>412</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413</v>
      </c>
      <c r="C33" s="794"/>
      <c r="D33" s="794"/>
      <c r="E33" s="794"/>
      <c r="F33" s="794"/>
      <c r="G33" s="794"/>
      <c r="H33" s="794"/>
      <c r="I33" s="794"/>
      <c r="J33" s="794"/>
      <c r="K33" s="794"/>
      <c r="L33" s="794"/>
      <c r="M33" s="794"/>
      <c r="N33" s="794"/>
      <c r="O33" s="794"/>
      <c r="P33" s="795"/>
      <c r="Q33" s="796">
        <v>767</v>
      </c>
      <c r="R33" s="797"/>
      <c r="S33" s="797"/>
      <c r="T33" s="797"/>
      <c r="U33" s="797"/>
      <c r="V33" s="797">
        <v>755</v>
      </c>
      <c r="W33" s="797"/>
      <c r="X33" s="797"/>
      <c r="Y33" s="797"/>
      <c r="Z33" s="797"/>
      <c r="AA33" s="797">
        <v>12</v>
      </c>
      <c r="AB33" s="797"/>
      <c r="AC33" s="797"/>
      <c r="AD33" s="797"/>
      <c r="AE33" s="798"/>
      <c r="AF33" s="799">
        <v>53</v>
      </c>
      <c r="AG33" s="800"/>
      <c r="AH33" s="800"/>
      <c r="AI33" s="800"/>
      <c r="AJ33" s="801"/>
      <c r="AK33" s="847">
        <v>565</v>
      </c>
      <c r="AL33" s="843"/>
      <c r="AM33" s="843"/>
      <c r="AN33" s="843"/>
      <c r="AO33" s="843"/>
      <c r="AP33" s="843">
        <v>5368</v>
      </c>
      <c r="AQ33" s="843"/>
      <c r="AR33" s="843"/>
      <c r="AS33" s="843"/>
      <c r="AT33" s="843"/>
      <c r="AU33" s="843">
        <v>4434</v>
      </c>
      <c r="AV33" s="843"/>
      <c r="AW33" s="843"/>
      <c r="AX33" s="843"/>
      <c r="AY33" s="843"/>
      <c r="AZ33" s="844"/>
      <c r="BA33" s="844"/>
      <c r="BB33" s="844"/>
      <c r="BC33" s="844"/>
      <c r="BD33" s="844"/>
      <c r="BE33" s="845" t="s">
        <v>412</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414</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393</v>
      </c>
      <c r="B63" s="802" t="s">
        <v>415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3540</v>
      </c>
      <c r="AG63" s="857"/>
      <c r="AH63" s="857"/>
      <c r="AI63" s="857"/>
      <c r="AJ63" s="858"/>
      <c r="AK63" s="859"/>
      <c r="AL63" s="854"/>
      <c r="AM63" s="854"/>
      <c r="AN63" s="854"/>
      <c r="AO63" s="854"/>
      <c r="AP63" s="857">
        <v>9166</v>
      </c>
      <c r="AQ63" s="857"/>
      <c r="AR63" s="857"/>
      <c r="AS63" s="857"/>
      <c r="AT63" s="857"/>
      <c r="AU63" s="857">
        <v>6761</v>
      </c>
      <c r="AV63" s="857"/>
      <c r="AW63" s="857"/>
      <c r="AX63" s="857"/>
      <c r="AY63" s="857"/>
      <c r="AZ63" s="861"/>
      <c r="BA63" s="861"/>
      <c r="BB63" s="861"/>
      <c r="BC63" s="861"/>
      <c r="BD63" s="861"/>
      <c r="BE63" s="862"/>
      <c r="BF63" s="862"/>
      <c r="BG63" s="862"/>
      <c r="BH63" s="862"/>
      <c r="BI63" s="863"/>
      <c r="BJ63" s="864" t="s">
        <v>416</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418</v>
      </c>
      <c r="B66" s="741"/>
      <c r="C66" s="741"/>
      <c r="D66" s="741"/>
      <c r="E66" s="741"/>
      <c r="F66" s="741"/>
      <c r="G66" s="741"/>
      <c r="H66" s="741"/>
      <c r="I66" s="741"/>
      <c r="J66" s="741"/>
      <c r="K66" s="741"/>
      <c r="L66" s="741"/>
      <c r="M66" s="741"/>
      <c r="N66" s="741"/>
      <c r="O66" s="741"/>
      <c r="P66" s="742"/>
      <c r="Q66" s="746" t="s">
        <v>419</v>
      </c>
      <c r="R66" s="747"/>
      <c r="S66" s="747"/>
      <c r="T66" s="747"/>
      <c r="U66" s="748"/>
      <c r="V66" s="746" t="s">
        <v>399</v>
      </c>
      <c r="W66" s="747"/>
      <c r="X66" s="747"/>
      <c r="Y66" s="747"/>
      <c r="Z66" s="748"/>
      <c r="AA66" s="746" t="s">
        <v>420</v>
      </c>
      <c r="AB66" s="747"/>
      <c r="AC66" s="747"/>
      <c r="AD66" s="747"/>
      <c r="AE66" s="748"/>
      <c r="AF66" s="867" t="s">
        <v>401</v>
      </c>
      <c r="AG66" s="828"/>
      <c r="AH66" s="828"/>
      <c r="AI66" s="828"/>
      <c r="AJ66" s="868"/>
      <c r="AK66" s="746" t="s">
        <v>402</v>
      </c>
      <c r="AL66" s="741"/>
      <c r="AM66" s="741"/>
      <c r="AN66" s="741"/>
      <c r="AO66" s="742"/>
      <c r="AP66" s="746" t="s">
        <v>403</v>
      </c>
      <c r="AQ66" s="747"/>
      <c r="AR66" s="747"/>
      <c r="AS66" s="747"/>
      <c r="AT66" s="748"/>
      <c r="AU66" s="746" t="s">
        <v>421</v>
      </c>
      <c r="AV66" s="747"/>
      <c r="AW66" s="747"/>
      <c r="AX66" s="747"/>
      <c r="AY66" s="748"/>
      <c r="AZ66" s="746" t="s">
        <v>379</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1" t="s">
        <v>583</v>
      </c>
      <c r="C68" s="882"/>
      <c r="D68" s="882"/>
      <c r="E68" s="882"/>
      <c r="F68" s="882"/>
      <c r="G68" s="882"/>
      <c r="H68" s="882"/>
      <c r="I68" s="882"/>
      <c r="J68" s="882"/>
      <c r="K68" s="882"/>
      <c r="L68" s="882"/>
      <c r="M68" s="882"/>
      <c r="N68" s="882"/>
      <c r="O68" s="882"/>
      <c r="P68" s="883"/>
      <c r="Q68" s="884">
        <v>2981</v>
      </c>
      <c r="R68" s="885"/>
      <c r="S68" s="885"/>
      <c r="T68" s="885"/>
      <c r="U68" s="885"/>
      <c r="V68" s="885">
        <v>2944</v>
      </c>
      <c r="W68" s="885"/>
      <c r="X68" s="885"/>
      <c r="Y68" s="885"/>
      <c r="Z68" s="885"/>
      <c r="AA68" s="885">
        <v>37</v>
      </c>
      <c r="AB68" s="885"/>
      <c r="AC68" s="885"/>
      <c r="AD68" s="885"/>
      <c r="AE68" s="885"/>
      <c r="AF68" s="885">
        <v>37</v>
      </c>
      <c r="AG68" s="885"/>
      <c r="AH68" s="885"/>
      <c r="AI68" s="885"/>
      <c r="AJ68" s="885"/>
      <c r="AK68" s="885" t="s">
        <v>579</v>
      </c>
      <c r="AL68" s="885"/>
      <c r="AM68" s="885"/>
      <c r="AN68" s="885"/>
      <c r="AO68" s="885"/>
      <c r="AP68" s="843" t="s">
        <v>579</v>
      </c>
      <c r="AQ68" s="843"/>
      <c r="AR68" s="843"/>
      <c r="AS68" s="843"/>
      <c r="AT68" s="843"/>
      <c r="AU68" s="843" t="s">
        <v>579</v>
      </c>
      <c r="AV68" s="843"/>
      <c r="AW68" s="843"/>
      <c r="AX68" s="843"/>
      <c r="AY68" s="843"/>
      <c r="AZ68" s="879"/>
      <c r="BA68" s="879"/>
      <c r="BB68" s="879"/>
      <c r="BC68" s="879"/>
      <c r="BD68" s="880"/>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584</v>
      </c>
      <c r="C69" s="887"/>
      <c r="D69" s="887"/>
      <c r="E69" s="887"/>
      <c r="F69" s="887"/>
      <c r="G69" s="887"/>
      <c r="H69" s="887"/>
      <c r="I69" s="887"/>
      <c r="J69" s="887"/>
      <c r="K69" s="887"/>
      <c r="L69" s="887"/>
      <c r="M69" s="887"/>
      <c r="N69" s="887"/>
      <c r="O69" s="887"/>
      <c r="P69" s="888"/>
      <c r="Q69" s="889">
        <v>2011</v>
      </c>
      <c r="R69" s="843"/>
      <c r="S69" s="843"/>
      <c r="T69" s="843"/>
      <c r="U69" s="843"/>
      <c r="V69" s="843">
        <v>1931</v>
      </c>
      <c r="W69" s="843"/>
      <c r="X69" s="843"/>
      <c r="Y69" s="843"/>
      <c r="Z69" s="843"/>
      <c r="AA69" s="843">
        <v>36</v>
      </c>
      <c r="AB69" s="843"/>
      <c r="AC69" s="843"/>
      <c r="AD69" s="843"/>
      <c r="AE69" s="843"/>
      <c r="AF69" s="843">
        <v>36</v>
      </c>
      <c r="AG69" s="843"/>
      <c r="AH69" s="843"/>
      <c r="AI69" s="843"/>
      <c r="AJ69" s="843"/>
      <c r="AK69" s="843" t="s">
        <v>579</v>
      </c>
      <c r="AL69" s="843"/>
      <c r="AM69" s="843"/>
      <c r="AN69" s="843"/>
      <c r="AO69" s="843"/>
      <c r="AP69" s="843">
        <v>433</v>
      </c>
      <c r="AQ69" s="843"/>
      <c r="AR69" s="843"/>
      <c r="AS69" s="843"/>
      <c r="AT69" s="843"/>
      <c r="AU69" s="843">
        <v>101</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585</v>
      </c>
      <c r="C70" s="887"/>
      <c r="D70" s="887"/>
      <c r="E70" s="887"/>
      <c r="F70" s="887"/>
      <c r="G70" s="887"/>
      <c r="H70" s="887"/>
      <c r="I70" s="887"/>
      <c r="J70" s="887"/>
      <c r="K70" s="887"/>
      <c r="L70" s="887"/>
      <c r="M70" s="887"/>
      <c r="N70" s="887"/>
      <c r="O70" s="887"/>
      <c r="P70" s="888"/>
      <c r="Q70" s="889">
        <v>558</v>
      </c>
      <c r="R70" s="843"/>
      <c r="S70" s="843"/>
      <c r="T70" s="843"/>
      <c r="U70" s="843"/>
      <c r="V70" s="843">
        <v>541</v>
      </c>
      <c r="W70" s="843"/>
      <c r="X70" s="843"/>
      <c r="Y70" s="843"/>
      <c r="Z70" s="843"/>
      <c r="AA70" s="843">
        <v>17</v>
      </c>
      <c r="AB70" s="843"/>
      <c r="AC70" s="843"/>
      <c r="AD70" s="843"/>
      <c r="AE70" s="843"/>
      <c r="AF70" s="843">
        <v>17</v>
      </c>
      <c r="AG70" s="843"/>
      <c r="AH70" s="843"/>
      <c r="AI70" s="843"/>
      <c r="AJ70" s="843"/>
      <c r="AK70" s="843" t="s">
        <v>579</v>
      </c>
      <c r="AL70" s="843"/>
      <c r="AM70" s="843"/>
      <c r="AN70" s="843"/>
      <c r="AO70" s="843"/>
      <c r="AP70" s="843" t="s">
        <v>579</v>
      </c>
      <c r="AQ70" s="843"/>
      <c r="AR70" s="843"/>
      <c r="AS70" s="843"/>
      <c r="AT70" s="843"/>
      <c r="AU70" s="843" t="s">
        <v>579</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586</v>
      </c>
      <c r="C71" s="887"/>
      <c r="D71" s="887"/>
      <c r="E71" s="887"/>
      <c r="F71" s="887"/>
      <c r="G71" s="887"/>
      <c r="H71" s="887"/>
      <c r="I71" s="887"/>
      <c r="J71" s="887"/>
      <c r="K71" s="887"/>
      <c r="L71" s="887"/>
      <c r="M71" s="887"/>
      <c r="N71" s="887"/>
      <c r="O71" s="887"/>
      <c r="P71" s="888"/>
      <c r="Q71" s="889">
        <v>166845</v>
      </c>
      <c r="R71" s="843"/>
      <c r="S71" s="843"/>
      <c r="T71" s="843"/>
      <c r="U71" s="843"/>
      <c r="V71" s="843">
        <v>165315</v>
      </c>
      <c r="W71" s="843"/>
      <c r="X71" s="843"/>
      <c r="Y71" s="843"/>
      <c r="Z71" s="843"/>
      <c r="AA71" s="843">
        <v>1530</v>
      </c>
      <c r="AB71" s="843"/>
      <c r="AC71" s="843"/>
      <c r="AD71" s="843"/>
      <c r="AE71" s="843"/>
      <c r="AF71" s="843">
        <v>1530</v>
      </c>
      <c r="AG71" s="843"/>
      <c r="AH71" s="843"/>
      <c r="AI71" s="843"/>
      <c r="AJ71" s="843"/>
      <c r="AK71" s="843">
        <v>360</v>
      </c>
      <c r="AL71" s="843"/>
      <c r="AM71" s="843"/>
      <c r="AN71" s="843"/>
      <c r="AO71" s="843"/>
      <c r="AP71" s="843" t="s">
        <v>579</v>
      </c>
      <c r="AQ71" s="843"/>
      <c r="AR71" s="843"/>
      <c r="AS71" s="843"/>
      <c r="AT71" s="843"/>
      <c r="AU71" s="843" t="s">
        <v>579</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587</v>
      </c>
      <c r="C72" s="887"/>
      <c r="D72" s="887"/>
      <c r="E72" s="887"/>
      <c r="F72" s="887"/>
      <c r="G72" s="887"/>
      <c r="H72" s="887"/>
      <c r="I72" s="887"/>
      <c r="J72" s="887"/>
      <c r="K72" s="887"/>
      <c r="L72" s="887"/>
      <c r="M72" s="887"/>
      <c r="N72" s="887"/>
      <c r="O72" s="887"/>
      <c r="P72" s="888"/>
      <c r="Q72" s="889">
        <v>176</v>
      </c>
      <c r="R72" s="843"/>
      <c r="S72" s="843"/>
      <c r="T72" s="843"/>
      <c r="U72" s="843"/>
      <c r="V72" s="843">
        <v>171</v>
      </c>
      <c r="W72" s="843"/>
      <c r="X72" s="843"/>
      <c r="Y72" s="843"/>
      <c r="Z72" s="843"/>
      <c r="AA72" s="843">
        <v>5</v>
      </c>
      <c r="AB72" s="843"/>
      <c r="AC72" s="843"/>
      <c r="AD72" s="843"/>
      <c r="AE72" s="843"/>
      <c r="AF72" s="843">
        <v>5</v>
      </c>
      <c r="AG72" s="843"/>
      <c r="AH72" s="843"/>
      <c r="AI72" s="843"/>
      <c r="AJ72" s="843"/>
      <c r="AK72" s="843" t="s">
        <v>579</v>
      </c>
      <c r="AL72" s="843"/>
      <c r="AM72" s="843"/>
      <c r="AN72" s="843"/>
      <c r="AO72" s="843"/>
      <c r="AP72" s="843" t="s">
        <v>579</v>
      </c>
      <c r="AQ72" s="843"/>
      <c r="AR72" s="843"/>
      <c r="AS72" s="843"/>
      <c r="AT72" s="843"/>
      <c r="AU72" s="843" t="s">
        <v>579</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588</v>
      </c>
      <c r="C73" s="887"/>
      <c r="D73" s="887"/>
      <c r="E73" s="887"/>
      <c r="F73" s="887"/>
      <c r="G73" s="887"/>
      <c r="H73" s="887"/>
      <c r="I73" s="887"/>
      <c r="J73" s="887"/>
      <c r="K73" s="887"/>
      <c r="L73" s="887"/>
      <c r="M73" s="887"/>
      <c r="N73" s="887"/>
      <c r="O73" s="887"/>
      <c r="P73" s="888"/>
      <c r="Q73" s="889">
        <v>5</v>
      </c>
      <c r="R73" s="843"/>
      <c r="S73" s="843"/>
      <c r="T73" s="843"/>
      <c r="U73" s="843"/>
      <c r="V73" s="843">
        <v>1</v>
      </c>
      <c r="W73" s="843"/>
      <c r="X73" s="843"/>
      <c r="Y73" s="843"/>
      <c r="Z73" s="843"/>
      <c r="AA73" s="843">
        <v>4</v>
      </c>
      <c r="AB73" s="843"/>
      <c r="AC73" s="843"/>
      <c r="AD73" s="843"/>
      <c r="AE73" s="843"/>
      <c r="AF73" s="843">
        <v>4</v>
      </c>
      <c r="AG73" s="843"/>
      <c r="AH73" s="843"/>
      <c r="AI73" s="843"/>
      <c r="AJ73" s="843"/>
      <c r="AK73" s="843" t="s">
        <v>579</v>
      </c>
      <c r="AL73" s="843"/>
      <c r="AM73" s="843"/>
      <c r="AN73" s="843"/>
      <c r="AO73" s="843"/>
      <c r="AP73" s="843" t="s">
        <v>579</v>
      </c>
      <c r="AQ73" s="843"/>
      <c r="AR73" s="843"/>
      <c r="AS73" s="843"/>
      <c r="AT73" s="843"/>
      <c r="AU73" s="843" t="s">
        <v>579</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589</v>
      </c>
      <c r="C74" s="887"/>
      <c r="D74" s="887"/>
      <c r="E74" s="887"/>
      <c r="F74" s="887"/>
      <c r="G74" s="887"/>
      <c r="H74" s="887"/>
      <c r="I74" s="887"/>
      <c r="J74" s="887"/>
      <c r="K74" s="887"/>
      <c r="L74" s="887"/>
      <c r="M74" s="887"/>
      <c r="N74" s="887"/>
      <c r="O74" s="887"/>
      <c r="P74" s="888"/>
      <c r="Q74" s="889">
        <v>141</v>
      </c>
      <c r="R74" s="843"/>
      <c r="S74" s="843"/>
      <c r="T74" s="843"/>
      <c r="U74" s="843"/>
      <c r="V74" s="843">
        <v>141</v>
      </c>
      <c r="W74" s="843"/>
      <c r="X74" s="843"/>
      <c r="Y74" s="843"/>
      <c r="Z74" s="843"/>
      <c r="AA74" s="843">
        <v>0</v>
      </c>
      <c r="AB74" s="843"/>
      <c r="AC74" s="843"/>
      <c r="AD74" s="843"/>
      <c r="AE74" s="843"/>
      <c r="AF74" s="843" t="s">
        <v>579</v>
      </c>
      <c r="AG74" s="843"/>
      <c r="AH74" s="843"/>
      <c r="AI74" s="843"/>
      <c r="AJ74" s="843"/>
      <c r="AK74" s="843">
        <v>113</v>
      </c>
      <c r="AL74" s="843"/>
      <c r="AM74" s="843"/>
      <c r="AN74" s="843"/>
      <c r="AO74" s="843"/>
      <c r="AP74" s="843" t="s">
        <v>579</v>
      </c>
      <c r="AQ74" s="843"/>
      <c r="AR74" s="843"/>
      <c r="AS74" s="843"/>
      <c r="AT74" s="843"/>
      <c r="AU74" s="843" t="s">
        <v>579</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393</v>
      </c>
      <c r="B88" s="802" t="s">
        <v>422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1629</v>
      </c>
      <c r="AG88" s="857"/>
      <c r="AH88" s="857"/>
      <c r="AI88" s="857"/>
      <c r="AJ88" s="857"/>
      <c r="AK88" s="854"/>
      <c r="AL88" s="854"/>
      <c r="AM88" s="854"/>
      <c r="AN88" s="854"/>
      <c r="AO88" s="854"/>
      <c r="AP88" s="857">
        <v>433</v>
      </c>
      <c r="AQ88" s="857"/>
      <c r="AR88" s="857"/>
      <c r="AS88" s="857"/>
      <c r="AT88" s="857"/>
      <c r="AU88" s="857">
        <v>101</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802" t="s">
        <v>423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81</v>
      </c>
      <c r="CS102" s="865"/>
      <c r="CT102" s="865"/>
      <c r="CU102" s="865"/>
      <c r="CV102" s="904"/>
      <c r="CW102" s="903">
        <v>12</v>
      </c>
      <c r="CX102" s="865"/>
      <c r="CY102" s="865"/>
      <c r="CZ102" s="865"/>
      <c r="DA102" s="904"/>
      <c r="DB102" s="903">
        <v>84</v>
      </c>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431</v>
      </c>
      <c r="AB109" s="906"/>
      <c r="AC109" s="906"/>
      <c r="AD109" s="906"/>
      <c r="AE109" s="907"/>
      <c r="AF109" s="905" t="s">
        <v>432</v>
      </c>
      <c r="AG109" s="906"/>
      <c r="AH109" s="906"/>
      <c r="AI109" s="906"/>
      <c r="AJ109" s="907"/>
      <c r="AK109" s="905" t="s">
        <v>309</v>
      </c>
      <c r="AL109" s="906"/>
      <c r="AM109" s="906"/>
      <c r="AN109" s="906"/>
      <c r="AO109" s="907"/>
      <c r="AP109" s="905" t="s">
        <v>433</v>
      </c>
      <c r="AQ109" s="906"/>
      <c r="AR109" s="906"/>
      <c r="AS109" s="906"/>
      <c r="AT109" s="908"/>
      <c r="AU109" s="925" t="s">
        <v>430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431</v>
      </c>
      <c r="BR109" s="906"/>
      <c r="BS109" s="906"/>
      <c r="BT109" s="906"/>
      <c r="BU109" s="907"/>
      <c r="BV109" s="905" t="s">
        <v>432</v>
      </c>
      <c r="BW109" s="906"/>
      <c r="BX109" s="906"/>
      <c r="BY109" s="906"/>
      <c r="BZ109" s="907"/>
      <c r="CA109" s="905" t="s">
        <v>309</v>
      </c>
      <c r="CB109" s="906"/>
      <c r="CC109" s="906"/>
      <c r="CD109" s="906"/>
      <c r="CE109" s="907"/>
      <c r="CF109" s="926" t="s">
        <v>433</v>
      </c>
      <c r="CG109" s="926"/>
      <c r="CH109" s="926"/>
      <c r="CI109" s="926"/>
      <c r="CJ109" s="926"/>
      <c r="CK109" s="905" t="s">
        <v>434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431</v>
      </c>
      <c r="DH109" s="906"/>
      <c r="DI109" s="906"/>
      <c r="DJ109" s="906"/>
      <c r="DK109" s="907"/>
      <c r="DL109" s="905" t="s">
        <v>432</v>
      </c>
      <c r="DM109" s="906"/>
      <c r="DN109" s="906"/>
      <c r="DO109" s="906"/>
      <c r="DP109" s="907"/>
      <c r="DQ109" s="905" t="s">
        <v>309</v>
      </c>
      <c r="DR109" s="906"/>
      <c r="DS109" s="906"/>
      <c r="DT109" s="906"/>
      <c r="DU109" s="907"/>
      <c r="DV109" s="905" t="s">
        <v>433</v>
      </c>
      <c r="DW109" s="906"/>
      <c r="DX109" s="906"/>
      <c r="DY109" s="906"/>
      <c r="DZ109" s="908"/>
    </row>
    <row r="110" spans="1:131" s="224" customFormat="1" ht="26.25" customHeight="1" x14ac:dyDescent="0.2">
      <c r="A110" s="909" t="s">
        <v>435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1414806</v>
      </c>
      <c r="AB110" s="913"/>
      <c r="AC110" s="913"/>
      <c r="AD110" s="913"/>
      <c r="AE110" s="914"/>
      <c r="AF110" s="915">
        <v>1601122</v>
      </c>
      <c r="AG110" s="913"/>
      <c r="AH110" s="913"/>
      <c r="AI110" s="913"/>
      <c r="AJ110" s="914"/>
      <c r="AK110" s="915">
        <v>1441558</v>
      </c>
      <c r="AL110" s="913"/>
      <c r="AM110" s="913"/>
      <c r="AN110" s="913"/>
      <c r="AO110" s="914"/>
      <c r="AP110" s="916">
        <v>26.7</v>
      </c>
      <c r="AQ110" s="917"/>
      <c r="AR110" s="917"/>
      <c r="AS110" s="917"/>
      <c r="AT110" s="918"/>
      <c r="AU110" s="919" t="s">
        <v>75</v>
      </c>
      <c r="AV110" s="920"/>
      <c r="AW110" s="920"/>
      <c r="AX110" s="920"/>
      <c r="AY110" s="920"/>
      <c r="AZ110" s="942" t="s">
        <v>436</v>
      </c>
      <c r="BA110" s="910"/>
      <c r="BB110" s="910"/>
      <c r="BC110" s="910"/>
      <c r="BD110" s="910"/>
      <c r="BE110" s="910"/>
      <c r="BF110" s="910"/>
      <c r="BG110" s="910"/>
      <c r="BH110" s="910"/>
      <c r="BI110" s="910"/>
      <c r="BJ110" s="910"/>
      <c r="BK110" s="910"/>
      <c r="BL110" s="910"/>
      <c r="BM110" s="910"/>
      <c r="BN110" s="910"/>
      <c r="BO110" s="910"/>
      <c r="BP110" s="911"/>
      <c r="BQ110" s="943">
        <v>13354026</v>
      </c>
      <c r="BR110" s="944"/>
      <c r="BS110" s="944"/>
      <c r="BT110" s="944"/>
      <c r="BU110" s="944"/>
      <c r="BV110" s="944">
        <v>14015651</v>
      </c>
      <c r="BW110" s="944"/>
      <c r="BX110" s="944"/>
      <c r="BY110" s="944"/>
      <c r="BZ110" s="944"/>
      <c r="CA110" s="944">
        <v>15671393</v>
      </c>
      <c r="CB110" s="944"/>
      <c r="CC110" s="944"/>
      <c r="CD110" s="944"/>
      <c r="CE110" s="944"/>
      <c r="CF110" s="957">
        <v>289.89999999999998</v>
      </c>
      <c r="CG110" s="958"/>
      <c r="CH110" s="958"/>
      <c r="CI110" s="958"/>
      <c r="CJ110" s="958"/>
      <c r="CK110" s="959" t="s">
        <v>437</v>
      </c>
      <c r="CL110" s="960"/>
      <c r="CM110" s="942" t="s">
        <v>438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132</v>
      </c>
      <c r="DH110" s="944"/>
      <c r="DI110" s="944"/>
      <c r="DJ110" s="944"/>
      <c r="DK110" s="944"/>
      <c r="DL110" s="944" t="s">
        <v>416</v>
      </c>
      <c r="DM110" s="944"/>
      <c r="DN110" s="944"/>
      <c r="DO110" s="944"/>
      <c r="DP110" s="944"/>
      <c r="DQ110" s="944" t="s">
        <v>395</v>
      </c>
      <c r="DR110" s="944"/>
      <c r="DS110" s="944"/>
      <c r="DT110" s="944"/>
      <c r="DU110" s="944"/>
      <c r="DV110" s="945" t="s">
        <v>132</v>
      </c>
      <c r="DW110" s="945"/>
      <c r="DX110" s="945"/>
      <c r="DY110" s="945"/>
      <c r="DZ110" s="946"/>
    </row>
    <row r="111" spans="1:131" s="224" customFormat="1" ht="26.25" customHeight="1" x14ac:dyDescent="0.2">
      <c r="A111" s="947" t="s">
        <v>439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132</v>
      </c>
      <c r="AB111" s="951"/>
      <c r="AC111" s="951"/>
      <c r="AD111" s="951"/>
      <c r="AE111" s="952"/>
      <c r="AF111" s="953" t="s">
        <v>440</v>
      </c>
      <c r="AG111" s="951"/>
      <c r="AH111" s="951"/>
      <c r="AI111" s="951"/>
      <c r="AJ111" s="952"/>
      <c r="AK111" s="953" t="s">
        <v>132</v>
      </c>
      <c r="AL111" s="951"/>
      <c r="AM111" s="951"/>
      <c r="AN111" s="951"/>
      <c r="AO111" s="952"/>
      <c r="AP111" s="954" t="s">
        <v>132</v>
      </c>
      <c r="AQ111" s="955"/>
      <c r="AR111" s="955"/>
      <c r="AS111" s="955"/>
      <c r="AT111" s="956"/>
      <c r="AU111" s="921"/>
      <c r="AV111" s="922"/>
      <c r="AW111" s="922"/>
      <c r="AX111" s="922"/>
      <c r="AY111" s="922"/>
      <c r="AZ111" s="935" t="s">
        <v>441</v>
      </c>
      <c r="BA111" s="936"/>
      <c r="BB111" s="936"/>
      <c r="BC111" s="936"/>
      <c r="BD111" s="936"/>
      <c r="BE111" s="936"/>
      <c r="BF111" s="936"/>
      <c r="BG111" s="936"/>
      <c r="BH111" s="936"/>
      <c r="BI111" s="936"/>
      <c r="BJ111" s="936"/>
      <c r="BK111" s="936"/>
      <c r="BL111" s="936"/>
      <c r="BM111" s="936"/>
      <c r="BN111" s="936"/>
      <c r="BO111" s="936"/>
      <c r="BP111" s="937"/>
      <c r="BQ111" s="938" t="s">
        <v>416</v>
      </c>
      <c r="BR111" s="939"/>
      <c r="BS111" s="939"/>
      <c r="BT111" s="939"/>
      <c r="BU111" s="939"/>
      <c r="BV111" s="939" t="s">
        <v>132</v>
      </c>
      <c r="BW111" s="939"/>
      <c r="BX111" s="939"/>
      <c r="BY111" s="939"/>
      <c r="BZ111" s="939"/>
      <c r="CA111" s="939" t="s">
        <v>132</v>
      </c>
      <c r="CB111" s="939"/>
      <c r="CC111" s="939"/>
      <c r="CD111" s="939"/>
      <c r="CE111" s="939"/>
      <c r="CF111" s="933" t="s">
        <v>132</v>
      </c>
      <c r="CG111" s="934"/>
      <c r="CH111" s="934"/>
      <c r="CI111" s="934"/>
      <c r="CJ111" s="934"/>
      <c r="CK111" s="961"/>
      <c r="CL111" s="962"/>
      <c r="CM111" s="935" t="s">
        <v>442</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132</v>
      </c>
      <c r="DH111" s="939"/>
      <c r="DI111" s="939"/>
      <c r="DJ111" s="939"/>
      <c r="DK111" s="939"/>
      <c r="DL111" s="939" t="s">
        <v>395</v>
      </c>
      <c r="DM111" s="939"/>
      <c r="DN111" s="939"/>
      <c r="DO111" s="939"/>
      <c r="DP111" s="939"/>
      <c r="DQ111" s="939" t="s">
        <v>132</v>
      </c>
      <c r="DR111" s="939"/>
      <c r="DS111" s="939"/>
      <c r="DT111" s="939"/>
      <c r="DU111" s="939"/>
      <c r="DV111" s="940" t="s">
        <v>132</v>
      </c>
      <c r="DW111" s="940"/>
      <c r="DX111" s="940"/>
      <c r="DY111" s="940"/>
      <c r="DZ111" s="941"/>
    </row>
    <row r="112" spans="1:131" s="224" customFormat="1" ht="26.25" customHeight="1" x14ac:dyDescent="0.2">
      <c r="A112" s="965" t="s">
        <v>443</v>
      </c>
      <c r="B112" s="966"/>
      <c r="C112" s="936" t="s">
        <v>444</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395</v>
      </c>
      <c r="AB112" s="972"/>
      <c r="AC112" s="972"/>
      <c r="AD112" s="972"/>
      <c r="AE112" s="973"/>
      <c r="AF112" s="974" t="s">
        <v>132</v>
      </c>
      <c r="AG112" s="972"/>
      <c r="AH112" s="972"/>
      <c r="AI112" s="972"/>
      <c r="AJ112" s="973"/>
      <c r="AK112" s="974" t="s">
        <v>395</v>
      </c>
      <c r="AL112" s="972"/>
      <c r="AM112" s="972"/>
      <c r="AN112" s="972"/>
      <c r="AO112" s="973"/>
      <c r="AP112" s="975" t="s">
        <v>416</v>
      </c>
      <c r="AQ112" s="976"/>
      <c r="AR112" s="976"/>
      <c r="AS112" s="976"/>
      <c r="AT112" s="977"/>
      <c r="AU112" s="921"/>
      <c r="AV112" s="922"/>
      <c r="AW112" s="922"/>
      <c r="AX112" s="922"/>
      <c r="AY112" s="922"/>
      <c r="AZ112" s="935" t="s">
        <v>445</v>
      </c>
      <c r="BA112" s="936"/>
      <c r="BB112" s="936"/>
      <c r="BC112" s="936"/>
      <c r="BD112" s="936"/>
      <c r="BE112" s="936"/>
      <c r="BF112" s="936"/>
      <c r="BG112" s="936"/>
      <c r="BH112" s="936"/>
      <c r="BI112" s="936"/>
      <c r="BJ112" s="936"/>
      <c r="BK112" s="936"/>
      <c r="BL112" s="936"/>
      <c r="BM112" s="936"/>
      <c r="BN112" s="936"/>
      <c r="BO112" s="936"/>
      <c r="BP112" s="937"/>
      <c r="BQ112" s="938">
        <v>8542263</v>
      </c>
      <c r="BR112" s="939"/>
      <c r="BS112" s="939"/>
      <c r="BT112" s="939"/>
      <c r="BU112" s="939"/>
      <c r="BV112" s="939">
        <v>7642556</v>
      </c>
      <c r="BW112" s="939"/>
      <c r="BX112" s="939"/>
      <c r="BY112" s="939"/>
      <c r="BZ112" s="939"/>
      <c r="CA112" s="939">
        <v>6760809</v>
      </c>
      <c r="CB112" s="939"/>
      <c r="CC112" s="939"/>
      <c r="CD112" s="939"/>
      <c r="CE112" s="939"/>
      <c r="CF112" s="933">
        <v>125.1</v>
      </c>
      <c r="CG112" s="934"/>
      <c r="CH112" s="934"/>
      <c r="CI112" s="934"/>
      <c r="CJ112" s="934"/>
      <c r="CK112" s="961"/>
      <c r="CL112" s="962"/>
      <c r="CM112" s="935" t="s">
        <v>446</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132</v>
      </c>
      <c r="DH112" s="939"/>
      <c r="DI112" s="939"/>
      <c r="DJ112" s="939"/>
      <c r="DK112" s="939"/>
      <c r="DL112" s="939" t="s">
        <v>395</v>
      </c>
      <c r="DM112" s="939"/>
      <c r="DN112" s="939"/>
      <c r="DO112" s="939"/>
      <c r="DP112" s="939"/>
      <c r="DQ112" s="939" t="s">
        <v>132</v>
      </c>
      <c r="DR112" s="939"/>
      <c r="DS112" s="939"/>
      <c r="DT112" s="939"/>
      <c r="DU112" s="939"/>
      <c r="DV112" s="940" t="s">
        <v>416</v>
      </c>
      <c r="DW112" s="940"/>
      <c r="DX112" s="940"/>
      <c r="DY112" s="940"/>
      <c r="DZ112" s="941"/>
    </row>
    <row r="113" spans="1:130" s="224" customFormat="1" ht="26.25" customHeight="1" x14ac:dyDescent="0.2">
      <c r="A113" s="967"/>
      <c r="B113" s="968"/>
      <c r="C113" s="936" t="s">
        <v>447</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861543</v>
      </c>
      <c r="AB113" s="951"/>
      <c r="AC113" s="951"/>
      <c r="AD113" s="951"/>
      <c r="AE113" s="952"/>
      <c r="AF113" s="953">
        <v>903053</v>
      </c>
      <c r="AG113" s="951"/>
      <c r="AH113" s="951"/>
      <c r="AI113" s="951"/>
      <c r="AJ113" s="952"/>
      <c r="AK113" s="953">
        <v>889193</v>
      </c>
      <c r="AL113" s="951"/>
      <c r="AM113" s="951"/>
      <c r="AN113" s="951"/>
      <c r="AO113" s="952"/>
      <c r="AP113" s="954">
        <v>16.399999999999999</v>
      </c>
      <c r="AQ113" s="955"/>
      <c r="AR113" s="955"/>
      <c r="AS113" s="955"/>
      <c r="AT113" s="956"/>
      <c r="AU113" s="921"/>
      <c r="AV113" s="922"/>
      <c r="AW113" s="922"/>
      <c r="AX113" s="922"/>
      <c r="AY113" s="922"/>
      <c r="AZ113" s="935" t="s">
        <v>448</v>
      </c>
      <c r="BA113" s="936"/>
      <c r="BB113" s="936"/>
      <c r="BC113" s="936"/>
      <c r="BD113" s="936"/>
      <c r="BE113" s="936"/>
      <c r="BF113" s="936"/>
      <c r="BG113" s="936"/>
      <c r="BH113" s="936"/>
      <c r="BI113" s="936"/>
      <c r="BJ113" s="936"/>
      <c r="BK113" s="936"/>
      <c r="BL113" s="936"/>
      <c r="BM113" s="936"/>
      <c r="BN113" s="936"/>
      <c r="BO113" s="936"/>
      <c r="BP113" s="937"/>
      <c r="BQ113" s="938">
        <v>194801</v>
      </c>
      <c r="BR113" s="939"/>
      <c r="BS113" s="939"/>
      <c r="BT113" s="939"/>
      <c r="BU113" s="939"/>
      <c r="BV113" s="939">
        <v>147409</v>
      </c>
      <c r="BW113" s="939"/>
      <c r="BX113" s="939"/>
      <c r="BY113" s="939"/>
      <c r="BZ113" s="939"/>
      <c r="CA113" s="939">
        <v>100532</v>
      </c>
      <c r="CB113" s="939"/>
      <c r="CC113" s="939"/>
      <c r="CD113" s="939"/>
      <c r="CE113" s="939"/>
      <c r="CF113" s="933">
        <v>1.9</v>
      </c>
      <c r="CG113" s="934"/>
      <c r="CH113" s="934"/>
      <c r="CI113" s="934"/>
      <c r="CJ113" s="934"/>
      <c r="CK113" s="961"/>
      <c r="CL113" s="962"/>
      <c r="CM113" s="935" t="s">
        <v>449</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132</v>
      </c>
      <c r="DH113" s="972"/>
      <c r="DI113" s="972"/>
      <c r="DJ113" s="972"/>
      <c r="DK113" s="973"/>
      <c r="DL113" s="974" t="s">
        <v>132</v>
      </c>
      <c r="DM113" s="972"/>
      <c r="DN113" s="972"/>
      <c r="DO113" s="972"/>
      <c r="DP113" s="973"/>
      <c r="DQ113" s="974" t="s">
        <v>132</v>
      </c>
      <c r="DR113" s="972"/>
      <c r="DS113" s="972"/>
      <c r="DT113" s="972"/>
      <c r="DU113" s="973"/>
      <c r="DV113" s="975" t="s">
        <v>132</v>
      </c>
      <c r="DW113" s="976"/>
      <c r="DX113" s="976"/>
      <c r="DY113" s="976"/>
      <c r="DZ113" s="977"/>
    </row>
    <row r="114" spans="1:130" s="224" customFormat="1" ht="26.25" customHeight="1" x14ac:dyDescent="0.2">
      <c r="A114" s="967"/>
      <c r="B114" s="968"/>
      <c r="C114" s="936" t="s">
        <v>450</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48088</v>
      </c>
      <c r="AB114" s="972"/>
      <c r="AC114" s="972"/>
      <c r="AD114" s="972"/>
      <c r="AE114" s="973"/>
      <c r="AF114" s="974">
        <v>36549</v>
      </c>
      <c r="AG114" s="972"/>
      <c r="AH114" s="972"/>
      <c r="AI114" s="972"/>
      <c r="AJ114" s="973"/>
      <c r="AK114" s="974">
        <v>46760</v>
      </c>
      <c r="AL114" s="972"/>
      <c r="AM114" s="972"/>
      <c r="AN114" s="972"/>
      <c r="AO114" s="973"/>
      <c r="AP114" s="975">
        <v>0.9</v>
      </c>
      <c r="AQ114" s="976"/>
      <c r="AR114" s="976"/>
      <c r="AS114" s="976"/>
      <c r="AT114" s="977"/>
      <c r="AU114" s="921"/>
      <c r="AV114" s="922"/>
      <c r="AW114" s="922"/>
      <c r="AX114" s="922"/>
      <c r="AY114" s="922"/>
      <c r="AZ114" s="935" t="s">
        <v>451</v>
      </c>
      <c r="BA114" s="936"/>
      <c r="BB114" s="936"/>
      <c r="BC114" s="936"/>
      <c r="BD114" s="936"/>
      <c r="BE114" s="936"/>
      <c r="BF114" s="936"/>
      <c r="BG114" s="936"/>
      <c r="BH114" s="936"/>
      <c r="BI114" s="936"/>
      <c r="BJ114" s="936"/>
      <c r="BK114" s="936"/>
      <c r="BL114" s="936"/>
      <c r="BM114" s="936"/>
      <c r="BN114" s="936"/>
      <c r="BO114" s="936"/>
      <c r="BP114" s="937"/>
      <c r="BQ114" s="938">
        <v>1551719</v>
      </c>
      <c r="BR114" s="939"/>
      <c r="BS114" s="939"/>
      <c r="BT114" s="939"/>
      <c r="BU114" s="939"/>
      <c r="BV114" s="939">
        <v>1575148</v>
      </c>
      <c r="BW114" s="939"/>
      <c r="BX114" s="939"/>
      <c r="BY114" s="939"/>
      <c r="BZ114" s="939"/>
      <c r="CA114" s="939">
        <v>1594704</v>
      </c>
      <c r="CB114" s="939"/>
      <c r="CC114" s="939"/>
      <c r="CD114" s="939"/>
      <c r="CE114" s="939"/>
      <c r="CF114" s="933">
        <v>29.5</v>
      </c>
      <c r="CG114" s="934"/>
      <c r="CH114" s="934"/>
      <c r="CI114" s="934"/>
      <c r="CJ114" s="934"/>
      <c r="CK114" s="961"/>
      <c r="CL114" s="962"/>
      <c r="CM114" s="935" t="s">
        <v>452</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395</v>
      </c>
      <c r="DH114" s="972"/>
      <c r="DI114" s="972"/>
      <c r="DJ114" s="972"/>
      <c r="DK114" s="973"/>
      <c r="DL114" s="974" t="s">
        <v>132</v>
      </c>
      <c r="DM114" s="972"/>
      <c r="DN114" s="972"/>
      <c r="DO114" s="972"/>
      <c r="DP114" s="973"/>
      <c r="DQ114" s="974" t="s">
        <v>440</v>
      </c>
      <c r="DR114" s="972"/>
      <c r="DS114" s="972"/>
      <c r="DT114" s="972"/>
      <c r="DU114" s="973"/>
      <c r="DV114" s="975" t="s">
        <v>416</v>
      </c>
      <c r="DW114" s="976"/>
      <c r="DX114" s="976"/>
      <c r="DY114" s="976"/>
      <c r="DZ114" s="977"/>
    </row>
    <row r="115" spans="1:130" s="224" customFormat="1" ht="26.25" customHeight="1" x14ac:dyDescent="0.2">
      <c r="A115" s="967"/>
      <c r="B115" s="968"/>
      <c r="C115" s="936" t="s">
        <v>453</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440</v>
      </c>
      <c r="AB115" s="951"/>
      <c r="AC115" s="951"/>
      <c r="AD115" s="951"/>
      <c r="AE115" s="952"/>
      <c r="AF115" s="953" t="s">
        <v>395</v>
      </c>
      <c r="AG115" s="951"/>
      <c r="AH115" s="951"/>
      <c r="AI115" s="951"/>
      <c r="AJ115" s="952"/>
      <c r="AK115" s="953" t="s">
        <v>132</v>
      </c>
      <c r="AL115" s="951"/>
      <c r="AM115" s="951"/>
      <c r="AN115" s="951"/>
      <c r="AO115" s="952"/>
      <c r="AP115" s="954" t="s">
        <v>416</v>
      </c>
      <c r="AQ115" s="955"/>
      <c r="AR115" s="955"/>
      <c r="AS115" s="955"/>
      <c r="AT115" s="956"/>
      <c r="AU115" s="921"/>
      <c r="AV115" s="922"/>
      <c r="AW115" s="922"/>
      <c r="AX115" s="922"/>
      <c r="AY115" s="922"/>
      <c r="AZ115" s="935" t="s">
        <v>454</v>
      </c>
      <c r="BA115" s="936"/>
      <c r="BB115" s="936"/>
      <c r="BC115" s="936"/>
      <c r="BD115" s="936"/>
      <c r="BE115" s="936"/>
      <c r="BF115" s="936"/>
      <c r="BG115" s="936"/>
      <c r="BH115" s="936"/>
      <c r="BI115" s="936"/>
      <c r="BJ115" s="936"/>
      <c r="BK115" s="936"/>
      <c r="BL115" s="936"/>
      <c r="BM115" s="936"/>
      <c r="BN115" s="936"/>
      <c r="BO115" s="936"/>
      <c r="BP115" s="937"/>
      <c r="BQ115" s="938" t="s">
        <v>132</v>
      </c>
      <c r="BR115" s="939"/>
      <c r="BS115" s="939"/>
      <c r="BT115" s="939"/>
      <c r="BU115" s="939"/>
      <c r="BV115" s="939" t="s">
        <v>132</v>
      </c>
      <c r="BW115" s="939"/>
      <c r="BX115" s="939"/>
      <c r="BY115" s="939"/>
      <c r="BZ115" s="939"/>
      <c r="CA115" s="939" t="s">
        <v>132</v>
      </c>
      <c r="CB115" s="939"/>
      <c r="CC115" s="939"/>
      <c r="CD115" s="939"/>
      <c r="CE115" s="939"/>
      <c r="CF115" s="933" t="s">
        <v>132</v>
      </c>
      <c r="CG115" s="934"/>
      <c r="CH115" s="934"/>
      <c r="CI115" s="934"/>
      <c r="CJ115" s="934"/>
      <c r="CK115" s="961"/>
      <c r="CL115" s="962"/>
      <c r="CM115" s="935" t="s">
        <v>455</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132</v>
      </c>
      <c r="DH115" s="972"/>
      <c r="DI115" s="972"/>
      <c r="DJ115" s="972"/>
      <c r="DK115" s="973"/>
      <c r="DL115" s="974" t="s">
        <v>416</v>
      </c>
      <c r="DM115" s="972"/>
      <c r="DN115" s="972"/>
      <c r="DO115" s="972"/>
      <c r="DP115" s="973"/>
      <c r="DQ115" s="974" t="s">
        <v>132</v>
      </c>
      <c r="DR115" s="972"/>
      <c r="DS115" s="972"/>
      <c r="DT115" s="972"/>
      <c r="DU115" s="973"/>
      <c r="DV115" s="975" t="s">
        <v>132</v>
      </c>
      <c r="DW115" s="976"/>
      <c r="DX115" s="976"/>
      <c r="DY115" s="976"/>
      <c r="DZ115" s="977"/>
    </row>
    <row r="116" spans="1:130" s="224" customFormat="1" ht="26.25" customHeight="1" x14ac:dyDescent="0.2">
      <c r="A116" s="969"/>
      <c r="B116" s="970"/>
      <c r="C116" s="978" t="s">
        <v>456</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28</v>
      </c>
      <c r="AB116" s="972"/>
      <c r="AC116" s="972"/>
      <c r="AD116" s="972"/>
      <c r="AE116" s="973"/>
      <c r="AF116" s="974">
        <v>174</v>
      </c>
      <c r="AG116" s="972"/>
      <c r="AH116" s="972"/>
      <c r="AI116" s="972"/>
      <c r="AJ116" s="973"/>
      <c r="AK116" s="974">
        <v>61</v>
      </c>
      <c r="AL116" s="972"/>
      <c r="AM116" s="972"/>
      <c r="AN116" s="972"/>
      <c r="AO116" s="973"/>
      <c r="AP116" s="975">
        <v>0</v>
      </c>
      <c r="AQ116" s="976"/>
      <c r="AR116" s="976"/>
      <c r="AS116" s="976"/>
      <c r="AT116" s="977"/>
      <c r="AU116" s="921"/>
      <c r="AV116" s="922"/>
      <c r="AW116" s="922"/>
      <c r="AX116" s="922"/>
      <c r="AY116" s="922"/>
      <c r="AZ116" s="980" t="s">
        <v>457</v>
      </c>
      <c r="BA116" s="981"/>
      <c r="BB116" s="981"/>
      <c r="BC116" s="981"/>
      <c r="BD116" s="981"/>
      <c r="BE116" s="981"/>
      <c r="BF116" s="981"/>
      <c r="BG116" s="981"/>
      <c r="BH116" s="981"/>
      <c r="BI116" s="981"/>
      <c r="BJ116" s="981"/>
      <c r="BK116" s="981"/>
      <c r="BL116" s="981"/>
      <c r="BM116" s="981"/>
      <c r="BN116" s="981"/>
      <c r="BO116" s="981"/>
      <c r="BP116" s="982"/>
      <c r="BQ116" s="938" t="s">
        <v>416</v>
      </c>
      <c r="BR116" s="939"/>
      <c r="BS116" s="939"/>
      <c r="BT116" s="939"/>
      <c r="BU116" s="939"/>
      <c r="BV116" s="939" t="s">
        <v>132</v>
      </c>
      <c r="BW116" s="939"/>
      <c r="BX116" s="939"/>
      <c r="BY116" s="939"/>
      <c r="BZ116" s="939"/>
      <c r="CA116" s="939" t="s">
        <v>132</v>
      </c>
      <c r="CB116" s="939"/>
      <c r="CC116" s="939"/>
      <c r="CD116" s="939"/>
      <c r="CE116" s="939"/>
      <c r="CF116" s="933" t="s">
        <v>132</v>
      </c>
      <c r="CG116" s="934"/>
      <c r="CH116" s="934"/>
      <c r="CI116" s="934"/>
      <c r="CJ116" s="934"/>
      <c r="CK116" s="961"/>
      <c r="CL116" s="962"/>
      <c r="CM116" s="935" t="s">
        <v>458</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440</v>
      </c>
      <c r="DH116" s="972"/>
      <c r="DI116" s="972"/>
      <c r="DJ116" s="972"/>
      <c r="DK116" s="973"/>
      <c r="DL116" s="974" t="s">
        <v>132</v>
      </c>
      <c r="DM116" s="972"/>
      <c r="DN116" s="972"/>
      <c r="DO116" s="972"/>
      <c r="DP116" s="973"/>
      <c r="DQ116" s="974" t="s">
        <v>132</v>
      </c>
      <c r="DR116" s="972"/>
      <c r="DS116" s="972"/>
      <c r="DT116" s="972"/>
      <c r="DU116" s="973"/>
      <c r="DV116" s="975" t="s">
        <v>132</v>
      </c>
      <c r="DW116" s="976"/>
      <c r="DX116" s="976"/>
      <c r="DY116" s="976"/>
      <c r="DZ116" s="977"/>
    </row>
    <row r="117" spans="1:130" s="224" customFormat="1" ht="26.25" customHeight="1" x14ac:dyDescent="0.2">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459</v>
      </c>
      <c r="Z117" s="907"/>
      <c r="AA117" s="991">
        <v>2324465</v>
      </c>
      <c r="AB117" s="992"/>
      <c r="AC117" s="992"/>
      <c r="AD117" s="992"/>
      <c r="AE117" s="993"/>
      <c r="AF117" s="994">
        <v>2540898</v>
      </c>
      <c r="AG117" s="992"/>
      <c r="AH117" s="992"/>
      <c r="AI117" s="992"/>
      <c r="AJ117" s="993"/>
      <c r="AK117" s="994">
        <v>2377572</v>
      </c>
      <c r="AL117" s="992"/>
      <c r="AM117" s="992"/>
      <c r="AN117" s="992"/>
      <c r="AO117" s="993"/>
      <c r="AP117" s="995"/>
      <c r="AQ117" s="996"/>
      <c r="AR117" s="996"/>
      <c r="AS117" s="996"/>
      <c r="AT117" s="997"/>
      <c r="AU117" s="921"/>
      <c r="AV117" s="922"/>
      <c r="AW117" s="922"/>
      <c r="AX117" s="922"/>
      <c r="AY117" s="922"/>
      <c r="AZ117" s="987" t="s">
        <v>460</v>
      </c>
      <c r="BA117" s="988"/>
      <c r="BB117" s="988"/>
      <c r="BC117" s="988"/>
      <c r="BD117" s="988"/>
      <c r="BE117" s="988"/>
      <c r="BF117" s="988"/>
      <c r="BG117" s="988"/>
      <c r="BH117" s="988"/>
      <c r="BI117" s="988"/>
      <c r="BJ117" s="988"/>
      <c r="BK117" s="988"/>
      <c r="BL117" s="988"/>
      <c r="BM117" s="988"/>
      <c r="BN117" s="988"/>
      <c r="BO117" s="988"/>
      <c r="BP117" s="989"/>
      <c r="BQ117" s="938" t="s">
        <v>416</v>
      </c>
      <c r="BR117" s="939"/>
      <c r="BS117" s="939"/>
      <c r="BT117" s="939"/>
      <c r="BU117" s="939"/>
      <c r="BV117" s="939" t="s">
        <v>416</v>
      </c>
      <c r="BW117" s="939"/>
      <c r="BX117" s="939"/>
      <c r="BY117" s="939"/>
      <c r="BZ117" s="939"/>
      <c r="CA117" s="939" t="s">
        <v>132</v>
      </c>
      <c r="CB117" s="939"/>
      <c r="CC117" s="939"/>
      <c r="CD117" s="939"/>
      <c r="CE117" s="939"/>
      <c r="CF117" s="933" t="s">
        <v>132</v>
      </c>
      <c r="CG117" s="934"/>
      <c r="CH117" s="934"/>
      <c r="CI117" s="934"/>
      <c r="CJ117" s="934"/>
      <c r="CK117" s="961"/>
      <c r="CL117" s="962"/>
      <c r="CM117" s="935" t="s">
        <v>461</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416</v>
      </c>
      <c r="DH117" s="972"/>
      <c r="DI117" s="972"/>
      <c r="DJ117" s="972"/>
      <c r="DK117" s="973"/>
      <c r="DL117" s="974" t="s">
        <v>416</v>
      </c>
      <c r="DM117" s="972"/>
      <c r="DN117" s="972"/>
      <c r="DO117" s="972"/>
      <c r="DP117" s="973"/>
      <c r="DQ117" s="974" t="s">
        <v>132</v>
      </c>
      <c r="DR117" s="972"/>
      <c r="DS117" s="972"/>
      <c r="DT117" s="972"/>
      <c r="DU117" s="973"/>
      <c r="DV117" s="975" t="s">
        <v>416</v>
      </c>
      <c r="DW117" s="976"/>
      <c r="DX117" s="976"/>
      <c r="DY117" s="976"/>
      <c r="DZ117" s="977"/>
    </row>
    <row r="118" spans="1:130" s="224" customFormat="1" ht="26.25" customHeight="1" x14ac:dyDescent="0.2">
      <c r="A118" s="925" t="s">
        <v>434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431</v>
      </c>
      <c r="AB118" s="906"/>
      <c r="AC118" s="906"/>
      <c r="AD118" s="906"/>
      <c r="AE118" s="907"/>
      <c r="AF118" s="905" t="s">
        <v>432</v>
      </c>
      <c r="AG118" s="906"/>
      <c r="AH118" s="906"/>
      <c r="AI118" s="906"/>
      <c r="AJ118" s="907"/>
      <c r="AK118" s="905" t="s">
        <v>309</v>
      </c>
      <c r="AL118" s="906"/>
      <c r="AM118" s="906"/>
      <c r="AN118" s="906"/>
      <c r="AO118" s="907"/>
      <c r="AP118" s="983" t="s">
        <v>433</v>
      </c>
      <c r="AQ118" s="984"/>
      <c r="AR118" s="984"/>
      <c r="AS118" s="984"/>
      <c r="AT118" s="985"/>
      <c r="AU118" s="921"/>
      <c r="AV118" s="922"/>
      <c r="AW118" s="922"/>
      <c r="AX118" s="922"/>
      <c r="AY118" s="922"/>
      <c r="AZ118" s="986" t="s">
        <v>462</v>
      </c>
      <c r="BA118" s="978"/>
      <c r="BB118" s="978"/>
      <c r="BC118" s="978"/>
      <c r="BD118" s="978"/>
      <c r="BE118" s="978"/>
      <c r="BF118" s="978"/>
      <c r="BG118" s="978"/>
      <c r="BH118" s="978"/>
      <c r="BI118" s="978"/>
      <c r="BJ118" s="978"/>
      <c r="BK118" s="978"/>
      <c r="BL118" s="978"/>
      <c r="BM118" s="978"/>
      <c r="BN118" s="978"/>
      <c r="BO118" s="978"/>
      <c r="BP118" s="979"/>
      <c r="BQ118" s="1012" t="s">
        <v>132</v>
      </c>
      <c r="BR118" s="1013"/>
      <c r="BS118" s="1013"/>
      <c r="BT118" s="1013"/>
      <c r="BU118" s="1013"/>
      <c r="BV118" s="1013" t="s">
        <v>416</v>
      </c>
      <c r="BW118" s="1013"/>
      <c r="BX118" s="1013"/>
      <c r="BY118" s="1013"/>
      <c r="BZ118" s="1013"/>
      <c r="CA118" s="1013" t="s">
        <v>132</v>
      </c>
      <c r="CB118" s="1013"/>
      <c r="CC118" s="1013"/>
      <c r="CD118" s="1013"/>
      <c r="CE118" s="1013"/>
      <c r="CF118" s="933" t="s">
        <v>132</v>
      </c>
      <c r="CG118" s="934"/>
      <c r="CH118" s="934"/>
      <c r="CI118" s="934"/>
      <c r="CJ118" s="934"/>
      <c r="CK118" s="961"/>
      <c r="CL118" s="962"/>
      <c r="CM118" s="935" t="s">
        <v>463</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132</v>
      </c>
      <c r="DH118" s="972"/>
      <c r="DI118" s="972"/>
      <c r="DJ118" s="972"/>
      <c r="DK118" s="973"/>
      <c r="DL118" s="974" t="s">
        <v>132</v>
      </c>
      <c r="DM118" s="972"/>
      <c r="DN118" s="972"/>
      <c r="DO118" s="972"/>
      <c r="DP118" s="973"/>
      <c r="DQ118" s="974" t="s">
        <v>132</v>
      </c>
      <c r="DR118" s="972"/>
      <c r="DS118" s="972"/>
      <c r="DT118" s="972"/>
      <c r="DU118" s="973"/>
      <c r="DV118" s="975" t="s">
        <v>416</v>
      </c>
      <c r="DW118" s="976"/>
      <c r="DX118" s="976"/>
      <c r="DY118" s="976"/>
      <c r="DZ118" s="977"/>
    </row>
    <row r="119" spans="1:130" s="224" customFormat="1" ht="26.25" customHeight="1" x14ac:dyDescent="0.2">
      <c r="A119" s="1069" t="s">
        <v>437</v>
      </c>
      <c r="B119" s="960"/>
      <c r="C119" s="942" t="s">
        <v>438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132</v>
      </c>
      <c r="AB119" s="913"/>
      <c r="AC119" s="913"/>
      <c r="AD119" s="913"/>
      <c r="AE119" s="914"/>
      <c r="AF119" s="915" t="s">
        <v>416</v>
      </c>
      <c r="AG119" s="913"/>
      <c r="AH119" s="913"/>
      <c r="AI119" s="913"/>
      <c r="AJ119" s="914"/>
      <c r="AK119" s="915" t="s">
        <v>132</v>
      </c>
      <c r="AL119" s="913"/>
      <c r="AM119" s="913"/>
      <c r="AN119" s="913"/>
      <c r="AO119" s="914"/>
      <c r="AP119" s="916" t="s">
        <v>416</v>
      </c>
      <c r="AQ119" s="917"/>
      <c r="AR119" s="917"/>
      <c r="AS119" s="917"/>
      <c r="AT119" s="918"/>
      <c r="AU119" s="923"/>
      <c r="AV119" s="924"/>
      <c r="AW119" s="924"/>
      <c r="AX119" s="924"/>
      <c r="AY119" s="924"/>
      <c r="AZ119" s="245" t="s">
        <v>190</v>
      </c>
      <c r="BA119" s="245"/>
      <c r="BB119" s="245"/>
      <c r="BC119" s="245"/>
      <c r="BD119" s="245"/>
      <c r="BE119" s="245"/>
      <c r="BF119" s="245"/>
      <c r="BG119" s="245"/>
      <c r="BH119" s="245"/>
      <c r="BI119" s="245"/>
      <c r="BJ119" s="245"/>
      <c r="BK119" s="245"/>
      <c r="BL119" s="245"/>
      <c r="BM119" s="245"/>
      <c r="BN119" s="245"/>
      <c r="BO119" s="990" t="s">
        <v>464</v>
      </c>
      <c r="BP119" s="1018"/>
      <c r="BQ119" s="1012">
        <v>23642809</v>
      </c>
      <c r="BR119" s="1013"/>
      <c r="BS119" s="1013"/>
      <c r="BT119" s="1013"/>
      <c r="BU119" s="1013"/>
      <c r="BV119" s="1013">
        <v>23380764</v>
      </c>
      <c r="BW119" s="1013"/>
      <c r="BX119" s="1013"/>
      <c r="BY119" s="1013"/>
      <c r="BZ119" s="1013"/>
      <c r="CA119" s="1013">
        <v>24127438</v>
      </c>
      <c r="CB119" s="1013"/>
      <c r="CC119" s="1013"/>
      <c r="CD119" s="1013"/>
      <c r="CE119" s="1013"/>
      <c r="CF119" s="1014"/>
      <c r="CG119" s="1015"/>
      <c r="CH119" s="1015"/>
      <c r="CI119" s="1015"/>
      <c r="CJ119" s="1016"/>
      <c r="CK119" s="963"/>
      <c r="CL119" s="964"/>
      <c r="CM119" s="986" t="s">
        <v>465</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416</v>
      </c>
      <c r="DH119" s="999"/>
      <c r="DI119" s="999"/>
      <c r="DJ119" s="999"/>
      <c r="DK119" s="1000"/>
      <c r="DL119" s="998" t="s">
        <v>132</v>
      </c>
      <c r="DM119" s="999"/>
      <c r="DN119" s="999"/>
      <c r="DO119" s="999"/>
      <c r="DP119" s="1000"/>
      <c r="DQ119" s="998" t="s">
        <v>416</v>
      </c>
      <c r="DR119" s="999"/>
      <c r="DS119" s="999"/>
      <c r="DT119" s="999"/>
      <c r="DU119" s="1000"/>
      <c r="DV119" s="1001" t="s">
        <v>132</v>
      </c>
      <c r="DW119" s="1002"/>
      <c r="DX119" s="1002"/>
      <c r="DY119" s="1002"/>
      <c r="DZ119" s="1003"/>
    </row>
    <row r="120" spans="1:130" s="224" customFormat="1" ht="26.25" customHeight="1" x14ac:dyDescent="0.2">
      <c r="A120" s="1070"/>
      <c r="B120" s="962"/>
      <c r="C120" s="935" t="s">
        <v>442</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416</v>
      </c>
      <c r="AB120" s="972"/>
      <c r="AC120" s="972"/>
      <c r="AD120" s="972"/>
      <c r="AE120" s="973"/>
      <c r="AF120" s="974" t="s">
        <v>132</v>
      </c>
      <c r="AG120" s="972"/>
      <c r="AH120" s="972"/>
      <c r="AI120" s="972"/>
      <c r="AJ120" s="973"/>
      <c r="AK120" s="974" t="s">
        <v>416</v>
      </c>
      <c r="AL120" s="972"/>
      <c r="AM120" s="972"/>
      <c r="AN120" s="972"/>
      <c r="AO120" s="973"/>
      <c r="AP120" s="975" t="s">
        <v>132</v>
      </c>
      <c r="AQ120" s="976"/>
      <c r="AR120" s="976"/>
      <c r="AS120" s="976"/>
      <c r="AT120" s="977"/>
      <c r="AU120" s="1004" t="s">
        <v>466</v>
      </c>
      <c r="AV120" s="1005"/>
      <c r="AW120" s="1005"/>
      <c r="AX120" s="1005"/>
      <c r="AY120" s="1006"/>
      <c r="AZ120" s="942" t="s">
        <v>467</v>
      </c>
      <c r="BA120" s="910"/>
      <c r="BB120" s="910"/>
      <c r="BC120" s="910"/>
      <c r="BD120" s="910"/>
      <c r="BE120" s="910"/>
      <c r="BF120" s="910"/>
      <c r="BG120" s="910"/>
      <c r="BH120" s="910"/>
      <c r="BI120" s="910"/>
      <c r="BJ120" s="910"/>
      <c r="BK120" s="910"/>
      <c r="BL120" s="910"/>
      <c r="BM120" s="910"/>
      <c r="BN120" s="910"/>
      <c r="BO120" s="910"/>
      <c r="BP120" s="911"/>
      <c r="BQ120" s="943">
        <v>5799626</v>
      </c>
      <c r="BR120" s="944"/>
      <c r="BS120" s="944"/>
      <c r="BT120" s="944"/>
      <c r="BU120" s="944"/>
      <c r="BV120" s="944">
        <v>6381634</v>
      </c>
      <c r="BW120" s="944"/>
      <c r="BX120" s="944"/>
      <c r="BY120" s="944"/>
      <c r="BZ120" s="944"/>
      <c r="CA120" s="944">
        <v>6506076</v>
      </c>
      <c r="CB120" s="944"/>
      <c r="CC120" s="944"/>
      <c r="CD120" s="944"/>
      <c r="CE120" s="944"/>
      <c r="CF120" s="957">
        <v>120.4</v>
      </c>
      <c r="CG120" s="958"/>
      <c r="CH120" s="958"/>
      <c r="CI120" s="958"/>
      <c r="CJ120" s="958"/>
      <c r="CK120" s="1019" t="s">
        <v>468</v>
      </c>
      <c r="CL120" s="1020"/>
      <c r="CM120" s="1020"/>
      <c r="CN120" s="1020"/>
      <c r="CO120" s="1021"/>
      <c r="CP120" s="1027" t="s">
        <v>413</v>
      </c>
      <c r="CQ120" s="1028"/>
      <c r="CR120" s="1028"/>
      <c r="CS120" s="1028"/>
      <c r="CT120" s="1028"/>
      <c r="CU120" s="1028"/>
      <c r="CV120" s="1028"/>
      <c r="CW120" s="1028"/>
      <c r="CX120" s="1028"/>
      <c r="CY120" s="1028"/>
      <c r="CZ120" s="1028"/>
      <c r="DA120" s="1028"/>
      <c r="DB120" s="1028"/>
      <c r="DC120" s="1028"/>
      <c r="DD120" s="1028"/>
      <c r="DE120" s="1028"/>
      <c r="DF120" s="1029"/>
      <c r="DG120" s="943">
        <v>5383201</v>
      </c>
      <c r="DH120" s="944"/>
      <c r="DI120" s="944"/>
      <c r="DJ120" s="944"/>
      <c r="DK120" s="944"/>
      <c r="DL120" s="944">
        <v>4902623</v>
      </c>
      <c r="DM120" s="944"/>
      <c r="DN120" s="944"/>
      <c r="DO120" s="944"/>
      <c r="DP120" s="944"/>
      <c r="DQ120" s="944">
        <v>4434038</v>
      </c>
      <c r="DR120" s="944"/>
      <c r="DS120" s="944"/>
      <c r="DT120" s="944"/>
      <c r="DU120" s="944"/>
      <c r="DV120" s="945">
        <v>82</v>
      </c>
      <c r="DW120" s="945"/>
      <c r="DX120" s="945"/>
      <c r="DY120" s="945"/>
      <c r="DZ120" s="946"/>
    </row>
    <row r="121" spans="1:130" s="224" customFormat="1" ht="26.25" customHeight="1" x14ac:dyDescent="0.2">
      <c r="A121" s="1070"/>
      <c r="B121" s="962"/>
      <c r="C121" s="987" t="s">
        <v>469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132</v>
      </c>
      <c r="AB121" s="972"/>
      <c r="AC121" s="972"/>
      <c r="AD121" s="972"/>
      <c r="AE121" s="973"/>
      <c r="AF121" s="974" t="s">
        <v>416</v>
      </c>
      <c r="AG121" s="972"/>
      <c r="AH121" s="972"/>
      <c r="AI121" s="972"/>
      <c r="AJ121" s="973"/>
      <c r="AK121" s="974" t="s">
        <v>416</v>
      </c>
      <c r="AL121" s="972"/>
      <c r="AM121" s="972"/>
      <c r="AN121" s="972"/>
      <c r="AO121" s="973"/>
      <c r="AP121" s="975" t="s">
        <v>416</v>
      </c>
      <c r="AQ121" s="976"/>
      <c r="AR121" s="976"/>
      <c r="AS121" s="976"/>
      <c r="AT121" s="977"/>
      <c r="AU121" s="1007"/>
      <c r="AV121" s="1008"/>
      <c r="AW121" s="1008"/>
      <c r="AX121" s="1008"/>
      <c r="AY121" s="1009"/>
      <c r="AZ121" s="935" t="s">
        <v>470</v>
      </c>
      <c r="BA121" s="936"/>
      <c r="BB121" s="936"/>
      <c r="BC121" s="936"/>
      <c r="BD121" s="936"/>
      <c r="BE121" s="936"/>
      <c r="BF121" s="936"/>
      <c r="BG121" s="936"/>
      <c r="BH121" s="936"/>
      <c r="BI121" s="936"/>
      <c r="BJ121" s="936"/>
      <c r="BK121" s="936"/>
      <c r="BL121" s="936"/>
      <c r="BM121" s="936"/>
      <c r="BN121" s="936"/>
      <c r="BO121" s="936"/>
      <c r="BP121" s="937"/>
      <c r="BQ121" s="938">
        <v>762588</v>
      </c>
      <c r="BR121" s="939"/>
      <c r="BS121" s="939"/>
      <c r="BT121" s="939"/>
      <c r="BU121" s="939"/>
      <c r="BV121" s="939">
        <v>708382</v>
      </c>
      <c r="BW121" s="939"/>
      <c r="BX121" s="939"/>
      <c r="BY121" s="939"/>
      <c r="BZ121" s="939"/>
      <c r="CA121" s="939">
        <v>653823</v>
      </c>
      <c r="CB121" s="939"/>
      <c r="CC121" s="939"/>
      <c r="CD121" s="939"/>
      <c r="CE121" s="939"/>
      <c r="CF121" s="933">
        <v>12.1</v>
      </c>
      <c r="CG121" s="934"/>
      <c r="CH121" s="934"/>
      <c r="CI121" s="934"/>
      <c r="CJ121" s="934"/>
      <c r="CK121" s="1022"/>
      <c r="CL121" s="1023"/>
      <c r="CM121" s="1023"/>
      <c r="CN121" s="1023"/>
      <c r="CO121" s="1024"/>
      <c r="CP121" s="1032" t="s">
        <v>471</v>
      </c>
      <c r="CQ121" s="1033"/>
      <c r="CR121" s="1033"/>
      <c r="CS121" s="1033"/>
      <c r="CT121" s="1033"/>
      <c r="CU121" s="1033"/>
      <c r="CV121" s="1033"/>
      <c r="CW121" s="1033"/>
      <c r="CX121" s="1033"/>
      <c r="CY121" s="1033"/>
      <c r="CZ121" s="1033"/>
      <c r="DA121" s="1033"/>
      <c r="DB121" s="1033"/>
      <c r="DC121" s="1033"/>
      <c r="DD121" s="1033"/>
      <c r="DE121" s="1033"/>
      <c r="DF121" s="1034"/>
      <c r="DG121" s="938">
        <v>1879510</v>
      </c>
      <c r="DH121" s="939"/>
      <c r="DI121" s="939"/>
      <c r="DJ121" s="939"/>
      <c r="DK121" s="939"/>
      <c r="DL121" s="939">
        <v>1569699</v>
      </c>
      <c r="DM121" s="939"/>
      <c r="DN121" s="939"/>
      <c r="DO121" s="939"/>
      <c r="DP121" s="939"/>
      <c r="DQ121" s="939">
        <v>1267895</v>
      </c>
      <c r="DR121" s="939"/>
      <c r="DS121" s="939"/>
      <c r="DT121" s="939"/>
      <c r="DU121" s="939"/>
      <c r="DV121" s="940">
        <v>23.5</v>
      </c>
      <c r="DW121" s="940"/>
      <c r="DX121" s="940"/>
      <c r="DY121" s="940"/>
      <c r="DZ121" s="941"/>
    </row>
    <row r="122" spans="1:130" s="224" customFormat="1" ht="26.25" customHeight="1" x14ac:dyDescent="0.2">
      <c r="A122" s="1070"/>
      <c r="B122" s="962"/>
      <c r="C122" s="935" t="s">
        <v>452</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132</v>
      </c>
      <c r="AB122" s="972"/>
      <c r="AC122" s="972"/>
      <c r="AD122" s="972"/>
      <c r="AE122" s="973"/>
      <c r="AF122" s="974" t="s">
        <v>416</v>
      </c>
      <c r="AG122" s="972"/>
      <c r="AH122" s="972"/>
      <c r="AI122" s="972"/>
      <c r="AJ122" s="973"/>
      <c r="AK122" s="974" t="s">
        <v>416</v>
      </c>
      <c r="AL122" s="972"/>
      <c r="AM122" s="972"/>
      <c r="AN122" s="972"/>
      <c r="AO122" s="973"/>
      <c r="AP122" s="975" t="s">
        <v>132</v>
      </c>
      <c r="AQ122" s="976"/>
      <c r="AR122" s="976"/>
      <c r="AS122" s="976"/>
      <c r="AT122" s="977"/>
      <c r="AU122" s="1007"/>
      <c r="AV122" s="1008"/>
      <c r="AW122" s="1008"/>
      <c r="AX122" s="1008"/>
      <c r="AY122" s="1009"/>
      <c r="AZ122" s="986" t="s">
        <v>472</v>
      </c>
      <c r="BA122" s="978"/>
      <c r="BB122" s="978"/>
      <c r="BC122" s="978"/>
      <c r="BD122" s="978"/>
      <c r="BE122" s="978"/>
      <c r="BF122" s="978"/>
      <c r="BG122" s="978"/>
      <c r="BH122" s="978"/>
      <c r="BI122" s="978"/>
      <c r="BJ122" s="978"/>
      <c r="BK122" s="978"/>
      <c r="BL122" s="978"/>
      <c r="BM122" s="978"/>
      <c r="BN122" s="978"/>
      <c r="BO122" s="978"/>
      <c r="BP122" s="979"/>
      <c r="BQ122" s="1012">
        <v>14552584</v>
      </c>
      <c r="BR122" s="1013"/>
      <c r="BS122" s="1013"/>
      <c r="BT122" s="1013"/>
      <c r="BU122" s="1013"/>
      <c r="BV122" s="1013">
        <v>14661922</v>
      </c>
      <c r="BW122" s="1013"/>
      <c r="BX122" s="1013"/>
      <c r="BY122" s="1013"/>
      <c r="BZ122" s="1013"/>
      <c r="CA122" s="1013">
        <v>15461998</v>
      </c>
      <c r="CB122" s="1013"/>
      <c r="CC122" s="1013"/>
      <c r="CD122" s="1013"/>
      <c r="CE122" s="1013"/>
      <c r="CF122" s="1030">
        <v>286</v>
      </c>
      <c r="CG122" s="1031"/>
      <c r="CH122" s="1031"/>
      <c r="CI122" s="1031"/>
      <c r="CJ122" s="1031"/>
      <c r="CK122" s="1022"/>
      <c r="CL122" s="1023"/>
      <c r="CM122" s="1023"/>
      <c r="CN122" s="1023"/>
      <c r="CO122" s="1024"/>
      <c r="CP122" s="1032" t="s">
        <v>473</v>
      </c>
      <c r="CQ122" s="1033"/>
      <c r="CR122" s="1033"/>
      <c r="CS122" s="1033"/>
      <c r="CT122" s="1033"/>
      <c r="CU122" s="1033"/>
      <c r="CV122" s="1033"/>
      <c r="CW122" s="1033"/>
      <c r="CX122" s="1033"/>
      <c r="CY122" s="1033"/>
      <c r="CZ122" s="1033"/>
      <c r="DA122" s="1033"/>
      <c r="DB122" s="1033"/>
      <c r="DC122" s="1033"/>
      <c r="DD122" s="1033"/>
      <c r="DE122" s="1033"/>
      <c r="DF122" s="1034"/>
      <c r="DG122" s="938">
        <v>1279552</v>
      </c>
      <c r="DH122" s="939"/>
      <c r="DI122" s="939"/>
      <c r="DJ122" s="939"/>
      <c r="DK122" s="939"/>
      <c r="DL122" s="939">
        <v>1170234</v>
      </c>
      <c r="DM122" s="939"/>
      <c r="DN122" s="939"/>
      <c r="DO122" s="939"/>
      <c r="DP122" s="939"/>
      <c r="DQ122" s="939">
        <v>1058876</v>
      </c>
      <c r="DR122" s="939"/>
      <c r="DS122" s="939"/>
      <c r="DT122" s="939"/>
      <c r="DU122" s="939"/>
      <c r="DV122" s="940">
        <v>19.600000000000001</v>
      </c>
      <c r="DW122" s="940"/>
      <c r="DX122" s="940"/>
      <c r="DY122" s="940"/>
      <c r="DZ122" s="941"/>
    </row>
    <row r="123" spans="1:130" s="224" customFormat="1" ht="26.25" customHeight="1" x14ac:dyDescent="0.2">
      <c r="A123" s="1070"/>
      <c r="B123" s="962"/>
      <c r="C123" s="935" t="s">
        <v>458</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132</v>
      </c>
      <c r="AB123" s="972"/>
      <c r="AC123" s="972"/>
      <c r="AD123" s="972"/>
      <c r="AE123" s="973"/>
      <c r="AF123" s="974" t="s">
        <v>132</v>
      </c>
      <c r="AG123" s="972"/>
      <c r="AH123" s="972"/>
      <c r="AI123" s="972"/>
      <c r="AJ123" s="973"/>
      <c r="AK123" s="974" t="s">
        <v>132</v>
      </c>
      <c r="AL123" s="972"/>
      <c r="AM123" s="972"/>
      <c r="AN123" s="972"/>
      <c r="AO123" s="973"/>
      <c r="AP123" s="975" t="s">
        <v>132</v>
      </c>
      <c r="AQ123" s="976"/>
      <c r="AR123" s="976"/>
      <c r="AS123" s="976"/>
      <c r="AT123" s="977"/>
      <c r="AU123" s="1010"/>
      <c r="AV123" s="1011"/>
      <c r="AW123" s="1011"/>
      <c r="AX123" s="1011"/>
      <c r="AY123" s="1011"/>
      <c r="AZ123" s="245" t="s">
        <v>190</v>
      </c>
      <c r="BA123" s="245"/>
      <c r="BB123" s="245"/>
      <c r="BC123" s="245"/>
      <c r="BD123" s="245"/>
      <c r="BE123" s="245"/>
      <c r="BF123" s="245"/>
      <c r="BG123" s="245"/>
      <c r="BH123" s="245"/>
      <c r="BI123" s="245"/>
      <c r="BJ123" s="245"/>
      <c r="BK123" s="245"/>
      <c r="BL123" s="245"/>
      <c r="BM123" s="245"/>
      <c r="BN123" s="245"/>
      <c r="BO123" s="990" t="s">
        <v>474</v>
      </c>
      <c r="BP123" s="1018"/>
      <c r="BQ123" s="1076">
        <v>21114798</v>
      </c>
      <c r="BR123" s="1077"/>
      <c r="BS123" s="1077"/>
      <c r="BT123" s="1077"/>
      <c r="BU123" s="1077"/>
      <c r="BV123" s="1077">
        <v>21751938</v>
      </c>
      <c r="BW123" s="1077"/>
      <c r="BX123" s="1077"/>
      <c r="BY123" s="1077"/>
      <c r="BZ123" s="1077"/>
      <c r="CA123" s="1077">
        <v>22621897</v>
      </c>
      <c r="CB123" s="1077"/>
      <c r="CC123" s="1077"/>
      <c r="CD123" s="1077"/>
      <c r="CE123" s="1077"/>
      <c r="CF123" s="1014"/>
      <c r="CG123" s="1015"/>
      <c r="CH123" s="1015"/>
      <c r="CI123" s="1015"/>
      <c r="CJ123" s="1016"/>
      <c r="CK123" s="1022"/>
      <c r="CL123" s="1023"/>
      <c r="CM123" s="1023"/>
      <c r="CN123" s="1023"/>
      <c r="CO123" s="1024"/>
      <c r="CP123" s="1032" t="s">
        <v>407</v>
      </c>
      <c r="CQ123" s="1033"/>
      <c r="CR123" s="1033"/>
      <c r="CS123" s="1033"/>
      <c r="CT123" s="1033"/>
      <c r="CU123" s="1033"/>
      <c r="CV123" s="1033"/>
      <c r="CW123" s="1033"/>
      <c r="CX123" s="1033"/>
      <c r="CY123" s="1033"/>
      <c r="CZ123" s="1033"/>
      <c r="DA123" s="1033"/>
      <c r="DB123" s="1033"/>
      <c r="DC123" s="1033"/>
      <c r="DD123" s="1033"/>
      <c r="DE123" s="1033"/>
      <c r="DF123" s="1034"/>
      <c r="DG123" s="971" t="s">
        <v>395</v>
      </c>
      <c r="DH123" s="972"/>
      <c r="DI123" s="972"/>
      <c r="DJ123" s="972"/>
      <c r="DK123" s="973"/>
      <c r="DL123" s="974" t="s">
        <v>395</v>
      </c>
      <c r="DM123" s="972"/>
      <c r="DN123" s="972"/>
      <c r="DO123" s="972"/>
      <c r="DP123" s="973"/>
      <c r="DQ123" s="974" t="s">
        <v>395</v>
      </c>
      <c r="DR123" s="972"/>
      <c r="DS123" s="972"/>
      <c r="DT123" s="972"/>
      <c r="DU123" s="973"/>
      <c r="DV123" s="975" t="s">
        <v>132</v>
      </c>
      <c r="DW123" s="976"/>
      <c r="DX123" s="976"/>
      <c r="DY123" s="976"/>
      <c r="DZ123" s="977"/>
    </row>
    <row r="124" spans="1:130" s="224" customFormat="1" ht="26.25" customHeight="1" thickBot="1" x14ac:dyDescent="0.25">
      <c r="A124" s="1070"/>
      <c r="B124" s="962"/>
      <c r="C124" s="935" t="s">
        <v>461</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391</v>
      </c>
      <c r="AB124" s="972"/>
      <c r="AC124" s="972"/>
      <c r="AD124" s="972"/>
      <c r="AE124" s="973"/>
      <c r="AF124" s="974" t="s">
        <v>395</v>
      </c>
      <c r="AG124" s="972"/>
      <c r="AH124" s="972"/>
      <c r="AI124" s="972"/>
      <c r="AJ124" s="973"/>
      <c r="AK124" s="974" t="s">
        <v>132</v>
      </c>
      <c r="AL124" s="972"/>
      <c r="AM124" s="972"/>
      <c r="AN124" s="972"/>
      <c r="AO124" s="973"/>
      <c r="AP124" s="975" t="s">
        <v>132</v>
      </c>
      <c r="AQ124" s="976"/>
      <c r="AR124" s="976"/>
      <c r="AS124" s="976"/>
      <c r="AT124" s="977"/>
      <c r="AU124" s="1072" t="s">
        <v>475</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47.5</v>
      </c>
      <c r="BR124" s="1040"/>
      <c r="BS124" s="1040"/>
      <c r="BT124" s="1040"/>
      <c r="BU124" s="1040"/>
      <c r="BV124" s="1040">
        <v>28.8</v>
      </c>
      <c r="BW124" s="1040"/>
      <c r="BX124" s="1040"/>
      <c r="BY124" s="1040"/>
      <c r="BZ124" s="1040"/>
      <c r="CA124" s="1040">
        <v>27.8</v>
      </c>
      <c r="CB124" s="1040"/>
      <c r="CC124" s="1040"/>
      <c r="CD124" s="1040"/>
      <c r="CE124" s="1040"/>
      <c r="CF124" s="1041"/>
      <c r="CG124" s="1042"/>
      <c r="CH124" s="1042"/>
      <c r="CI124" s="1042"/>
      <c r="CJ124" s="1043"/>
      <c r="CK124" s="1025"/>
      <c r="CL124" s="1025"/>
      <c r="CM124" s="1025"/>
      <c r="CN124" s="1025"/>
      <c r="CO124" s="1026"/>
      <c r="CP124" s="1032" t="s">
        <v>476</v>
      </c>
      <c r="CQ124" s="1033"/>
      <c r="CR124" s="1033"/>
      <c r="CS124" s="1033"/>
      <c r="CT124" s="1033"/>
      <c r="CU124" s="1033"/>
      <c r="CV124" s="1033"/>
      <c r="CW124" s="1033"/>
      <c r="CX124" s="1033"/>
      <c r="CY124" s="1033"/>
      <c r="CZ124" s="1033"/>
      <c r="DA124" s="1033"/>
      <c r="DB124" s="1033"/>
      <c r="DC124" s="1033"/>
      <c r="DD124" s="1033"/>
      <c r="DE124" s="1033"/>
      <c r="DF124" s="1034"/>
      <c r="DG124" s="1017" t="s">
        <v>132</v>
      </c>
      <c r="DH124" s="999"/>
      <c r="DI124" s="999"/>
      <c r="DJ124" s="999"/>
      <c r="DK124" s="1000"/>
      <c r="DL124" s="998" t="s">
        <v>132</v>
      </c>
      <c r="DM124" s="999"/>
      <c r="DN124" s="999"/>
      <c r="DO124" s="999"/>
      <c r="DP124" s="1000"/>
      <c r="DQ124" s="998" t="s">
        <v>132</v>
      </c>
      <c r="DR124" s="999"/>
      <c r="DS124" s="999"/>
      <c r="DT124" s="999"/>
      <c r="DU124" s="1000"/>
      <c r="DV124" s="1001" t="s">
        <v>395</v>
      </c>
      <c r="DW124" s="1002"/>
      <c r="DX124" s="1002"/>
      <c r="DY124" s="1002"/>
      <c r="DZ124" s="1003"/>
    </row>
    <row r="125" spans="1:130" s="224" customFormat="1" ht="26.25" customHeight="1" x14ac:dyDescent="0.2">
      <c r="A125" s="1070"/>
      <c r="B125" s="962"/>
      <c r="C125" s="935" t="s">
        <v>463</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395</v>
      </c>
      <c r="AB125" s="972"/>
      <c r="AC125" s="972"/>
      <c r="AD125" s="972"/>
      <c r="AE125" s="973"/>
      <c r="AF125" s="974" t="s">
        <v>132</v>
      </c>
      <c r="AG125" s="972"/>
      <c r="AH125" s="972"/>
      <c r="AI125" s="972"/>
      <c r="AJ125" s="973"/>
      <c r="AK125" s="974" t="s">
        <v>132</v>
      </c>
      <c r="AL125" s="972"/>
      <c r="AM125" s="972"/>
      <c r="AN125" s="972"/>
      <c r="AO125" s="973"/>
      <c r="AP125" s="975" t="s">
        <v>132</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477</v>
      </c>
      <c r="CL125" s="1020"/>
      <c r="CM125" s="1020"/>
      <c r="CN125" s="1020"/>
      <c r="CO125" s="1021"/>
      <c r="CP125" s="942" t="s">
        <v>478</v>
      </c>
      <c r="CQ125" s="910"/>
      <c r="CR125" s="910"/>
      <c r="CS125" s="910"/>
      <c r="CT125" s="910"/>
      <c r="CU125" s="910"/>
      <c r="CV125" s="910"/>
      <c r="CW125" s="910"/>
      <c r="CX125" s="910"/>
      <c r="CY125" s="910"/>
      <c r="CZ125" s="910"/>
      <c r="DA125" s="910"/>
      <c r="DB125" s="910"/>
      <c r="DC125" s="910"/>
      <c r="DD125" s="910"/>
      <c r="DE125" s="910"/>
      <c r="DF125" s="911"/>
      <c r="DG125" s="943" t="s">
        <v>395</v>
      </c>
      <c r="DH125" s="944"/>
      <c r="DI125" s="944"/>
      <c r="DJ125" s="944"/>
      <c r="DK125" s="944"/>
      <c r="DL125" s="944" t="s">
        <v>395</v>
      </c>
      <c r="DM125" s="944"/>
      <c r="DN125" s="944"/>
      <c r="DO125" s="944"/>
      <c r="DP125" s="944"/>
      <c r="DQ125" s="944" t="s">
        <v>132</v>
      </c>
      <c r="DR125" s="944"/>
      <c r="DS125" s="944"/>
      <c r="DT125" s="944"/>
      <c r="DU125" s="944"/>
      <c r="DV125" s="945" t="s">
        <v>395</v>
      </c>
      <c r="DW125" s="945"/>
      <c r="DX125" s="945"/>
      <c r="DY125" s="945"/>
      <c r="DZ125" s="946"/>
    </row>
    <row r="126" spans="1:130" s="224" customFormat="1" ht="26.25" customHeight="1" thickBot="1" x14ac:dyDescent="0.25">
      <c r="A126" s="1070"/>
      <c r="B126" s="962"/>
      <c r="C126" s="935" t="s">
        <v>465</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132</v>
      </c>
      <c r="AB126" s="972"/>
      <c r="AC126" s="972"/>
      <c r="AD126" s="972"/>
      <c r="AE126" s="973"/>
      <c r="AF126" s="974" t="s">
        <v>395</v>
      </c>
      <c r="AG126" s="972"/>
      <c r="AH126" s="972"/>
      <c r="AI126" s="972"/>
      <c r="AJ126" s="973"/>
      <c r="AK126" s="974" t="s">
        <v>132</v>
      </c>
      <c r="AL126" s="972"/>
      <c r="AM126" s="972"/>
      <c r="AN126" s="972"/>
      <c r="AO126" s="973"/>
      <c r="AP126" s="975" t="s">
        <v>479</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480</v>
      </c>
      <c r="CQ126" s="936"/>
      <c r="CR126" s="936"/>
      <c r="CS126" s="936"/>
      <c r="CT126" s="936"/>
      <c r="CU126" s="936"/>
      <c r="CV126" s="936"/>
      <c r="CW126" s="936"/>
      <c r="CX126" s="936"/>
      <c r="CY126" s="936"/>
      <c r="CZ126" s="936"/>
      <c r="DA126" s="936"/>
      <c r="DB126" s="936"/>
      <c r="DC126" s="936"/>
      <c r="DD126" s="936"/>
      <c r="DE126" s="936"/>
      <c r="DF126" s="937"/>
      <c r="DG126" s="938" t="s">
        <v>395</v>
      </c>
      <c r="DH126" s="939"/>
      <c r="DI126" s="939"/>
      <c r="DJ126" s="939"/>
      <c r="DK126" s="939"/>
      <c r="DL126" s="939" t="s">
        <v>395</v>
      </c>
      <c r="DM126" s="939"/>
      <c r="DN126" s="939"/>
      <c r="DO126" s="939"/>
      <c r="DP126" s="939"/>
      <c r="DQ126" s="939" t="s">
        <v>395</v>
      </c>
      <c r="DR126" s="939"/>
      <c r="DS126" s="939"/>
      <c r="DT126" s="939"/>
      <c r="DU126" s="939"/>
      <c r="DV126" s="940" t="s">
        <v>132</v>
      </c>
      <c r="DW126" s="940"/>
      <c r="DX126" s="940"/>
      <c r="DY126" s="940"/>
      <c r="DZ126" s="941"/>
    </row>
    <row r="127" spans="1:130" s="224" customFormat="1" ht="26.25" customHeight="1" x14ac:dyDescent="0.2">
      <c r="A127" s="1071"/>
      <c r="B127" s="964"/>
      <c r="C127" s="986" t="s">
        <v>481</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395</v>
      </c>
      <c r="AB127" s="972"/>
      <c r="AC127" s="972"/>
      <c r="AD127" s="972"/>
      <c r="AE127" s="973"/>
      <c r="AF127" s="974" t="s">
        <v>395</v>
      </c>
      <c r="AG127" s="972"/>
      <c r="AH127" s="972"/>
      <c r="AI127" s="972"/>
      <c r="AJ127" s="973"/>
      <c r="AK127" s="974" t="s">
        <v>132</v>
      </c>
      <c r="AL127" s="972"/>
      <c r="AM127" s="972"/>
      <c r="AN127" s="972"/>
      <c r="AO127" s="973"/>
      <c r="AP127" s="975" t="s">
        <v>132</v>
      </c>
      <c r="AQ127" s="976"/>
      <c r="AR127" s="976"/>
      <c r="AS127" s="976"/>
      <c r="AT127" s="977"/>
      <c r="AU127" s="226"/>
      <c r="AV127" s="226"/>
      <c r="AW127" s="226"/>
      <c r="AX127" s="1044" t="s">
        <v>482</v>
      </c>
      <c r="AY127" s="1045"/>
      <c r="AZ127" s="1045"/>
      <c r="BA127" s="1045"/>
      <c r="BB127" s="1045"/>
      <c r="BC127" s="1045"/>
      <c r="BD127" s="1045"/>
      <c r="BE127" s="1046"/>
      <c r="BF127" s="1047" t="s">
        <v>483</v>
      </c>
      <c r="BG127" s="1045"/>
      <c r="BH127" s="1045"/>
      <c r="BI127" s="1045"/>
      <c r="BJ127" s="1045"/>
      <c r="BK127" s="1045"/>
      <c r="BL127" s="1046"/>
      <c r="BM127" s="1047" t="s">
        <v>484</v>
      </c>
      <c r="BN127" s="1045"/>
      <c r="BO127" s="1045"/>
      <c r="BP127" s="1045"/>
      <c r="BQ127" s="1045"/>
      <c r="BR127" s="1045"/>
      <c r="BS127" s="1046"/>
      <c r="BT127" s="1047" t="s">
        <v>485</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486</v>
      </c>
      <c r="CQ127" s="936"/>
      <c r="CR127" s="936"/>
      <c r="CS127" s="936"/>
      <c r="CT127" s="936"/>
      <c r="CU127" s="936"/>
      <c r="CV127" s="936"/>
      <c r="CW127" s="936"/>
      <c r="CX127" s="936"/>
      <c r="CY127" s="936"/>
      <c r="CZ127" s="936"/>
      <c r="DA127" s="936"/>
      <c r="DB127" s="936"/>
      <c r="DC127" s="936"/>
      <c r="DD127" s="936"/>
      <c r="DE127" s="936"/>
      <c r="DF127" s="937"/>
      <c r="DG127" s="938" t="s">
        <v>395</v>
      </c>
      <c r="DH127" s="939"/>
      <c r="DI127" s="939"/>
      <c r="DJ127" s="939"/>
      <c r="DK127" s="939"/>
      <c r="DL127" s="939" t="s">
        <v>395</v>
      </c>
      <c r="DM127" s="939"/>
      <c r="DN127" s="939"/>
      <c r="DO127" s="939"/>
      <c r="DP127" s="939"/>
      <c r="DQ127" s="939" t="s">
        <v>395</v>
      </c>
      <c r="DR127" s="939"/>
      <c r="DS127" s="939"/>
      <c r="DT127" s="939"/>
      <c r="DU127" s="939"/>
      <c r="DV127" s="940" t="s">
        <v>395</v>
      </c>
      <c r="DW127" s="940"/>
      <c r="DX127" s="940"/>
      <c r="DY127" s="940"/>
      <c r="DZ127" s="941"/>
    </row>
    <row r="128" spans="1:130" s="224" customFormat="1" ht="26.25" customHeight="1" thickBot="1" x14ac:dyDescent="0.25">
      <c r="A128" s="1054" t="s">
        <v>487</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488</v>
      </c>
      <c r="X128" s="1056"/>
      <c r="Y128" s="1056"/>
      <c r="Z128" s="1057"/>
      <c r="AA128" s="1058">
        <v>48510</v>
      </c>
      <c r="AB128" s="1059"/>
      <c r="AC128" s="1059"/>
      <c r="AD128" s="1059"/>
      <c r="AE128" s="1060"/>
      <c r="AF128" s="1061">
        <v>203836</v>
      </c>
      <c r="AG128" s="1059"/>
      <c r="AH128" s="1059"/>
      <c r="AI128" s="1059"/>
      <c r="AJ128" s="1060"/>
      <c r="AK128" s="1061">
        <v>38364</v>
      </c>
      <c r="AL128" s="1059"/>
      <c r="AM128" s="1059"/>
      <c r="AN128" s="1059"/>
      <c r="AO128" s="1060"/>
      <c r="AP128" s="1062"/>
      <c r="AQ128" s="1063"/>
      <c r="AR128" s="1063"/>
      <c r="AS128" s="1063"/>
      <c r="AT128" s="1064"/>
      <c r="AU128" s="226"/>
      <c r="AV128" s="226"/>
      <c r="AW128" s="226"/>
      <c r="AX128" s="909" t="s">
        <v>489</v>
      </c>
      <c r="AY128" s="910"/>
      <c r="AZ128" s="910"/>
      <c r="BA128" s="910"/>
      <c r="BB128" s="910"/>
      <c r="BC128" s="910"/>
      <c r="BD128" s="910"/>
      <c r="BE128" s="911"/>
      <c r="BF128" s="1065" t="s">
        <v>395</v>
      </c>
      <c r="BG128" s="1066"/>
      <c r="BH128" s="1066"/>
      <c r="BI128" s="1066"/>
      <c r="BJ128" s="1066"/>
      <c r="BK128" s="1066"/>
      <c r="BL128" s="1067"/>
      <c r="BM128" s="1065">
        <v>14.07</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490</v>
      </c>
      <c r="CQ128" s="739"/>
      <c r="CR128" s="739"/>
      <c r="CS128" s="739"/>
      <c r="CT128" s="739"/>
      <c r="CU128" s="739"/>
      <c r="CV128" s="739"/>
      <c r="CW128" s="739"/>
      <c r="CX128" s="739"/>
      <c r="CY128" s="739"/>
      <c r="CZ128" s="739"/>
      <c r="DA128" s="739"/>
      <c r="DB128" s="739"/>
      <c r="DC128" s="739"/>
      <c r="DD128" s="739"/>
      <c r="DE128" s="739"/>
      <c r="DF128" s="1049"/>
      <c r="DG128" s="1050" t="s">
        <v>395</v>
      </c>
      <c r="DH128" s="1051"/>
      <c r="DI128" s="1051"/>
      <c r="DJ128" s="1051"/>
      <c r="DK128" s="1051"/>
      <c r="DL128" s="1051" t="s">
        <v>395</v>
      </c>
      <c r="DM128" s="1051"/>
      <c r="DN128" s="1051"/>
      <c r="DO128" s="1051"/>
      <c r="DP128" s="1051"/>
      <c r="DQ128" s="1051" t="s">
        <v>395</v>
      </c>
      <c r="DR128" s="1051"/>
      <c r="DS128" s="1051"/>
      <c r="DT128" s="1051"/>
      <c r="DU128" s="1051"/>
      <c r="DV128" s="1052" t="s">
        <v>395</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491</v>
      </c>
      <c r="X129" s="1084"/>
      <c r="Y129" s="1084"/>
      <c r="Z129" s="1085"/>
      <c r="AA129" s="971">
        <v>6859240</v>
      </c>
      <c r="AB129" s="972"/>
      <c r="AC129" s="972"/>
      <c r="AD129" s="972"/>
      <c r="AE129" s="973"/>
      <c r="AF129" s="974">
        <v>7219880</v>
      </c>
      <c r="AG129" s="972"/>
      <c r="AH129" s="972"/>
      <c r="AI129" s="972"/>
      <c r="AJ129" s="973"/>
      <c r="AK129" s="974">
        <v>6923718</v>
      </c>
      <c r="AL129" s="972"/>
      <c r="AM129" s="972"/>
      <c r="AN129" s="972"/>
      <c r="AO129" s="973"/>
      <c r="AP129" s="1086"/>
      <c r="AQ129" s="1087"/>
      <c r="AR129" s="1087"/>
      <c r="AS129" s="1087"/>
      <c r="AT129" s="1088"/>
      <c r="AU129" s="227"/>
      <c r="AV129" s="227"/>
      <c r="AW129" s="227"/>
      <c r="AX129" s="1078" t="s">
        <v>492</v>
      </c>
      <c r="AY129" s="936"/>
      <c r="AZ129" s="936"/>
      <c r="BA129" s="936"/>
      <c r="BB129" s="936"/>
      <c r="BC129" s="936"/>
      <c r="BD129" s="936"/>
      <c r="BE129" s="937"/>
      <c r="BF129" s="1079" t="s">
        <v>132</v>
      </c>
      <c r="BG129" s="1080"/>
      <c r="BH129" s="1080"/>
      <c r="BI129" s="1080"/>
      <c r="BJ129" s="1080"/>
      <c r="BK129" s="1080"/>
      <c r="BL129" s="1081"/>
      <c r="BM129" s="1079">
        <v>19.07</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493</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494</v>
      </c>
      <c r="X130" s="1084"/>
      <c r="Y130" s="1084"/>
      <c r="Z130" s="1085"/>
      <c r="AA130" s="971">
        <v>1544411</v>
      </c>
      <c r="AB130" s="972"/>
      <c r="AC130" s="972"/>
      <c r="AD130" s="972"/>
      <c r="AE130" s="973"/>
      <c r="AF130" s="974">
        <v>1576957</v>
      </c>
      <c r="AG130" s="972"/>
      <c r="AH130" s="972"/>
      <c r="AI130" s="972"/>
      <c r="AJ130" s="973"/>
      <c r="AK130" s="974">
        <v>1517856</v>
      </c>
      <c r="AL130" s="972"/>
      <c r="AM130" s="972"/>
      <c r="AN130" s="972"/>
      <c r="AO130" s="973"/>
      <c r="AP130" s="1086"/>
      <c r="AQ130" s="1087"/>
      <c r="AR130" s="1087"/>
      <c r="AS130" s="1087"/>
      <c r="AT130" s="1088"/>
      <c r="AU130" s="227"/>
      <c r="AV130" s="227"/>
      <c r="AW130" s="227"/>
      <c r="AX130" s="1078" t="s">
        <v>495</v>
      </c>
      <c r="AY130" s="936"/>
      <c r="AZ130" s="936"/>
      <c r="BA130" s="936"/>
      <c r="BB130" s="936"/>
      <c r="BC130" s="936"/>
      <c r="BD130" s="936"/>
      <c r="BE130" s="937"/>
      <c r="BF130" s="1114">
        <v>14.1</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496</v>
      </c>
      <c r="X131" s="1121"/>
      <c r="Y131" s="1121"/>
      <c r="Z131" s="1122"/>
      <c r="AA131" s="1017">
        <v>5314829</v>
      </c>
      <c r="AB131" s="999"/>
      <c r="AC131" s="999"/>
      <c r="AD131" s="999"/>
      <c r="AE131" s="1000"/>
      <c r="AF131" s="998">
        <v>5642923</v>
      </c>
      <c r="AG131" s="999"/>
      <c r="AH131" s="999"/>
      <c r="AI131" s="999"/>
      <c r="AJ131" s="1000"/>
      <c r="AK131" s="998">
        <v>5405862</v>
      </c>
      <c r="AL131" s="999"/>
      <c r="AM131" s="999"/>
      <c r="AN131" s="999"/>
      <c r="AO131" s="1000"/>
      <c r="AP131" s="1123"/>
      <c r="AQ131" s="1124"/>
      <c r="AR131" s="1124"/>
      <c r="AS131" s="1124"/>
      <c r="AT131" s="1125"/>
      <c r="AU131" s="227"/>
      <c r="AV131" s="227"/>
      <c r="AW131" s="227"/>
      <c r="AX131" s="1096" t="s">
        <v>497</v>
      </c>
      <c r="AY131" s="739"/>
      <c r="AZ131" s="739"/>
      <c r="BA131" s="739"/>
      <c r="BB131" s="739"/>
      <c r="BC131" s="739"/>
      <c r="BD131" s="739"/>
      <c r="BE131" s="1049"/>
      <c r="BF131" s="1097">
        <v>27.8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498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499</v>
      </c>
      <c r="W132" s="1107"/>
      <c r="X132" s="1107"/>
      <c r="Y132" s="1107"/>
      <c r="Z132" s="1108"/>
      <c r="AA132" s="1109">
        <v>13.76420577</v>
      </c>
      <c r="AB132" s="1110"/>
      <c r="AC132" s="1110"/>
      <c r="AD132" s="1110"/>
      <c r="AE132" s="1111"/>
      <c r="AF132" s="1112">
        <v>13.47005798</v>
      </c>
      <c r="AG132" s="1110"/>
      <c r="AH132" s="1110"/>
      <c r="AI132" s="1110"/>
      <c r="AJ132" s="1111"/>
      <c r="AK132" s="1112">
        <v>15.193728589999999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500</v>
      </c>
      <c r="W133" s="1090"/>
      <c r="X133" s="1090"/>
      <c r="Y133" s="1090"/>
      <c r="Z133" s="1091"/>
      <c r="AA133" s="1092">
        <v>13.7</v>
      </c>
      <c r="AB133" s="1093"/>
      <c r="AC133" s="1093"/>
      <c r="AD133" s="1093"/>
      <c r="AE133" s="1094"/>
      <c r="AF133" s="1092">
        <v>13.6</v>
      </c>
      <c r="AG133" s="1093"/>
      <c r="AH133" s="1093"/>
      <c r="AI133" s="1093"/>
      <c r="AJ133" s="1094"/>
      <c r="AK133" s="1092">
        <v>14.1</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cIWjuQoDnmZpqtYdyZY03Nu1qWQynTxmu3Zpw/pDHWDBey3n9HM3fyn9rPRoUbTj5RRSc9CuFklojr863ZSLA==" saltValue="ZZ1Lo2FS2aoF4htesTK8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oEcQ3MlJ5istTq5Nkt4gFd7qhe2LknN8zvmcIk4FXtIM3LrZ6ozWdjMlE5BE+B2NALk0RCnubQp4cbOS6s/qmw==" saltValue="89B5Cho29NuxH6PzZbMj3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X5cy6rWh4jsQDRv3BnhlIo0fwhjYoVJpPtpXV+16ArcHXCDB419FBffGtlhbVo81y4bahlEYk+Q/GrL3G/ezQ==" saltValue="JuewPJGNeDgxMwUl6TrN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503</v>
      </c>
      <c r="AL6" s="260"/>
      <c r="AM6" s="260"/>
      <c r="AN6" s="260"/>
    </row>
    <row r="7" spans="1:46" ht="13.5" customHeight="1" x14ac:dyDescent="0.2">
      <c r="A7" s="259"/>
      <c r="AK7" s="262"/>
      <c r="AL7" s="263"/>
      <c r="AM7" s="263"/>
      <c r="AN7" s="264"/>
      <c r="AO7" s="1127" t="s">
        <v>504</v>
      </c>
      <c r="AP7" s="265"/>
      <c r="AQ7" s="266" t="s">
        <v>505</v>
      </c>
      <c r="AR7" s="267"/>
    </row>
    <row r="8" spans="1:46" ht="13" x14ac:dyDescent="0.2">
      <c r="A8" s="259"/>
      <c r="AK8" s="268"/>
      <c r="AL8" s="269"/>
      <c r="AM8" s="269"/>
      <c r="AN8" s="270"/>
      <c r="AO8" s="1128"/>
      <c r="AP8" s="271" t="s">
        <v>506</v>
      </c>
      <c r="AQ8" s="272" t="s">
        <v>507</v>
      </c>
      <c r="AR8" s="273" t="s">
        <v>508</v>
      </c>
    </row>
    <row r="9" spans="1:46" ht="13" x14ac:dyDescent="0.2">
      <c r="A9" s="259"/>
      <c r="AK9" s="1129" t="s">
        <v>509</v>
      </c>
      <c r="AL9" s="1130"/>
      <c r="AM9" s="1130"/>
      <c r="AN9" s="1131"/>
      <c r="AO9" s="274">
        <v>1876846</v>
      </c>
      <c r="AP9" s="274">
        <v>144953</v>
      </c>
      <c r="AQ9" s="275">
        <v>105319</v>
      </c>
      <c r="AR9" s="276">
        <v>37.6</v>
      </c>
    </row>
    <row r="10" spans="1:46" ht="13.5" customHeight="1" x14ac:dyDescent="0.2">
      <c r="A10" s="259"/>
      <c r="AK10" s="1129" t="s">
        <v>510</v>
      </c>
      <c r="AL10" s="1130"/>
      <c r="AM10" s="1130"/>
      <c r="AN10" s="1131"/>
      <c r="AO10" s="277">
        <v>361243</v>
      </c>
      <c r="AP10" s="277">
        <v>27900</v>
      </c>
      <c r="AQ10" s="278">
        <v>9860</v>
      </c>
      <c r="AR10" s="279">
        <v>183</v>
      </c>
    </row>
    <row r="11" spans="1:46" ht="13.5" customHeight="1" x14ac:dyDescent="0.2">
      <c r="A11" s="259"/>
      <c r="AK11" s="1129" t="s">
        <v>511</v>
      </c>
      <c r="AL11" s="1130"/>
      <c r="AM11" s="1130"/>
      <c r="AN11" s="1131"/>
      <c r="AO11" s="277" t="s">
        <v>512</v>
      </c>
      <c r="AP11" s="277" t="s">
        <v>512</v>
      </c>
      <c r="AQ11" s="278">
        <v>1656</v>
      </c>
      <c r="AR11" s="279" t="s">
        <v>512</v>
      </c>
    </row>
    <row r="12" spans="1:46" ht="13.5" customHeight="1" x14ac:dyDescent="0.2">
      <c r="A12" s="259"/>
      <c r="AK12" s="1129" t="s">
        <v>513</v>
      </c>
      <c r="AL12" s="1130"/>
      <c r="AM12" s="1130"/>
      <c r="AN12" s="1131"/>
      <c r="AO12" s="277" t="s">
        <v>512</v>
      </c>
      <c r="AP12" s="277" t="s">
        <v>512</v>
      </c>
      <c r="AQ12" s="278">
        <v>3</v>
      </c>
      <c r="AR12" s="279" t="s">
        <v>512</v>
      </c>
    </row>
    <row r="13" spans="1:46" ht="13.5" customHeight="1" x14ac:dyDescent="0.2">
      <c r="A13" s="259"/>
      <c r="AK13" s="1129" t="s">
        <v>514</v>
      </c>
      <c r="AL13" s="1130"/>
      <c r="AM13" s="1130"/>
      <c r="AN13" s="1131"/>
      <c r="AO13" s="277">
        <v>61748</v>
      </c>
      <c r="AP13" s="277">
        <v>4769</v>
      </c>
      <c r="AQ13" s="278">
        <v>4056</v>
      </c>
      <c r="AR13" s="279">
        <v>17.600000000000001</v>
      </c>
    </row>
    <row r="14" spans="1:46" ht="13.5" customHeight="1" x14ac:dyDescent="0.2">
      <c r="A14" s="259"/>
      <c r="AK14" s="1129" t="s">
        <v>515</v>
      </c>
      <c r="AL14" s="1130"/>
      <c r="AM14" s="1130"/>
      <c r="AN14" s="1131"/>
      <c r="AO14" s="277" t="s">
        <v>512</v>
      </c>
      <c r="AP14" s="277" t="s">
        <v>512</v>
      </c>
      <c r="AQ14" s="278">
        <v>2339</v>
      </c>
      <c r="AR14" s="279" t="s">
        <v>512</v>
      </c>
    </row>
    <row r="15" spans="1:46" ht="13.5" customHeight="1" x14ac:dyDescent="0.2">
      <c r="A15" s="259"/>
      <c r="AK15" s="1132" t="s">
        <v>516</v>
      </c>
      <c r="AL15" s="1133"/>
      <c r="AM15" s="1133"/>
      <c r="AN15" s="1134"/>
      <c r="AO15" s="277">
        <v>-111695</v>
      </c>
      <c r="AP15" s="277">
        <v>-8626</v>
      </c>
      <c r="AQ15" s="278">
        <v>-7717</v>
      </c>
      <c r="AR15" s="279">
        <v>11.8</v>
      </c>
    </row>
    <row r="16" spans="1:46" ht="13" x14ac:dyDescent="0.2">
      <c r="A16" s="259"/>
      <c r="AK16" s="1132" t="s">
        <v>190</v>
      </c>
      <c r="AL16" s="1133"/>
      <c r="AM16" s="1133"/>
      <c r="AN16" s="1134"/>
      <c r="AO16" s="277">
        <v>2188142</v>
      </c>
      <c r="AP16" s="277">
        <v>168995</v>
      </c>
      <c r="AQ16" s="278">
        <v>115515</v>
      </c>
      <c r="AR16" s="279">
        <v>46.3</v>
      </c>
    </row>
    <row r="17" spans="1:46" ht="13" x14ac:dyDescent="0.2">
      <c r="A17" s="259"/>
    </row>
    <row r="18" spans="1:46" ht="13" x14ac:dyDescent="0.2">
      <c r="A18" s="259"/>
      <c r="AQ18" s="280"/>
      <c r="AR18" s="280"/>
    </row>
    <row r="19" spans="1:46" ht="13" x14ac:dyDescent="0.2">
      <c r="A19" s="259"/>
      <c r="AK19" s="255" t="s">
        <v>517</v>
      </c>
    </row>
    <row r="20" spans="1:46" ht="13" x14ac:dyDescent="0.2">
      <c r="A20" s="259"/>
      <c r="AK20" s="281"/>
      <c r="AL20" s="282"/>
      <c r="AM20" s="282"/>
      <c r="AN20" s="283"/>
      <c r="AO20" s="284" t="s">
        <v>518</v>
      </c>
      <c r="AP20" s="285" t="s">
        <v>519</v>
      </c>
      <c r="AQ20" s="286" t="s">
        <v>520</v>
      </c>
      <c r="AR20" s="287"/>
    </row>
    <row r="21" spans="1:46" s="260" customFormat="1" ht="13" x14ac:dyDescent="0.2">
      <c r="A21" s="288"/>
      <c r="AK21" s="1135" t="s">
        <v>521</v>
      </c>
      <c r="AL21" s="1136"/>
      <c r="AM21" s="1136"/>
      <c r="AN21" s="1137"/>
      <c r="AO21" s="289">
        <v>14.67</v>
      </c>
      <c r="AP21" s="290">
        <v>10.69</v>
      </c>
      <c r="AQ21" s="291">
        <v>3.98</v>
      </c>
      <c r="AS21" s="292"/>
      <c r="AT21" s="288"/>
    </row>
    <row r="22" spans="1:46" s="260" customFormat="1" ht="13" x14ac:dyDescent="0.2">
      <c r="A22" s="288"/>
      <c r="AK22" s="1135" t="s">
        <v>522</v>
      </c>
      <c r="AL22" s="1136"/>
      <c r="AM22" s="1136"/>
      <c r="AN22" s="1137"/>
      <c r="AO22" s="293">
        <v>95.7</v>
      </c>
      <c r="AP22" s="294">
        <v>97.4</v>
      </c>
      <c r="AQ22" s="295">
        <v>-1.7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523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524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525</v>
      </c>
      <c r="AL29" s="260"/>
      <c r="AM29" s="260"/>
      <c r="AN29" s="260"/>
      <c r="AS29" s="302"/>
    </row>
    <row r="30" spans="1:46" ht="13.5" customHeight="1" x14ac:dyDescent="0.2">
      <c r="A30" s="259"/>
      <c r="AK30" s="262"/>
      <c r="AL30" s="263"/>
      <c r="AM30" s="263"/>
      <c r="AN30" s="264"/>
      <c r="AO30" s="1127" t="s">
        <v>504</v>
      </c>
      <c r="AP30" s="265"/>
      <c r="AQ30" s="266" t="s">
        <v>505</v>
      </c>
      <c r="AR30" s="267"/>
    </row>
    <row r="31" spans="1:46" ht="13" x14ac:dyDescent="0.2">
      <c r="A31" s="259"/>
      <c r="AK31" s="268"/>
      <c r="AL31" s="269"/>
      <c r="AM31" s="269"/>
      <c r="AN31" s="270"/>
      <c r="AO31" s="1128"/>
      <c r="AP31" s="271" t="s">
        <v>506</v>
      </c>
      <c r="AQ31" s="272" t="s">
        <v>507</v>
      </c>
      <c r="AR31" s="273" t="s">
        <v>508</v>
      </c>
    </row>
    <row r="32" spans="1:46" ht="27" customHeight="1" x14ac:dyDescent="0.2">
      <c r="A32" s="259"/>
      <c r="AK32" s="1143" t="s">
        <v>526</v>
      </c>
      <c r="AL32" s="1144"/>
      <c r="AM32" s="1144"/>
      <c r="AN32" s="1145"/>
      <c r="AO32" s="303">
        <v>1441558</v>
      </c>
      <c r="AP32" s="303">
        <v>111334</v>
      </c>
      <c r="AQ32" s="304">
        <v>74824</v>
      </c>
      <c r="AR32" s="305">
        <v>48.8</v>
      </c>
    </row>
    <row r="33" spans="1:46" ht="13.5" customHeight="1" x14ac:dyDescent="0.2">
      <c r="A33" s="259"/>
      <c r="AK33" s="1143" t="s">
        <v>527</v>
      </c>
      <c r="AL33" s="1144"/>
      <c r="AM33" s="1144"/>
      <c r="AN33" s="1145"/>
      <c r="AO33" s="303" t="s">
        <v>512</v>
      </c>
      <c r="AP33" s="303" t="s">
        <v>512</v>
      </c>
      <c r="AQ33" s="304" t="s">
        <v>512</v>
      </c>
      <c r="AR33" s="305" t="s">
        <v>512</v>
      </c>
    </row>
    <row r="34" spans="1:46" ht="27" customHeight="1" x14ac:dyDescent="0.2">
      <c r="A34" s="259"/>
      <c r="AK34" s="1143" t="s">
        <v>528</v>
      </c>
      <c r="AL34" s="1144"/>
      <c r="AM34" s="1144"/>
      <c r="AN34" s="1145"/>
      <c r="AO34" s="303" t="s">
        <v>512</v>
      </c>
      <c r="AP34" s="303" t="s">
        <v>512</v>
      </c>
      <c r="AQ34" s="304">
        <v>1</v>
      </c>
      <c r="AR34" s="305" t="s">
        <v>512</v>
      </c>
    </row>
    <row r="35" spans="1:46" ht="27" customHeight="1" x14ac:dyDescent="0.2">
      <c r="A35" s="259"/>
      <c r="AK35" s="1143" t="s">
        <v>529</v>
      </c>
      <c r="AL35" s="1144"/>
      <c r="AM35" s="1144"/>
      <c r="AN35" s="1145"/>
      <c r="AO35" s="303">
        <v>889193</v>
      </c>
      <c r="AP35" s="303">
        <v>68674</v>
      </c>
      <c r="AQ35" s="304">
        <v>17427</v>
      </c>
      <c r="AR35" s="305">
        <v>294.10000000000002</v>
      </c>
    </row>
    <row r="36" spans="1:46" ht="27" customHeight="1" x14ac:dyDescent="0.2">
      <c r="A36" s="259"/>
      <c r="AK36" s="1143" t="s">
        <v>530</v>
      </c>
      <c r="AL36" s="1144"/>
      <c r="AM36" s="1144"/>
      <c r="AN36" s="1145"/>
      <c r="AO36" s="303">
        <v>46760</v>
      </c>
      <c r="AP36" s="303">
        <v>3611</v>
      </c>
      <c r="AQ36" s="304">
        <v>2447</v>
      </c>
      <c r="AR36" s="305">
        <v>47.6</v>
      </c>
    </row>
    <row r="37" spans="1:46" ht="13.5" customHeight="1" x14ac:dyDescent="0.2">
      <c r="A37" s="259"/>
      <c r="AK37" s="1143" t="s">
        <v>531</v>
      </c>
      <c r="AL37" s="1144"/>
      <c r="AM37" s="1144"/>
      <c r="AN37" s="1145"/>
      <c r="AO37" s="303" t="s">
        <v>512</v>
      </c>
      <c r="AP37" s="303" t="s">
        <v>512</v>
      </c>
      <c r="AQ37" s="304">
        <v>591</v>
      </c>
      <c r="AR37" s="305" t="s">
        <v>512</v>
      </c>
    </row>
    <row r="38" spans="1:46" ht="27" customHeight="1" x14ac:dyDescent="0.2">
      <c r="A38" s="259"/>
      <c r="AK38" s="1146" t="s">
        <v>532</v>
      </c>
      <c r="AL38" s="1147"/>
      <c r="AM38" s="1147"/>
      <c r="AN38" s="1148"/>
      <c r="AO38" s="306">
        <v>61</v>
      </c>
      <c r="AP38" s="306">
        <v>5</v>
      </c>
      <c r="AQ38" s="307">
        <v>2</v>
      </c>
      <c r="AR38" s="295">
        <v>150</v>
      </c>
      <c r="AS38" s="302"/>
    </row>
    <row r="39" spans="1:46" ht="13" x14ac:dyDescent="0.2">
      <c r="A39" s="259"/>
      <c r="AK39" s="1146" t="s">
        <v>533</v>
      </c>
      <c r="AL39" s="1147"/>
      <c r="AM39" s="1147"/>
      <c r="AN39" s="1148"/>
      <c r="AO39" s="303">
        <v>-38364</v>
      </c>
      <c r="AP39" s="303">
        <v>-2963</v>
      </c>
      <c r="AQ39" s="304">
        <v>-3618</v>
      </c>
      <c r="AR39" s="305">
        <v>-18.100000000000001</v>
      </c>
      <c r="AS39" s="302"/>
    </row>
    <row r="40" spans="1:46" ht="27" customHeight="1" x14ac:dyDescent="0.2">
      <c r="A40" s="259"/>
      <c r="AK40" s="1143" t="s">
        <v>534</v>
      </c>
      <c r="AL40" s="1144"/>
      <c r="AM40" s="1144"/>
      <c r="AN40" s="1145"/>
      <c r="AO40" s="303">
        <v>-1517856</v>
      </c>
      <c r="AP40" s="303">
        <v>-117227</v>
      </c>
      <c r="AQ40" s="304">
        <v>-63812</v>
      </c>
      <c r="AR40" s="305">
        <v>83.7</v>
      </c>
      <c r="AS40" s="302"/>
    </row>
    <row r="41" spans="1:46" ht="13" x14ac:dyDescent="0.2">
      <c r="A41" s="259"/>
      <c r="AK41" s="1149" t="s">
        <v>302</v>
      </c>
      <c r="AL41" s="1150"/>
      <c r="AM41" s="1150"/>
      <c r="AN41" s="1151"/>
      <c r="AO41" s="303">
        <v>821352</v>
      </c>
      <c r="AP41" s="303">
        <v>63435</v>
      </c>
      <c r="AQ41" s="304">
        <v>27863</v>
      </c>
      <c r="AR41" s="305">
        <v>127.7</v>
      </c>
      <c r="AS41" s="302"/>
    </row>
    <row r="42" spans="1:46" ht="13" x14ac:dyDescent="0.2">
      <c r="A42" s="259"/>
      <c r="AK42" s="308" t="s">
        <v>535</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536</v>
      </c>
    </row>
    <row r="48" spans="1:46" ht="13" x14ac:dyDescent="0.2">
      <c r="A48" s="259"/>
      <c r="AK48" s="313" t="s">
        <v>537</v>
      </c>
      <c r="AL48" s="313"/>
      <c r="AM48" s="313"/>
      <c r="AN48" s="313"/>
      <c r="AO48" s="313"/>
      <c r="AP48" s="313"/>
      <c r="AQ48" s="314"/>
      <c r="AR48" s="313"/>
    </row>
    <row r="49" spans="1:44" ht="13.5" customHeight="1" x14ac:dyDescent="0.2">
      <c r="A49" s="259"/>
      <c r="AK49" s="315"/>
      <c r="AL49" s="316"/>
      <c r="AM49" s="1138" t="s">
        <v>504</v>
      </c>
      <c r="AN49" s="1140" t="s">
        <v>538</v>
      </c>
      <c r="AO49" s="1141"/>
      <c r="AP49" s="1141"/>
      <c r="AQ49" s="1141"/>
      <c r="AR49" s="1142"/>
    </row>
    <row r="50" spans="1:44" ht="13" x14ac:dyDescent="0.2">
      <c r="A50" s="259"/>
      <c r="AK50" s="317"/>
      <c r="AL50" s="318"/>
      <c r="AM50" s="1139"/>
      <c r="AN50" s="319" t="s">
        <v>539</v>
      </c>
      <c r="AO50" s="320" t="s">
        <v>540</v>
      </c>
      <c r="AP50" s="321" t="s">
        <v>541</v>
      </c>
      <c r="AQ50" s="322" t="s">
        <v>542</v>
      </c>
      <c r="AR50" s="323" t="s">
        <v>543</v>
      </c>
    </row>
    <row r="51" spans="1:44" ht="13" x14ac:dyDescent="0.2">
      <c r="A51" s="259"/>
      <c r="AK51" s="315" t="s">
        <v>544</v>
      </c>
      <c r="AL51" s="316"/>
      <c r="AM51" s="324">
        <v>2346553</v>
      </c>
      <c r="AN51" s="325">
        <v>162955</v>
      </c>
      <c r="AO51" s="326">
        <v>78.599999999999994</v>
      </c>
      <c r="AP51" s="327">
        <v>85173</v>
      </c>
      <c r="AQ51" s="328">
        <v>-4.3</v>
      </c>
      <c r="AR51" s="329">
        <v>82.9</v>
      </c>
    </row>
    <row r="52" spans="1:44" ht="13" x14ac:dyDescent="0.2">
      <c r="A52" s="259"/>
      <c r="AK52" s="330"/>
      <c r="AL52" s="331" t="s">
        <v>545</v>
      </c>
      <c r="AM52" s="332">
        <v>1759484</v>
      </c>
      <c r="AN52" s="333">
        <v>122186</v>
      </c>
      <c r="AO52" s="334">
        <v>171.3</v>
      </c>
      <c r="AP52" s="335">
        <v>43913</v>
      </c>
      <c r="AQ52" s="336">
        <v>-3.4</v>
      </c>
      <c r="AR52" s="337">
        <v>174.7</v>
      </c>
    </row>
    <row r="53" spans="1:44" ht="13" x14ac:dyDescent="0.2">
      <c r="A53" s="259"/>
      <c r="AK53" s="315" t="s">
        <v>546</v>
      </c>
      <c r="AL53" s="316"/>
      <c r="AM53" s="324">
        <v>1525734</v>
      </c>
      <c r="AN53" s="325">
        <v>108408</v>
      </c>
      <c r="AO53" s="326">
        <v>-33.5</v>
      </c>
      <c r="AP53" s="327">
        <v>94081</v>
      </c>
      <c r="AQ53" s="328">
        <v>10.5</v>
      </c>
      <c r="AR53" s="329">
        <v>-44</v>
      </c>
    </row>
    <row r="54" spans="1:44" ht="13" x14ac:dyDescent="0.2">
      <c r="A54" s="259"/>
      <c r="AK54" s="330"/>
      <c r="AL54" s="331" t="s">
        <v>545</v>
      </c>
      <c r="AM54" s="332">
        <v>446794</v>
      </c>
      <c r="AN54" s="333">
        <v>31746</v>
      </c>
      <c r="AO54" s="334">
        <v>-74</v>
      </c>
      <c r="AP54" s="335">
        <v>48949</v>
      </c>
      <c r="AQ54" s="336">
        <v>11.5</v>
      </c>
      <c r="AR54" s="337">
        <v>-85.5</v>
      </c>
    </row>
    <row r="55" spans="1:44" ht="13" x14ac:dyDescent="0.2">
      <c r="A55" s="259"/>
      <c r="AK55" s="315" t="s">
        <v>547</v>
      </c>
      <c r="AL55" s="316"/>
      <c r="AM55" s="324">
        <v>2239508</v>
      </c>
      <c r="AN55" s="325">
        <v>163468</v>
      </c>
      <c r="AO55" s="326">
        <v>50.8</v>
      </c>
      <c r="AP55" s="327">
        <v>92632</v>
      </c>
      <c r="AQ55" s="328">
        <v>-1.5</v>
      </c>
      <c r="AR55" s="329">
        <v>52.3</v>
      </c>
    </row>
    <row r="56" spans="1:44" ht="13" x14ac:dyDescent="0.2">
      <c r="A56" s="259"/>
      <c r="AK56" s="330"/>
      <c r="AL56" s="331" t="s">
        <v>545</v>
      </c>
      <c r="AM56" s="332">
        <v>1052962</v>
      </c>
      <c r="AN56" s="333">
        <v>76859</v>
      </c>
      <c r="AO56" s="334">
        <v>142.1</v>
      </c>
      <c r="AP56" s="335">
        <v>47978</v>
      </c>
      <c r="AQ56" s="336">
        <v>-2</v>
      </c>
      <c r="AR56" s="337">
        <v>144.1</v>
      </c>
    </row>
    <row r="57" spans="1:44" ht="13" x14ac:dyDescent="0.2">
      <c r="A57" s="259"/>
      <c r="AK57" s="315" t="s">
        <v>548</v>
      </c>
      <c r="AL57" s="316"/>
      <c r="AM57" s="324">
        <v>2704765</v>
      </c>
      <c r="AN57" s="325">
        <v>202847</v>
      </c>
      <c r="AO57" s="326">
        <v>24.1</v>
      </c>
      <c r="AP57" s="327">
        <v>96469</v>
      </c>
      <c r="AQ57" s="328">
        <v>4.0999999999999996</v>
      </c>
      <c r="AR57" s="329">
        <v>20</v>
      </c>
    </row>
    <row r="58" spans="1:44" ht="13" x14ac:dyDescent="0.2">
      <c r="A58" s="259"/>
      <c r="AK58" s="330"/>
      <c r="AL58" s="331" t="s">
        <v>545</v>
      </c>
      <c r="AM58" s="332">
        <v>1432871</v>
      </c>
      <c r="AN58" s="333">
        <v>107460</v>
      </c>
      <c r="AO58" s="334">
        <v>39.799999999999997</v>
      </c>
      <c r="AP58" s="335">
        <v>49775</v>
      </c>
      <c r="AQ58" s="336">
        <v>3.7</v>
      </c>
      <c r="AR58" s="337">
        <v>36.1</v>
      </c>
    </row>
    <row r="59" spans="1:44" ht="13" x14ac:dyDescent="0.2">
      <c r="A59" s="259"/>
      <c r="AK59" s="315" t="s">
        <v>549</v>
      </c>
      <c r="AL59" s="316"/>
      <c r="AM59" s="324">
        <v>3487826</v>
      </c>
      <c r="AN59" s="325">
        <v>269372</v>
      </c>
      <c r="AO59" s="326">
        <v>32.799999999999997</v>
      </c>
      <c r="AP59" s="327">
        <v>85743</v>
      </c>
      <c r="AQ59" s="328">
        <v>-11.1</v>
      </c>
      <c r="AR59" s="329">
        <v>43.9</v>
      </c>
    </row>
    <row r="60" spans="1:44" ht="13" x14ac:dyDescent="0.2">
      <c r="A60" s="259"/>
      <c r="AK60" s="330"/>
      <c r="AL60" s="331" t="s">
        <v>545</v>
      </c>
      <c r="AM60" s="332">
        <v>2561585</v>
      </c>
      <c r="AN60" s="333">
        <v>197836</v>
      </c>
      <c r="AO60" s="334">
        <v>84.1</v>
      </c>
      <c r="AP60" s="335">
        <v>45231</v>
      </c>
      <c r="AQ60" s="336">
        <v>-9.1</v>
      </c>
      <c r="AR60" s="337">
        <v>93.2</v>
      </c>
    </row>
    <row r="61" spans="1:44" ht="13" x14ac:dyDescent="0.2">
      <c r="A61" s="259"/>
      <c r="AK61" s="315" t="s">
        <v>550</v>
      </c>
      <c r="AL61" s="338"/>
      <c r="AM61" s="324">
        <v>2460877</v>
      </c>
      <c r="AN61" s="325">
        <v>181410</v>
      </c>
      <c r="AO61" s="326">
        <v>30.6</v>
      </c>
      <c r="AP61" s="327">
        <v>90820</v>
      </c>
      <c r="AQ61" s="339">
        <v>-0.5</v>
      </c>
      <c r="AR61" s="329">
        <v>31.1</v>
      </c>
    </row>
    <row r="62" spans="1:44" ht="13" x14ac:dyDescent="0.2">
      <c r="A62" s="259"/>
      <c r="AK62" s="330"/>
      <c r="AL62" s="331" t="s">
        <v>545</v>
      </c>
      <c r="AM62" s="332">
        <v>1450739</v>
      </c>
      <c r="AN62" s="333">
        <v>107217</v>
      </c>
      <c r="AO62" s="334">
        <v>72.7</v>
      </c>
      <c r="AP62" s="335">
        <v>47169</v>
      </c>
      <c r="AQ62" s="336">
        <v>0.1</v>
      </c>
      <c r="AR62" s="337">
        <v>72.599999999999994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VWklIRJ3yThxN70yFTKJUrN6yXU3ZYOKLwVVKMa9btsgqmwCi5ZQOPx8pngOLoJFnFSZfHv7LJmV6T8d1k7KmA==" saltValue="4PP1047uUA8dghEmvkbq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552</v>
      </c>
    </row>
    <row r="121" spans="125:125" ht="13.5" hidden="1" customHeight="1" x14ac:dyDescent="0.2">
      <c r="DU121" s="253"/>
    </row>
  </sheetData>
  <sheetProtection algorithmName="SHA-512" hashValue="4AHF3w7IRnE1+19mOCxw9i4hvtevuhAqMYgEkwbfyWVNmWWDZdgheJ+6/OJ2ECuACH7iSB3Pt5yEq7JwWBoL1Q==" saltValue="RSe7Q5s7Xkqk4V62Xa6X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553</v>
      </c>
    </row>
  </sheetData>
  <sheetProtection algorithmName="SHA-512" hashValue="diYzB0nIWI4iyUloeA3yz725W/6+eWf3YhMwpA3RWu17fcgNpnftx0v5xlV9Jo5lVZpWSuO0NZcpWcqrIYvotw==" saltValue="gxAojQg2F8FPubia6f1m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152" t="s">
        <v>3</v>
      </c>
      <c r="D47" s="1152"/>
      <c r="E47" s="1153"/>
      <c r="F47" s="11">
        <v>39.74</v>
      </c>
      <c r="G47" s="12">
        <v>40.67</v>
      </c>
      <c r="H47" s="12">
        <v>39.770000000000003</v>
      </c>
      <c r="I47" s="12">
        <v>40.9</v>
      </c>
      <c r="J47" s="13">
        <v>45.67</v>
      </c>
    </row>
    <row r="48" spans="2:10" ht="57.75" customHeight="1" x14ac:dyDescent="0.2">
      <c r="B48" s="14"/>
      <c r="C48" s="1154" t="s">
        <v>4</v>
      </c>
      <c r="D48" s="1154"/>
      <c r="E48" s="1155"/>
      <c r="F48" s="15">
        <v>1.43</v>
      </c>
      <c r="G48" s="16">
        <v>1.27</v>
      </c>
      <c r="H48" s="16">
        <v>6.44</v>
      </c>
      <c r="I48" s="16">
        <v>5.69</v>
      </c>
      <c r="J48" s="17">
        <v>5.52</v>
      </c>
    </row>
    <row r="49" spans="2:10" ht="57.75" customHeight="1" thickBot="1" x14ac:dyDescent="0.25">
      <c r="B49" s="18"/>
      <c r="C49" s="1156" t="s">
        <v>5</v>
      </c>
      <c r="D49" s="1156"/>
      <c r="E49" s="1157"/>
      <c r="F49" s="19" t="s">
        <v>559</v>
      </c>
      <c r="G49" s="20" t="s">
        <v>560</v>
      </c>
      <c r="H49" s="20">
        <v>5.29</v>
      </c>
      <c r="I49" s="20" t="s">
        <v>561</v>
      </c>
      <c r="J49" s="21" t="s">
        <v>562</v>
      </c>
    </row>
    <row r="50" spans="2:10" ht="13" x14ac:dyDescent="0.2"/>
  </sheetData>
  <sheetProtection algorithmName="SHA-512" hashValue="l9J1IK6YRegHjwGZzqQZGVgn1n5LRgxP82xdnH0Zo+HbsvlznE+PNAE+2c9kMYKfKaUDk0ecneZpgqHjPK2Drg==" saltValue="FwigRdOA98FEJW+vrzHy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62" t="s">
        <v>563</v>
      </c>
      <c r="D34" s="1162"/>
      <c r="E34" s="1163"/>
      <c r="F34" s="32">
        <v>25.45</v>
      </c>
      <c r="G34" s="33">
        <v>24.49</v>
      </c>
      <c r="H34" s="33">
        <v>25.92</v>
      </c>
      <c r="I34" s="33">
        <v>24.01</v>
      </c>
      <c r="J34" s="34">
        <v>25.67</v>
      </c>
      <c r="K34" s="22"/>
      <c r="L34" s="22"/>
      <c r="M34" s="22"/>
      <c r="N34" s="22"/>
      <c r="O34" s="22"/>
      <c r="P34" s="22"/>
    </row>
    <row r="35" spans="1:16" ht="39" customHeight="1" x14ac:dyDescent="0.2">
      <c r="A35" s="22"/>
      <c r="B35" s="35"/>
      <c r="C35" s="1158" t="s">
        <v>564</v>
      </c>
      <c r="D35" s="1158"/>
      <c r="E35" s="1159"/>
      <c r="F35" s="36">
        <v>23.6</v>
      </c>
      <c r="G35" s="37">
        <v>23.35</v>
      </c>
      <c r="H35" s="37">
        <v>22.26</v>
      </c>
      <c r="I35" s="37">
        <v>21.45</v>
      </c>
      <c r="J35" s="38">
        <v>23.28</v>
      </c>
      <c r="K35" s="22"/>
      <c r="L35" s="22"/>
      <c r="M35" s="22"/>
      <c r="N35" s="22"/>
      <c r="O35" s="22"/>
      <c r="P35" s="22"/>
    </row>
    <row r="36" spans="1:16" ht="39" customHeight="1" x14ac:dyDescent="0.2">
      <c r="A36" s="22"/>
      <c r="B36" s="35"/>
      <c r="C36" s="1158" t="s">
        <v>565</v>
      </c>
      <c r="D36" s="1158"/>
      <c r="E36" s="1159"/>
      <c r="F36" s="36">
        <v>1.43</v>
      </c>
      <c r="G36" s="37">
        <v>1.26</v>
      </c>
      <c r="H36" s="37">
        <v>6.44</v>
      </c>
      <c r="I36" s="37">
        <v>5.69</v>
      </c>
      <c r="J36" s="38">
        <v>5.52</v>
      </c>
      <c r="K36" s="22"/>
      <c r="L36" s="22"/>
      <c r="M36" s="22"/>
      <c r="N36" s="22"/>
      <c r="O36" s="22"/>
      <c r="P36" s="22"/>
    </row>
    <row r="37" spans="1:16" ht="39" customHeight="1" x14ac:dyDescent="0.2">
      <c r="A37" s="22"/>
      <c r="B37" s="35"/>
      <c r="C37" s="1158" t="s">
        <v>566</v>
      </c>
      <c r="D37" s="1158"/>
      <c r="E37" s="1159"/>
      <c r="F37" s="36">
        <v>0.47</v>
      </c>
      <c r="G37" s="37">
        <v>0.45</v>
      </c>
      <c r="H37" s="37">
        <v>0.56999999999999995</v>
      </c>
      <c r="I37" s="37">
        <v>0.91</v>
      </c>
      <c r="J37" s="38">
        <v>1.39</v>
      </c>
      <c r="K37" s="22"/>
      <c r="L37" s="22"/>
      <c r="M37" s="22"/>
      <c r="N37" s="22"/>
      <c r="O37" s="22"/>
      <c r="P37" s="22"/>
    </row>
    <row r="38" spans="1:16" ht="39" customHeight="1" x14ac:dyDescent="0.2">
      <c r="A38" s="22"/>
      <c r="B38" s="35"/>
      <c r="C38" s="1158" t="s">
        <v>567</v>
      </c>
      <c r="D38" s="1158"/>
      <c r="E38" s="1159"/>
      <c r="F38" s="36" t="s">
        <v>512</v>
      </c>
      <c r="G38" s="37" t="s">
        <v>512</v>
      </c>
      <c r="H38" s="37">
        <v>0.28000000000000003</v>
      </c>
      <c r="I38" s="37">
        <v>0.38</v>
      </c>
      <c r="J38" s="38">
        <v>0.77</v>
      </c>
      <c r="K38" s="22"/>
      <c r="L38" s="22"/>
      <c r="M38" s="22"/>
      <c r="N38" s="22"/>
      <c r="O38" s="22"/>
      <c r="P38" s="22"/>
    </row>
    <row r="39" spans="1:16" ht="39" customHeight="1" x14ac:dyDescent="0.2">
      <c r="A39" s="22"/>
      <c r="B39" s="35"/>
      <c r="C39" s="1158" t="s">
        <v>568</v>
      </c>
      <c r="D39" s="1158"/>
      <c r="E39" s="1159"/>
      <c r="F39" s="36">
        <v>0</v>
      </c>
      <c r="G39" s="37">
        <v>0</v>
      </c>
      <c r="H39" s="37">
        <v>0</v>
      </c>
      <c r="I39" s="37">
        <v>0</v>
      </c>
      <c r="J39" s="38">
        <v>0</v>
      </c>
      <c r="K39" s="22"/>
      <c r="L39" s="22"/>
      <c r="M39" s="22"/>
      <c r="N39" s="22"/>
      <c r="O39" s="22"/>
      <c r="P39" s="22"/>
    </row>
    <row r="40" spans="1:16" ht="39" customHeight="1" x14ac:dyDescent="0.2">
      <c r="A40" s="22"/>
      <c r="B40" s="35"/>
      <c r="C40" s="1158" t="s">
        <v>569</v>
      </c>
      <c r="D40" s="1158"/>
      <c r="E40" s="1159"/>
      <c r="F40" s="36">
        <v>0</v>
      </c>
      <c r="G40" s="37">
        <v>0</v>
      </c>
      <c r="H40" s="37">
        <v>0</v>
      </c>
      <c r="I40" s="37">
        <v>0</v>
      </c>
      <c r="J40" s="38">
        <v>0</v>
      </c>
      <c r="K40" s="22"/>
      <c r="L40" s="22"/>
      <c r="M40" s="22"/>
      <c r="N40" s="22"/>
      <c r="O40" s="22"/>
      <c r="P40" s="22"/>
    </row>
    <row r="41" spans="1:16" ht="39" customHeight="1" x14ac:dyDescent="0.2">
      <c r="A41" s="22"/>
      <c r="B41" s="35"/>
      <c r="C41" s="1158" t="s">
        <v>570</v>
      </c>
      <c r="D41" s="1158"/>
      <c r="E41" s="1159"/>
      <c r="F41" s="36">
        <v>0</v>
      </c>
      <c r="G41" s="37">
        <v>0</v>
      </c>
      <c r="H41" s="37">
        <v>0</v>
      </c>
      <c r="I41" s="37">
        <v>0</v>
      </c>
      <c r="J41" s="38">
        <v>0</v>
      </c>
      <c r="K41" s="22"/>
      <c r="L41" s="22"/>
      <c r="M41" s="22"/>
      <c r="N41" s="22"/>
      <c r="O41" s="22"/>
      <c r="P41" s="22"/>
    </row>
    <row r="42" spans="1:16" ht="39" customHeight="1" x14ac:dyDescent="0.2">
      <c r="A42" s="22"/>
      <c r="B42" s="39"/>
      <c r="C42" s="1158" t="s">
        <v>571</v>
      </c>
      <c r="D42" s="1158"/>
      <c r="E42" s="1159"/>
      <c r="F42" s="36" t="s">
        <v>512</v>
      </c>
      <c r="G42" s="37" t="s">
        <v>512</v>
      </c>
      <c r="H42" s="37" t="s">
        <v>512</v>
      </c>
      <c r="I42" s="37" t="s">
        <v>512</v>
      </c>
      <c r="J42" s="38" t="s">
        <v>512</v>
      </c>
      <c r="K42" s="22"/>
      <c r="L42" s="22"/>
      <c r="M42" s="22"/>
      <c r="N42" s="22"/>
      <c r="O42" s="22"/>
      <c r="P42" s="22"/>
    </row>
    <row r="43" spans="1:16" ht="39" customHeight="1" thickBot="1" x14ac:dyDescent="0.25">
      <c r="A43" s="22"/>
      <c r="B43" s="40"/>
      <c r="C43" s="1160" t="s">
        <v>572</v>
      </c>
      <c r="D43" s="1160"/>
      <c r="E43" s="1161"/>
      <c r="F43" s="41">
        <v>0.03</v>
      </c>
      <c r="G43" s="42">
        <v>1.83</v>
      </c>
      <c r="H43" s="42" t="s">
        <v>512</v>
      </c>
      <c r="I43" s="42" t="s">
        <v>512</v>
      </c>
      <c r="J43" s="43" t="s">
        <v>512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OD1WTFPgAS6gI7WV8a671Tg3f9f7KGPdAeg59yqsOVyU4H5WONUcrw+DeScDz2hr+mqAYUlCsgvRI9yUdWjg==" saltValue="PFWKzlgOgNmVu9wiTFPT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T46" sqref="T46"/>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1378</v>
      </c>
      <c r="L45" s="58">
        <v>1382</v>
      </c>
      <c r="M45" s="58">
        <v>1415</v>
      </c>
      <c r="N45" s="58">
        <v>1601</v>
      </c>
      <c r="O45" s="59">
        <v>1442</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512</v>
      </c>
      <c r="L46" s="62" t="s">
        <v>512</v>
      </c>
      <c r="M46" s="62" t="s">
        <v>512</v>
      </c>
      <c r="N46" s="62" t="s">
        <v>512</v>
      </c>
      <c r="O46" s="63" t="s">
        <v>512</v>
      </c>
      <c r="P46" s="46"/>
      <c r="Q46" s="46"/>
      <c r="R46" s="46"/>
      <c r="S46" s="46"/>
      <c r="T46" s="46"/>
      <c r="U46" s="46"/>
    </row>
    <row r="47" spans="1:21" ht="30.75" customHeight="1" x14ac:dyDescent="0.2">
      <c r="A47" s="46"/>
      <c r="B47" s="1166"/>
      <c r="C47" s="1167"/>
      <c r="D47" s="60"/>
      <c r="E47" s="1172" t="s">
        <v>14</v>
      </c>
      <c r="F47" s="1172"/>
      <c r="G47" s="1172"/>
      <c r="H47" s="1172"/>
      <c r="I47" s="1172"/>
      <c r="J47" s="1173"/>
      <c r="K47" s="61">
        <v>5</v>
      </c>
      <c r="L47" s="62" t="s">
        <v>512</v>
      </c>
      <c r="M47" s="62" t="s">
        <v>512</v>
      </c>
      <c r="N47" s="62" t="s">
        <v>512</v>
      </c>
      <c r="O47" s="63" t="s">
        <v>512</v>
      </c>
      <c r="P47" s="46"/>
      <c r="Q47" s="46"/>
      <c r="R47" s="46"/>
      <c r="S47" s="46"/>
      <c r="T47" s="46"/>
      <c r="U47" s="46"/>
    </row>
    <row r="48" spans="1:21" ht="30.75" customHeight="1" x14ac:dyDescent="0.2">
      <c r="A48" s="46"/>
      <c r="B48" s="1166"/>
      <c r="C48" s="1167"/>
      <c r="D48" s="60"/>
      <c r="E48" s="1172" t="s">
        <v>15</v>
      </c>
      <c r="F48" s="1172"/>
      <c r="G48" s="1172"/>
      <c r="H48" s="1172"/>
      <c r="I48" s="1172"/>
      <c r="J48" s="1173"/>
      <c r="K48" s="61">
        <v>858</v>
      </c>
      <c r="L48" s="62">
        <v>847</v>
      </c>
      <c r="M48" s="62">
        <v>862</v>
      </c>
      <c r="N48" s="62">
        <v>903</v>
      </c>
      <c r="O48" s="63">
        <v>889</v>
      </c>
      <c r="P48" s="46"/>
      <c r="Q48" s="46"/>
      <c r="R48" s="46"/>
      <c r="S48" s="46"/>
      <c r="T48" s="46"/>
      <c r="U48" s="46"/>
    </row>
    <row r="49" spans="1:21" ht="30.75" customHeight="1" x14ac:dyDescent="0.2">
      <c r="A49" s="46"/>
      <c r="B49" s="1166"/>
      <c r="C49" s="1167"/>
      <c r="D49" s="60"/>
      <c r="E49" s="1172" t="s">
        <v>16</v>
      </c>
      <c r="F49" s="1172"/>
      <c r="G49" s="1172"/>
      <c r="H49" s="1172"/>
      <c r="I49" s="1172"/>
      <c r="J49" s="1173"/>
      <c r="K49" s="61">
        <v>71</v>
      </c>
      <c r="L49" s="62">
        <v>46</v>
      </c>
      <c r="M49" s="62">
        <v>48</v>
      </c>
      <c r="N49" s="62">
        <v>37</v>
      </c>
      <c r="O49" s="63">
        <v>47</v>
      </c>
      <c r="P49" s="46"/>
      <c r="Q49" s="46"/>
      <c r="R49" s="46"/>
      <c r="S49" s="46"/>
      <c r="T49" s="46"/>
      <c r="U49" s="46"/>
    </row>
    <row r="50" spans="1:21" ht="30.75" customHeight="1" x14ac:dyDescent="0.2">
      <c r="A50" s="46"/>
      <c r="B50" s="1166"/>
      <c r="C50" s="1167"/>
      <c r="D50" s="60"/>
      <c r="E50" s="1172" t="s">
        <v>17</v>
      </c>
      <c r="F50" s="1172"/>
      <c r="G50" s="1172"/>
      <c r="H50" s="1172"/>
      <c r="I50" s="1172"/>
      <c r="J50" s="1173"/>
      <c r="K50" s="61" t="s">
        <v>512</v>
      </c>
      <c r="L50" s="62" t="s">
        <v>512</v>
      </c>
      <c r="M50" s="62" t="s">
        <v>512</v>
      </c>
      <c r="N50" s="62" t="s">
        <v>512</v>
      </c>
      <c r="O50" s="63" t="s">
        <v>512</v>
      </c>
      <c r="P50" s="46"/>
      <c r="Q50" s="46"/>
      <c r="R50" s="46"/>
      <c r="S50" s="46"/>
      <c r="T50" s="46"/>
      <c r="U50" s="46"/>
    </row>
    <row r="51" spans="1:21" ht="30.75" customHeight="1" x14ac:dyDescent="0.2">
      <c r="A51" s="46"/>
      <c r="B51" s="1168"/>
      <c r="C51" s="1169"/>
      <c r="D51" s="64"/>
      <c r="E51" s="1172" t="s">
        <v>18</v>
      </c>
      <c r="F51" s="1172"/>
      <c r="G51" s="1172"/>
      <c r="H51" s="1172"/>
      <c r="I51" s="1172"/>
      <c r="J51" s="1173"/>
      <c r="K51" s="61">
        <v>0</v>
      </c>
      <c r="L51" s="62">
        <v>0</v>
      </c>
      <c r="M51" s="62">
        <v>0</v>
      </c>
      <c r="N51" s="62">
        <v>0</v>
      </c>
      <c r="O51" s="63">
        <v>0</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1609</v>
      </c>
      <c r="L52" s="62">
        <v>1586</v>
      </c>
      <c r="M52" s="62">
        <v>1593</v>
      </c>
      <c r="N52" s="62">
        <v>1781</v>
      </c>
      <c r="O52" s="63">
        <v>1556</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703</v>
      </c>
      <c r="L53" s="67">
        <v>689</v>
      </c>
      <c r="M53" s="67">
        <v>732</v>
      </c>
      <c r="N53" s="67">
        <v>760</v>
      </c>
      <c r="O53" s="68">
        <v>822</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573</v>
      </c>
      <c r="P56" s="46"/>
      <c r="Q56" s="46"/>
      <c r="R56" s="46"/>
      <c r="S56" s="46"/>
      <c r="T56" s="46"/>
      <c r="U56" s="46"/>
    </row>
    <row r="57" spans="1:21" ht="31.5" customHeight="1" thickBot="1" x14ac:dyDescent="0.3">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x14ac:dyDescent="0.2">
      <c r="B58" s="1180" t="s">
        <v>26</v>
      </c>
      <c r="C58" s="1181"/>
      <c r="D58" s="1186" t="s">
        <v>27</v>
      </c>
      <c r="E58" s="1187"/>
      <c r="F58" s="1187"/>
      <c r="G58" s="1187"/>
      <c r="H58" s="1187"/>
      <c r="I58" s="1187"/>
      <c r="J58" s="1188"/>
      <c r="K58" s="81">
        <v>0</v>
      </c>
      <c r="L58" s="82">
        <v>0</v>
      </c>
      <c r="M58" s="82">
        <v>0</v>
      </c>
      <c r="N58" s="82">
        <v>0</v>
      </c>
      <c r="O58" s="83">
        <v>0</v>
      </c>
    </row>
    <row r="59" spans="1:21" ht="31.5" customHeight="1" x14ac:dyDescent="0.2">
      <c r="B59" s="1182"/>
      <c r="C59" s="1183"/>
      <c r="D59" s="1189" t="s">
        <v>28</v>
      </c>
      <c r="E59" s="1190"/>
      <c r="F59" s="1190"/>
      <c r="G59" s="1190"/>
      <c r="H59" s="1190"/>
      <c r="I59" s="1190"/>
      <c r="J59" s="1191"/>
      <c r="K59" s="84">
        <v>49</v>
      </c>
      <c r="L59" s="85">
        <v>49</v>
      </c>
      <c r="M59" s="85">
        <v>49</v>
      </c>
      <c r="N59" s="85">
        <v>49</v>
      </c>
      <c r="O59" s="86">
        <v>49</v>
      </c>
    </row>
    <row r="60" spans="1:21" ht="31.5" customHeight="1" thickBot="1" x14ac:dyDescent="0.25">
      <c r="B60" s="1184"/>
      <c r="C60" s="1185"/>
      <c r="D60" s="1192" t="s">
        <v>29</v>
      </c>
      <c r="E60" s="1193"/>
      <c r="F60" s="1193"/>
      <c r="G60" s="1193"/>
      <c r="H60" s="1193"/>
      <c r="I60" s="1193"/>
      <c r="J60" s="1194"/>
      <c r="K60" s="87">
        <v>5</v>
      </c>
      <c r="L60" s="88">
        <v>0</v>
      </c>
      <c r="M60" s="88">
        <v>0</v>
      </c>
      <c r="N60" s="88">
        <v>0</v>
      </c>
      <c r="O60" s="89">
        <v>0</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jMv7nNYlklf0zWDhFNT83ufDfu1e/Gh8fLNQGI3nAFFozMXqHbGMTXJr6vv10l9KKecBeT9Je/qTjY1iGwi9w==" saltValue="JAaHXmAkGVMVZMFh3fgG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L41" sqref="L41"/>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554</v>
      </c>
      <c r="J40" s="101" t="s">
        <v>555</v>
      </c>
      <c r="K40" s="101" t="s">
        <v>556</v>
      </c>
      <c r="L40" s="101" t="s">
        <v>557</v>
      </c>
      <c r="M40" s="102" t="s">
        <v>558</v>
      </c>
    </row>
    <row r="41" spans="2:13" ht="27.75" customHeight="1" x14ac:dyDescent="0.2">
      <c r="B41" s="1195" t="s">
        <v>32</v>
      </c>
      <c r="C41" s="1196"/>
      <c r="D41" s="103"/>
      <c r="E41" s="1201" t="s">
        <v>33</v>
      </c>
      <c r="F41" s="1201"/>
      <c r="G41" s="1201"/>
      <c r="H41" s="1202"/>
      <c r="I41" s="342">
        <v>13172</v>
      </c>
      <c r="J41" s="343">
        <v>13040</v>
      </c>
      <c r="K41" s="343">
        <v>13354</v>
      </c>
      <c r="L41" s="343">
        <v>14016</v>
      </c>
      <c r="M41" s="344">
        <v>15671</v>
      </c>
    </row>
    <row r="42" spans="2:13" ht="27.75" customHeight="1" x14ac:dyDescent="0.2">
      <c r="B42" s="1197"/>
      <c r="C42" s="1198"/>
      <c r="D42" s="104"/>
      <c r="E42" s="1203" t="s">
        <v>34</v>
      </c>
      <c r="F42" s="1203"/>
      <c r="G42" s="1203"/>
      <c r="H42" s="1204"/>
      <c r="I42" s="345" t="s">
        <v>512</v>
      </c>
      <c r="J42" s="346" t="s">
        <v>512</v>
      </c>
      <c r="K42" s="346" t="s">
        <v>512</v>
      </c>
      <c r="L42" s="346" t="s">
        <v>512</v>
      </c>
      <c r="M42" s="347" t="s">
        <v>512</v>
      </c>
    </row>
    <row r="43" spans="2:13" ht="27.75" customHeight="1" x14ac:dyDescent="0.2">
      <c r="B43" s="1197"/>
      <c r="C43" s="1198"/>
      <c r="D43" s="104"/>
      <c r="E43" s="1203" t="s">
        <v>35</v>
      </c>
      <c r="F43" s="1203"/>
      <c r="G43" s="1203"/>
      <c r="H43" s="1204"/>
      <c r="I43" s="345">
        <v>10064</v>
      </c>
      <c r="J43" s="346">
        <v>9522</v>
      </c>
      <c r="K43" s="346">
        <v>8542</v>
      </c>
      <c r="L43" s="346">
        <v>7643</v>
      </c>
      <c r="M43" s="347">
        <v>6761</v>
      </c>
    </row>
    <row r="44" spans="2:13" ht="27.75" customHeight="1" x14ac:dyDescent="0.2">
      <c r="B44" s="1197"/>
      <c r="C44" s="1198"/>
      <c r="D44" s="104"/>
      <c r="E44" s="1203" t="s">
        <v>36</v>
      </c>
      <c r="F44" s="1203"/>
      <c r="G44" s="1203"/>
      <c r="H44" s="1204"/>
      <c r="I44" s="345">
        <v>289</v>
      </c>
      <c r="J44" s="346">
        <v>242</v>
      </c>
      <c r="K44" s="346">
        <v>195</v>
      </c>
      <c r="L44" s="346">
        <v>147</v>
      </c>
      <c r="M44" s="347">
        <v>101</v>
      </c>
    </row>
    <row r="45" spans="2:13" ht="27.75" customHeight="1" x14ac:dyDescent="0.2">
      <c r="B45" s="1197"/>
      <c r="C45" s="1198"/>
      <c r="D45" s="104"/>
      <c r="E45" s="1203" t="s">
        <v>37</v>
      </c>
      <c r="F45" s="1203"/>
      <c r="G45" s="1203"/>
      <c r="H45" s="1204"/>
      <c r="I45" s="345">
        <v>1446</v>
      </c>
      <c r="J45" s="346">
        <v>1511</v>
      </c>
      <c r="K45" s="346">
        <v>1552</v>
      </c>
      <c r="L45" s="346">
        <v>1575</v>
      </c>
      <c r="M45" s="347">
        <v>1595</v>
      </c>
    </row>
    <row r="46" spans="2:13" ht="27.75" customHeight="1" x14ac:dyDescent="0.2">
      <c r="B46" s="1197"/>
      <c r="C46" s="1198"/>
      <c r="D46" s="105"/>
      <c r="E46" s="1203" t="s">
        <v>38</v>
      </c>
      <c r="F46" s="1203"/>
      <c r="G46" s="1203"/>
      <c r="H46" s="1204"/>
      <c r="I46" s="345" t="s">
        <v>512</v>
      </c>
      <c r="J46" s="346" t="s">
        <v>512</v>
      </c>
      <c r="K46" s="346" t="s">
        <v>512</v>
      </c>
      <c r="L46" s="346" t="s">
        <v>512</v>
      </c>
      <c r="M46" s="347" t="s">
        <v>512</v>
      </c>
    </row>
    <row r="47" spans="2:13" ht="27.75" customHeight="1" x14ac:dyDescent="0.2">
      <c r="B47" s="1197"/>
      <c r="C47" s="1198"/>
      <c r="D47" s="106"/>
      <c r="E47" s="1205" t="s">
        <v>39</v>
      </c>
      <c r="F47" s="1206"/>
      <c r="G47" s="1206"/>
      <c r="H47" s="1207"/>
      <c r="I47" s="345" t="s">
        <v>512</v>
      </c>
      <c r="J47" s="346" t="s">
        <v>512</v>
      </c>
      <c r="K47" s="346" t="s">
        <v>512</v>
      </c>
      <c r="L47" s="346" t="s">
        <v>512</v>
      </c>
      <c r="M47" s="347" t="s">
        <v>512</v>
      </c>
    </row>
    <row r="48" spans="2:13" ht="27.75" customHeight="1" x14ac:dyDescent="0.2">
      <c r="B48" s="1197"/>
      <c r="C48" s="1198"/>
      <c r="D48" s="104"/>
      <c r="E48" s="1203" t="s">
        <v>40</v>
      </c>
      <c r="F48" s="1203"/>
      <c r="G48" s="1203"/>
      <c r="H48" s="1204"/>
      <c r="I48" s="345" t="s">
        <v>512</v>
      </c>
      <c r="J48" s="346" t="s">
        <v>512</v>
      </c>
      <c r="K48" s="346" t="s">
        <v>512</v>
      </c>
      <c r="L48" s="346" t="s">
        <v>512</v>
      </c>
      <c r="M48" s="347" t="s">
        <v>512</v>
      </c>
    </row>
    <row r="49" spans="2:13" ht="27.75" customHeight="1" x14ac:dyDescent="0.2">
      <c r="B49" s="1199"/>
      <c r="C49" s="1200"/>
      <c r="D49" s="104"/>
      <c r="E49" s="1203" t="s">
        <v>41</v>
      </c>
      <c r="F49" s="1203"/>
      <c r="G49" s="1203"/>
      <c r="H49" s="1204"/>
      <c r="I49" s="345" t="s">
        <v>512</v>
      </c>
      <c r="J49" s="346" t="s">
        <v>512</v>
      </c>
      <c r="K49" s="346" t="s">
        <v>512</v>
      </c>
      <c r="L49" s="346" t="s">
        <v>512</v>
      </c>
      <c r="M49" s="347" t="s">
        <v>512</v>
      </c>
    </row>
    <row r="50" spans="2:13" ht="27.75" customHeight="1" x14ac:dyDescent="0.2">
      <c r="B50" s="1208" t="s">
        <v>42</v>
      </c>
      <c r="C50" s="1209"/>
      <c r="D50" s="107"/>
      <c r="E50" s="1203" t="s">
        <v>43</v>
      </c>
      <c r="F50" s="1203"/>
      <c r="G50" s="1203"/>
      <c r="H50" s="1204"/>
      <c r="I50" s="345">
        <v>5941</v>
      </c>
      <c r="J50" s="346">
        <v>5839</v>
      </c>
      <c r="K50" s="346">
        <v>5800</v>
      </c>
      <c r="L50" s="346">
        <v>6382</v>
      </c>
      <c r="M50" s="347">
        <v>6506</v>
      </c>
    </row>
    <row r="51" spans="2:13" ht="27.75" customHeight="1" x14ac:dyDescent="0.2">
      <c r="B51" s="1197"/>
      <c r="C51" s="1198"/>
      <c r="D51" s="104"/>
      <c r="E51" s="1203" t="s">
        <v>44</v>
      </c>
      <c r="F51" s="1203"/>
      <c r="G51" s="1203"/>
      <c r="H51" s="1204"/>
      <c r="I51" s="345">
        <v>1125</v>
      </c>
      <c r="J51" s="346">
        <v>957</v>
      </c>
      <c r="K51" s="346">
        <v>763</v>
      </c>
      <c r="L51" s="346">
        <v>708</v>
      </c>
      <c r="M51" s="347">
        <v>654</v>
      </c>
    </row>
    <row r="52" spans="2:13" ht="27.75" customHeight="1" x14ac:dyDescent="0.2">
      <c r="B52" s="1199"/>
      <c r="C52" s="1200"/>
      <c r="D52" s="104"/>
      <c r="E52" s="1203" t="s">
        <v>45</v>
      </c>
      <c r="F52" s="1203"/>
      <c r="G52" s="1203"/>
      <c r="H52" s="1204"/>
      <c r="I52" s="345">
        <v>15077</v>
      </c>
      <c r="J52" s="346">
        <v>15272</v>
      </c>
      <c r="K52" s="346">
        <v>14553</v>
      </c>
      <c r="L52" s="346">
        <v>14662</v>
      </c>
      <c r="M52" s="347">
        <v>15462</v>
      </c>
    </row>
    <row r="53" spans="2:13" ht="27.75" customHeight="1" thickBot="1" x14ac:dyDescent="0.25">
      <c r="B53" s="1210" t="s">
        <v>46</v>
      </c>
      <c r="C53" s="1211"/>
      <c r="D53" s="108"/>
      <c r="E53" s="1212" t="s">
        <v>47</v>
      </c>
      <c r="F53" s="1212"/>
      <c r="G53" s="1212"/>
      <c r="H53" s="1213"/>
      <c r="I53" s="348">
        <v>2828</v>
      </c>
      <c r="J53" s="349">
        <v>2247</v>
      </c>
      <c r="K53" s="349">
        <v>2528</v>
      </c>
      <c r="L53" s="349">
        <v>1629</v>
      </c>
      <c r="M53" s="350">
        <v>1506</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v64ljvYBX80FfOufTodmSHMmMjQ/ivl21mP36azlGrngfW1ibN5eCx9hzWvjnSDawtjSc0B0B7uBjHXufmVrfg==" saltValue="HWC75kR4u5snLRZpgApY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2" sqref="C62:E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556</v>
      </c>
      <c r="G54" s="117" t="s">
        <v>557</v>
      </c>
      <c r="H54" s="118" t="s">
        <v>558</v>
      </c>
    </row>
    <row r="55" spans="2:8" ht="52.5" customHeight="1" x14ac:dyDescent="0.2">
      <c r="B55" s="119"/>
      <c r="C55" s="1222" t="s">
        <v>50</v>
      </c>
      <c r="D55" s="1222"/>
      <c r="E55" s="1223"/>
      <c r="F55" s="120">
        <v>2728</v>
      </c>
      <c r="G55" s="120">
        <v>2953</v>
      </c>
      <c r="H55" s="121">
        <v>3162</v>
      </c>
    </row>
    <row r="56" spans="2:8" ht="52.5" customHeight="1" x14ac:dyDescent="0.2">
      <c r="B56" s="122"/>
      <c r="C56" s="1224" t="s">
        <v>51</v>
      </c>
      <c r="D56" s="1224"/>
      <c r="E56" s="1225"/>
      <c r="F56" s="123">
        <v>49</v>
      </c>
      <c r="G56" s="123">
        <v>49</v>
      </c>
      <c r="H56" s="124">
        <v>49</v>
      </c>
    </row>
    <row r="57" spans="2:8" ht="53.25" customHeight="1" x14ac:dyDescent="0.2">
      <c r="B57" s="122"/>
      <c r="C57" s="1226" t="s">
        <v>52</v>
      </c>
      <c r="D57" s="1226"/>
      <c r="E57" s="1227"/>
      <c r="F57" s="125">
        <v>2308</v>
      </c>
      <c r="G57" s="125">
        <v>2658</v>
      </c>
      <c r="H57" s="126">
        <v>2566</v>
      </c>
    </row>
    <row r="58" spans="2:8" ht="45.75" customHeight="1" x14ac:dyDescent="0.2">
      <c r="B58" s="127"/>
      <c r="C58" s="1214" t="s">
        <v>590</v>
      </c>
      <c r="D58" s="1215"/>
      <c r="E58" s="1216"/>
      <c r="F58" s="128">
        <v>1431</v>
      </c>
      <c r="G58" s="128">
        <v>1686</v>
      </c>
      <c r="H58" s="129">
        <v>1556</v>
      </c>
    </row>
    <row r="59" spans="2:8" ht="45.75" customHeight="1" x14ac:dyDescent="0.2">
      <c r="B59" s="127"/>
      <c r="C59" s="1214" t="s">
        <v>592</v>
      </c>
      <c r="D59" s="1215"/>
      <c r="E59" s="1216"/>
      <c r="F59" s="128">
        <v>0</v>
      </c>
      <c r="G59" s="128">
        <v>140</v>
      </c>
      <c r="H59" s="129">
        <v>240</v>
      </c>
    </row>
    <row r="60" spans="2:8" ht="45.75" customHeight="1" x14ac:dyDescent="0.2">
      <c r="B60" s="127"/>
      <c r="C60" s="1214" t="s">
        <v>591</v>
      </c>
      <c r="D60" s="1215"/>
      <c r="E60" s="1216"/>
      <c r="F60" s="128">
        <v>296</v>
      </c>
      <c r="G60" s="128">
        <v>262</v>
      </c>
      <c r="H60" s="129">
        <v>238</v>
      </c>
    </row>
    <row r="61" spans="2:8" ht="45.75" customHeight="1" x14ac:dyDescent="0.2">
      <c r="B61" s="127"/>
      <c r="C61" s="1214" t="s">
        <v>594</v>
      </c>
      <c r="D61" s="1215"/>
      <c r="E61" s="1216"/>
      <c r="F61" s="128">
        <v>145</v>
      </c>
      <c r="G61" s="128">
        <v>158</v>
      </c>
      <c r="H61" s="129">
        <v>168</v>
      </c>
    </row>
    <row r="62" spans="2:8" ht="45.75" customHeight="1" thickBot="1" x14ac:dyDescent="0.25">
      <c r="B62" s="130"/>
      <c r="C62" s="1217" t="s">
        <v>593</v>
      </c>
      <c r="D62" s="1218"/>
      <c r="E62" s="1219"/>
      <c r="F62" s="131">
        <v>206</v>
      </c>
      <c r="G62" s="131">
        <v>184</v>
      </c>
      <c r="H62" s="132">
        <v>159</v>
      </c>
    </row>
    <row r="63" spans="2:8" ht="52.5" customHeight="1" thickBot="1" x14ac:dyDescent="0.25">
      <c r="B63" s="133"/>
      <c r="C63" s="1220" t="s">
        <v>53</v>
      </c>
      <c r="D63" s="1220"/>
      <c r="E63" s="1221"/>
      <c r="F63" s="134">
        <v>5085</v>
      </c>
      <c r="G63" s="134">
        <v>5660</v>
      </c>
      <c r="H63" s="135">
        <v>5777</v>
      </c>
    </row>
    <row r="64" spans="2:8" ht="13" x14ac:dyDescent="0.2"/>
  </sheetData>
  <sheetProtection algorithmName="SHA-512" hashValue="Rjq+uV/xZ7EpzG2tmkrXAV1mptrrt1h1ULIgfKU+052gELbFoO0E78OzHFuLfjuxf1mf2H43sHJ4q+LOaLt3MQ==" saltValue="/eWlLGDhDhTjLHUfODqj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595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596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597</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598</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554</v>
      </c>
      <c r="BQ50" s="1233"/>
      <c r="BR50" s="1233"/>
      <c r="BS50" s="1233"/>
      <c r="BT50" s="1233"/>
      <c r="BU50" s="1233"/>
      <c r="BV50" s="1233"/>
      <c r="BW50" s="1233"/>
      <c r="BX50" s="1233" t="s">
        <v>555</v>
      </c>
      <c r="BY50" s="1233"/>
      <c r="BZ50" s="1233"/>
      <c r="CA50" s="1233"/>
      <c r="CB50" s="1233"/>
      <c r="CC50" s="1233"/>
      <c r="CD50" s="1233"/>
      <c r="CE50" s="1233"/>
      <c r="CF50" s="1233" t="s">
        <v>556</v>
      </c>
      <c r="CG50" s="1233"/>
      <c r="CH50" s="1233"/>
      <c r="CI50" s="1233"/>
      <c r="CJ50" s="1233"/>
      <c r="CK50" s="1233"/>
      <c r="CL50" s="1233"/>
      <c r="CM50" s="1233"/>
      <c r="CN50" s="1233" t="s">
        <v>557</v>
      </c>
      <c r="CO50" s="1233"/>
      <c r="CP50" s="1233"/>
      <c r="CQ50" s="1233"/>
      <c r="CR50" s="1233"/>
      <c r="CS50" s="1233"/>
      <c r="CT50" s="1233"/>
      <c r="CU50" s="1233"/>
      <c r="CV50" s="1233" t="s">
        <v>558</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599</v>
      </c>
      <c r="AO51" s="1231"/>
      <c r="AP51" s="1231"/>
      <c r="AQ51" s="1231"/>
      <c r="AR51" s="1231"/>
      <c r="AS51" s="1231"/>
      <c r="AT51" s="1231"/>
      <c r="AU51" s="1231"/>
      <c r="AV51" s="1231"/>
      <c r="AW51" s="1231"/>
      <c r="AX51" s="1231"/>
      <c r="AY51" s="1231"/>
      <c r="AZ51" s="1231"/>
      <c r="BA51" s="1231"/>
      <c r="BB51" s="1231" t="s">
        <v>600</v>
      </c>
      <c r="BC51" s="1231"/>
      <c r="BD51" s="1231"/>
      <c r="BE51" s="1231"/>
      <c r="BF51" s="1231"/>
      <c r="BG51" s="1231"/>
      <c r="BH51" s="1231"/>
      <c r="BI51" s="1231"/>
      <c r="BJ51" s="1231"/>
      <c r="BK51" s="1231"/>
      <c r="BL51" s="1231"/>
      <c r="BM51" s="1231"/>
      <c r="BN51" s="1231"/>
      <c r="BO51" s="1231"/>
      <c r="BP51" s="1228">
        <v>55.6</v>
      </c>
      <c r="BQ51" s="1228"/>
      <c r="BR51" s="1228"/>
      <c r="BS51" s="1228"/>
      <c r="BT51" s="1228"/>
      <c r="BU51" s="1228"/>
      <c r="BV51" s="1228"/>
      <c r="BW51" s="1228"/>
      <c r="BX51" s="1228">
        <v>44.3</v>
      </c>
      <c r="BY51" s="1228"/>
      <c r="BZ51" s="1228"/>
      <c r="CA51" s="1228"/>
      <c r="CB51" s="1228"/>
      <c r="CC51" s="1228"/>
      <c r="CD51" s="1228"/>
      <c r="CE51" s="1228"/>
      <c r="CF51" s="1228">
        <v>47.5</v>
      </c>
      <c r="CG51" s="1228"/>
      <c r="CH51" s="1228"/>
      <c r="CI51" s="1228"/>
      <c r="CJ51" s="1228"/>
      <c r="CK51" s="1228"/>
      <c r="CL51" s="1228"/>
      <c r="CM51" s="1228"/>
      <c r="CN51" s="1228">
        <v>28.8</v>
      </c>
      <c r="CO51" s="1228"/>
      <c r="CP51" s="1228"/>
      <c r="CQ51" s="1228"/>
      <c r="CR51" s="1228"/>
      <c r="CS51" s="1228"/>
      <c r="CT51" s="1228"/>
      <c r="CU51" s="1228"/>
      <c r="CV51" s="1228">
        <v>27.8</v>
      </c>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601</v>
      </c>
      <c r="BC53" s="1231"/>
      <c r="BD53" s="1231"/>
      <c r="BE53" s="1231"/>
      <c r="BF53" s="1231"/>
      <c r="BG53" s="1231"/>
      <c r="BH53" s="1231"/>
      <c r="BI53" s="1231"/>
      <c r="BJ53" s="1231"/>
      <c r="BK53" s="1231"/>
      <c r="BL53" s="1231"/>
      <c r="BM53" s="1231"/>
      <c r="BN53" s="1231"/>
      <c r="BO53" s="1231"/>
      <c r="BP53" s="1228">
        <v>55.5</v>
      </c>
      <c r="BQ53" s="1228"/>
      <c r="BR53" s="1228"/>
      <c r="BS53" s="1228"/>
      <c r="BT53" s="1228"/>
      <c r="BU53" s="1228"/>
      <c r="BV53" s="1228"/>
      <c r="BW53" s="1228"/>
      <c r="BX53" s="1228">
        <v>56.9</v>
      </c>
      <c r="BY53" s="1228"/>
      <c r="BZ53" s="1228"/>
      <c r="CA53" s="1228"/>
      <c r="CB53" s="1228"/>
      <c r="CC53" s="1228"/>
      <c r="CD53" s="1228"/>
      <c r="CE53" s="1228"/>
      <c r="CF53" s="1228">
        <v>58.1</v>
      </c>
      <c r="CG53" s="1228"/>
      <c r="CH53" s="1228"/>
      <c r="CI53" s="1228"/>
      <c r="CJ53" s="1228"/>
      <c r="CK53" s="1228"/>
      <c r="CL53" s="1228"/>
      <c r="CM53" s="1228"/>
      <c r="CN53" s="1228">
        <v>59.8</v>
      </c>
      <c r="CO53" s="1228"/>
      <c r="CP53" s="1228"/>
      <c r="CQ53" s="1228"/>
      <c r="CR53" s="1228"/>
      <c r="CS53" s="1228"/>
      <c r="CT53" s="1228"/>
      <c r="CU53" s="1228"/>
      <c r="CV53" s="1228">
        <v>61.1</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602</v>
      </c>
      <c r="AO55" s="1233"/>
      <c r="AP55" s="1233"/>
      <c r="AQ55" s="1233"/>
      <c r="AR55" s="1233"/>
      <c r="AS55" s="1233"/>
      <c r="AT55" s="1233"/>
      <c r="AU55" s="1233"/>
      <c r="AV55" s="1233"/>
      <c r="AW55" s="1233"/>
      <c r="AX55" s="1233"/>
      <c r="AY55" s="1233"/>
      <c r="AZ55" s="1233"/>
      <c r="BA55" s="1233"/>
      <c r="BB55" s="1231" t="s">
        <v>600</v>
      </c>
      <c r="BC55" s="1231"/>
      <c r="BD55" s="1231"/>
      <c r="BE55" s="1231"/>
      <c r="BF55" s="1231"/>
      <c r="BG55" s="1231"/>
      <c r="BH55" s="1231"/>
      <c r="BI55" s="1231"/>
      <c r="BJ55" s="1231"/>
      <c r="BK55" s="1231"/>
      <c r="BL55" s="1231"/>
      <c r="BM55" s="1231"/>
      <c r="BN55" s="1231"/>
      <c r="BO55" s="1231"/>
      <c r="BP55" s="1228">
        <v>48</v>
      </c>
      <c r="BQ55" s="1228"/>
      <c r="BR55" s="1228"/>
      <c r="BS55" s="1228"/>
      <c r="BT55" s="1228"/>
      <c r="BU55" s="1228"/>
      <c r="BV55" s="1228"/>
      <c r="BW55" s="1228"/>
      <c r="BX55" s="1228">
        <v>49.1</v>
      </c>
      <c r="BY55" s="1228"/>
      <c r="BZ55" s="1228"/>
      <c r="CA55" s="1228"/>
      <c r="CB55" s="1228"/>
      <c r="CC55" s="1228"/>
      <c r="CD55" s="1228"/>
      <c r="CE55" s="1228"/>
      <c r="CF55" s="1228">
        <v>41.5</v>
      </c>
      <c r="CG55" s="1228"/>
      <c r="CH55" s="1228"/>
      <c r="CI55" s="1228"/>
      <c r="CJ55" s="1228"/>
      <c r="CK55" s="1228"/>
      <c r="CL55" s="1228"/>
      <c r="CM55" s="1228"/>
      <c r="CN55" s="1228">
        <v>25.2</v>
      </c>
      <c r="CO55" s="1228"/>
      <c r="CP55" s="1228"/>
      <c r="CQ55" s="1228"/>
      <c r="CR55" s="1228"/>
      <c r="CS55" s="1228"/>
      <c r="CT55" s="1228"/>
      <c r="CU55" s="1228"/>
      <c r="CV55" s="1228">
        <v>15.7</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601</v>
      </c>
      <c r="BC57" s="1231"/>
      <c r="BD57" s="1231"/>
      <c r="BE57" s="1231"/>
      <c r="BF57" s="1231"/>
      <c r="BG57" s="1231"/>
      <c r="BH57" s="1231"/>
      <c r="BI57" s="1231"/>
      <c r="BJ57" s="1231"/>
      <c r="BK57" s="1231"/>
      <c r="BL57" s="1231"/>
      <c r="BM57" s="1231"/>
      <c r="BN57" s="1231"/>
      <c r="BO57" s="1231"/>
      <c r="BP57" s="1228">
        <v>60.8</v>
      </c>
      <c r="BQ57" s="1228"/>
      <c r="BR57" s="1228"/>
      <c r="BS57" s="1228"/>
      <c r="BT57" s="1228"/>
      <c r="BU57" s="1228"/>
      <c r="BV57" s="1228"/>
      <c r="BW57" s="1228"/>
      <c r="BX57" s="1228">
        <v>61</v>
      </c>
      <c r="BY57" s="1228"/>
      <c r="BZ57" s="1228"/>
      <c r="CA57" s="1228"/>
      <c r="CB57" s="1228"/>
      <c r="CC57" s="1228"/>
      <c r="CD57" s="1228"/>
      <c r="CE57" s="1228"/>
      <c r="CF57" s="1228">
        <v>61.7</v>
      </c>
      <c r="CG57" s="1228"/>
      <c r="CH57" s="1228"/>
      <c r="CI57" s="1228"/>
      <c r="CJ57" s="1228"/>
      <c r="CK57" s="1228"/>
      <c r="CL57" s="1228"/>
      <c r="CM57" s="1228"/>
      <c r="CN57" s="1228">
        <v>62.5</v>
      </c>
      <c r="CO57" s="1228"/>
      <c r="CP57" s="1228"/>
      <c r="CQ57" s="1228"/>
      <c r="CR57" s="1228"/>
      <c r="CS57" s="1228"/>
      <c r="CT57" s="1228"/>
      <c r="CU57" s="1228"/>
      <c r="CV57" s="1228">
        <v>65</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603</v>
      </c>
    </row>
    <row r="64" spans="1:109" ht="13" x14ac:dyDescent="0.2">
      <c r="B64" s="259"/>
      <c r="G64" s="357"/>
      <c r="I64" s="369"/>
      <c r="J64" s="369"/>
      <c r="K64" s="369"/>
      <c r="L64" s="369"/>
      <c r="M64" s="369"/>
      <c r="N64" s="370"/>
      <c r="AM64" s="357"/>
      <c r="AN64" s="357" t="s">
        <v>596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604</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598</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554</v>
      </c>
      <c r="BQ72" s="1233"/>
      <c r="BR72" s="1233"/>
      <c r="BS72" s="1233"/>
      <c r="BT72" s="1233"/>
      <c r="BU72" s="1233"/>
      <c r="BV72" s="1233"/>
      <c r="BW72" s="1233"/>
      <c r="BX72" s="1233" t="s">
        <v>555</v>
      </c>
      <c r="BY72" s="1233"/>
      <c r="BZ72" s="1233"/>
      <c r="CA72" s="1233"/>
      <c r="CB72" s="1233"/>
      <c r="CC72" s="1233"/>
      <c r="CD72" s="1233"/>
      <c r="CE72" s="1233"/>
      <c r="CF72" s="1233" t="s">
        <v>556</v>
      </c>
      <c r="CG72" s="1233"/>
      <c r="CH72" s="1233"/>
      <c r="CI72" s="1233"/>
      <c r="CJ72" s="1233"/>
      <c r="CK72" s="1233"/>
      <c r="CL72" s="1233"/>
      <c r="CM72" s="1233"/>
      <c r="CN72" s="1233" t="s">
        <v>557</v>
      </c>
      <c r="CO72" s="1233"/>
      <c r="CP72" s="1233"/>
      <c r="CQ72" s="1233"/>
      <c r="CR72" s="1233"/>
      <c r="CS72" s="1233"/>
      <c r="CT72" s="1233"/>
      <c r="CU72" s="1233"/>
      <c r="CV72" s="1233" t="s">
        <v>558</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599</v>
      </c>
      <c r="AO73" s="1231"/>
      <c r="AP73" s="1231"/>
      <c r="AQ73" s="1231"/>
      <c r="AR73" s="1231"/>
      <c r="AS73" s="1231"/>
      <c r="AT73" s="1231"/>
      <c r="AU73" s="1231"/>
      <c r="AV73" s="1231"/>
      <c r="AW73" s="1231"/>
      <c r="AX73" s="1231"/>
      <c r="AY73" s="1231"/>
      <c r="AZ73" s="1231"/>
      <c r="BA73" s="1231"/>
      <c r="BB73" s="1231" t="s">
        <v>600</v>
      </c>
      <c r="BC73" s="1231"/>
      <c r="BD73" s="1231"/>
      <c r="BE73" s="1231"/>
      <c r="BF73" s="1231"/>
      <c r="BG73" s="1231"/>
      <c r="BH73" s="1231"/>
      <c r="BI73" s="1231"/>
      <c r="BJ73" s="1231"/>
      <c r="BK73" s="1231"/>
      <c r="BL73" s="1231"/>
      <c r="BM73" s="1231"/>
      <c r="BN73" s="1231"/>
      <c r="BO73" s="1231"/>
      <c r="BP73" s="1228">
        <v>55.6</v>
      </c>
      <c r="BQ73" s="1228"/>
      <c r="BR73" s="1228"/>
      <c r="BS73" s="1228"/>
      <c r="BT73" s="1228"/>
      <c r="BU73" s="1228"/>
      <c r="BV73" s="1228"/>
      <c r="BW73" s="1228"/>
      <c r="BX73" s="1228">
        <v>44.3</v>
      </c>
      <c r="BY73" s="1228"/>
      <c r="BZ73" s="1228"/>
      <c r="CA73" s="1228"/>
      <c r="CB73" s="1228"/>
      <c r="CC73" s="1228"/>
      <c r="CD73" s="1228"/>
      <c r="CE73" s="1228"/>
      <c r="CF73" s="1228">
        <v>47.5</v>
      </c>
      <c r="CG73" s="1228"/>
      <c r="CH73" s="1228"/>
      <c r="CI73" s="1228"/>
      <c r="CJ73" s="1228"/>
      <c r="CK73" s="1228"/>
      <c r="CL73" s="1228"/>
      <c r="CM73" s="1228"/>
      <c r="CN73" s="1228">
        <v>28.8</v>
      </c>
      <c r="CO73" s="1228"/>
      <c r="CP73" s="1228"/>
      <c r="CQ73" s="1228"/>
      <c r="CR73" s="1228"/>
      <c r="CS73" s="1228"/>
      <c r="CT73" s="1228"/>
      <c r="CU73" s="1228"/>
      <c r="CV73" s="1228">
        <v>27.8</v>
      </c>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605</v>
      </c>
      <c r="BC75" s="1231"/>
      <c r="BD75" s="1231"/>
      <c r="BE75" s="1231"/>
      <c r="BF75" s="1231"/>
      <c r="BG75" s="1231"/>
      <c r="BH75" s="1231"/>
      <c r="BI75" s="1231"/>
      <c r="BJ75" s="1231"/>
      <c r="BK75" s="1231"/>
      <c r="BL75" s="1231"/>
      <c r="BM75" s="1231"/>
      <c r="BN75" s="1231"/>
      <c r="BO75" s="1231"/>
      <c r="BP75" s="1228">
        <v>13.6</v>
      </c>
      <c r="BQ75" s="1228"/>
      <c r="BR75" s="1228"/>
      <c r="BS75" s="1228"/>
      <c r="BT75" s="1228"/>
      <c r="BU75" s="1228"/>
      <c r="BV75" s="1228"/>
      <c r="BW75" s="1228"/>
      <c r="BX75" s="1228">
        <v>14</v>
      </c>
      <c r="BY75" s="1228"/>
      <c r="BZ75" s="1228"/>
      <c r="CA75" s="1228"/>
      <c r="CB75" s="1228"/>
      <c r="CC75" s="1228"/>
      <c r="CD75" s="1228"/>
      <c r="CE75" s="1228"/>
      <c r="CF75" s="1228">
        <v>13.7</v>
      </c>
      <c r="CG75" s="1228"/>
      <c r="CH75" s="1228"/>
      <c r="CI75" s="1228"/>
      <c r="CJ75" s="1228"/>
      <c r="CK75" s="1228"/>
      <c r="CL75" s="1228"/>
      <c r="CM75" s="1228"/>
      <c r="CN75" s="1228">
        <v>13.6</v>
      </c>
      <c r="CO75" s="1228"/>
      <c r="CP75" s="1228"/>
      <c r="CQ75" s="1228"/>
      <c r="CR75" s="1228"/>
      <c r="CS75" s="1228"/>
      <c r="CT75" s="1228"/>
      <c r="CU75" s="1228"/>
      <c r="CV75" s="1228">
        <v>14.1</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602</v>
      </c>
      <c r="AO77" s="1233"/>
      <c r="AP77" s="1233"/>
      <c r="AQ77" s="1233"/>
      <c r="AR77" s="1233"/>
      <c r="AS77" s="1233"/>
      <c r="AT77" s="1233"/>
      <c r="AU77" s="1233"/>
      <c r="AV77" s="1233"/>
      <c r="AW77" s="1233"/>
      <c r="AX77" s="1233"/>
      <c r="AY77" s="1233"/>
      <c r="AZ77" s="1233"/>
      <c r="BA77" s="1233"/>
      <c r="BB77" s="1231" t="s">
        <v>600</v>
      </c>
      <c r="BC77" s="1231"/>
      <c r="BD77" s="1231"/>
      <c r="BE77" s="1231"/>
      <c r="BF77" s="1231"/>
      <c r="BG77" s="1231"/>
      <c r="BH77" s="1231"/>
      <c r="BI77" s="1231"/>
      <c r="BJ77" s="1231"/>
      <c r="BK77" s="1231"/>
      <c r="BL77" s="1231"/>
      <c r="BM77" s="1231"/>
      <c r="BN77" s="1231"/>
      <c r="BO77" s="1231"/>
      <c r="BP77" s="1228">
        <v>48</v>
      </c>
      <c r="BQ77" s="1228"/>
      <c r="BR77" s="1228"/>
      <c r="BS77" s="1228"/>
      <c r="BT77" s="1228"/>
      <c r="BU77" s="1228"/>
      <c r="BV77" s="1228"/>
      <c r="BW77" s="1228"/>
      <c r="BX77" s="1228">
        <v>49.1</v>
      </c>
      <c r="BY77" s="1228"/>
      <c r="BZ77" s="1228"/>
      <c r="CA77" s="1228"/>
      <c r="CB77" s="1228"/>
      <c r="CC77" s="1228"/>
      <c r="CD77" s="1228"/>
      <c r="CE77" s="1228"/>
      <c r="CF77" s="1228">
        <v>41.5</v>
      </c>
      <c r="CG77" s="1228"/>
      <c r="CH77" s="1228"/>
      <c r="CI77" s="1228"/>
      <c r="CJ77" s="1228"/>
      <c r="CK77" s="1228"/>
      <c r="CL77" s="1228"/>
      <c r="CM77" s="1228"/>
      <c r="CN77" s="1228">
        <v>25.2</v>
      </c>
      <c r="CO77" s="1228"/>
      <c r="CP77" s="1228"/>
      <c r="CQ77" s="1228"/>
      <c r="CR77" s="1228"/>
      <c r="CS77" s="1228"/>
      <c r="CT77" s="1228"/>
      <c r="CU77" s="1228"/>
      <c r="CV77" s="1228">
        <v>15.7</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605</v>
      </c>
      <c r="BC79" s="1231"/>
      <c r="BD79" s="1231"/>
      <c r="BE79" s="1231"/>
      <c r="BF79" s="1231"/>
      <c r="BG79" s="1231"/>
      <c r="BH79" s="1231"/>
      <c r="BI79" s="1231"/>
      <c r="BJ79" s="1231"/>
      <c r="BK79" s="1231"/>
      <c r="BL79" s="1231"/>
      <c r="BM79" s="1231"/>
      <c r="BN79" s="1231"/>
      <c r="BO79" s="1231"/>
      <c r="BP79" s="1228">
        <v>9.6</v>
      </c>
      <c r="BQ79" s="1228"/>
      <c r="BR79" s="1228"/>
      <c r="BS79" s="1228"/>
      <c r="BT79" s="1228"/>
      <c r="BU79" s="1228"/>
      <c r="BV79" s="1228"/>
      <c r="BW79" s="1228"/>
      <c r="BX79" s="1228">
        <v>9.5</v>
      </c>
      <c r="BY79" s="1228"/>
      <c r="BZ79" s="1228"/>
      <c r="CA79" s="1228"/>
      <c r="CB79" s="1228"/>
      <c r="CC79" s="1228"/>
      <c r="CD79" s="1228"/>
      <c r="CE79" s="1228"/>
      <c r="CF79" s="1228">
        <v>9.1999999999999993</v>
      </c>
      <c r="CG79" s="1228"/>
      <c r="CH79" s="1228"/>
      <c r="CI79" s="1228"/>
      <c r="CJ79" s="1228"/>
      <c r="CK79" s="1228"/>
      <c r="CL79" s="1228"/>
      <c r="CM79" s="1228"/>
      <c r="CN79" s="1228">
        <v>8.9</v>
      </c>
      <c r="CO79" s="1228"/>
      <c r="CP79" s="1228"/>
      <c r="CQ79" s="1228"/>
      <c r="CR79" s="1228"/>
      <c r="CS79" s="1228"/>
      <c r="CT79" s="1228"/>
      <c r="CU79" s="1228"/>
      <c r="CV79" s="1228">
        <v>8.9</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k2TkPoau+7v69ElDnUoNnkueZys7o/oFDxU0lpZvTAQ8UVGlw2B9TKJ9/mrVKMKAbfwNVdYG5Wl8xM+YvTgwjA==" saltValue="Bom9/x1+SWmIIsBYej+P/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0NBv4Tz48zhEA3KgfiTSrc0onkO/tYtCaPBvozv50Fd5Lp8sARtBYDc4jpJ4eZr9Y3igEsGW3396YOukMqDNVA==" saltValue="ishh1+r9wnt/Rom22oIn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d28rFaGhIiuD3Ny0pHyetdPYAXo1cBa/0bb0MzIkxBrtRBlzcxckTDIbTSZFoR+tNUZJQy2Y0EiSTzBlJE++kg==" saltValue="wJ/FK9pEQ8zXo97BTPgY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551</v>
      </c>
      <c r="G2" s="149"/>
      <c r="H2" s="150"/>
    </row>
    <row r="3" spans="1:8" x14ac:dyDescent="0.2">
      <c r="A3" s="146" t="s">
        <v>544</v>
      </c>
      <c r="B3" s="151"/>
      <c r="C3" s="152"/>
      <c r="D3" s="153">
        <v>162955</v>
      </c>
      <c r="E3" s="154"/>
      <c r="F3" s="155">
        <v>85173</v>
      </c>
      <c r="G3" s="156"/>
      <c r="H3" s="157"/>
    </row>
    <row r="4" spans="1:8" x14ac:dyDescent="0.2">
      <c r="A4" s="158"/>
      <c r="B4" s="159"/>
      <c r="C4" s="160"/>
      <c r="D4" s="161">
        <v>122186</v>
      </c>
      <c r="E4" s="162"/>
      <c r="F4" s="163">
        <v>43913</v>
      </c>
      <c r="G4" s="164"/>
      <c r="H4" s="165"/>
    </row>
    <row r="5" spans="1:8" x14ac:dyDescent="0.2">
      <c r="A5" s="146" t="s">
        <v>546</v>
      </c>
      <c r="B5" s="151"/>
      <c r="C5" s="152"/>
      <c r="D5" s="153">
        <v>108408</v>
      </c>
      <c r="E5" s="154"/>
      <c r="F5" s="155">
        <v>94081</v>
      </c>
      <c r="G5" s="156"/>
      <c r="H5" s="157"/>
    </row>
    <row r="6" spans="1:8" x14ac:dyDescent="0.2">
      <c r="A6" s="158"/>
      <c r="B6" s="159"/>
      <c r="C6" s="160"/>
      <c r="D6" s="161">
        <v>31746</v>
      </c>
      <c r="E6" s="162"/>
      <c r="F6" s="163">
        <v>48949</v>
      </c>
      <c r="G6" s="164"/>
      <c r="H6" s="165"/>
    </row>
    <row r="7" spans="1:8" x14ac:dyDescent="0.2">
      <c r="A7" s="146" t="s">
        <v>547</v>
      </c>
      <c r="B7" s="151"/>
      <c r="C7" s="152"/>
      <c r="D7" s="153">
        <v>163468</v>
      </c>
      <c r="E7" s="154"/>
      <c r="F7" s="155">
        <v>92632</v>
      </c>
      <c r="G7" s="156"/>
      <c r="H7" s="157"/>
    </row>
    <row r="8" spans="1:8" x14ac:dyDescent="0.2">
      <c r="A8" s="158"/>
      <c r="B8" s="159"/>
      <c r="C8" s="160"/>
      <c r="D8" s="161">
        <v>76859</v>
      </c>
      <c r="E8" s="162"/>
      <c r="F8" s="163">
        <v>47978</v>
      </c>
      <c r="G8" s="164"/>
      <c r="H8" s="165"/>
    </row>
    <row r="9" spans="1:8" x14ac:dyDescent="0.2">
      <c r="A9" s="146" t="s">
        <v>548</v>
      </c>
      <c r="B9" s="151"/>
      <c r="C9" s="152"/>
      <c r="D9" s="153">
        <v>202847</v>
      </c>
      <c r="E9" s="154"/>
      <c r="F9" s="155">
        <v>96469</v>
      </c>
      <c r="G9" s="156"/>
      <c r="H9" s="157"/>
    </row>
    <row r="10" spans="1:8" x14ac:dyDescent="0.2">
      <c r="A10" s="158"/>
      <c r="B10" s="159"/>
      <c r="C10" s="160"/>
      <c r="D10" s="161">
        <v>107460</v>
      </c>
      <c r="E10" s="162"/>
      <c r="F10" s="163">
        <v>49775</v>
      </c>
      <c r="G10" s="164"/>
      <c r="H10" s="165"/>
    </row>
    <row r="11" spans="1:8" x14ac:dyDescent="0.2">
      <c r="A11" s="146" t="s">
        <v>549</v>
      </c>
      <c r="B11" s="151"/>
      <c r="C11" s="152"/>
      <c r="D11" s="153">
        <v>269372</v>
      </c>
      <c r="E11" s="154"/>
      <c r="F11" s="155">
        <v>85743</v>
      </c>
      <c r="G11" s="156"/>
      <c r="H11" s="157"/>
    </row>
    <row r="12" spans="1:8" x14ac:dyDescent="0.2">
      <c r="A12" s="158"/>
      <c r="B12" s="159"/>
      <c r="C12" s="166"/>
      <c r="D12" s="161">
        <v>197836</v>
      </c>
      <c r="E12" s="162"/>
      <c r="F12" s="163">
        <v>45231</v>
      </c>
      <c r="G12" s="164"/>
      <c r="H12" s="165"/>
    </row>
    <row r="13" spans="1:8" x14ac:dyDescent="0.2">
      <c r="A13" s="146"/>
      <c r="B13" s="151"/>
      <c r="C13" s="152"/>
      <c r="D13" s="153">
        <v>181410</v>
      </c>
      <c r="E13" s="154"/>
      <c r="F13" s="155">
        <v>90820</v>
      </c>
      <c r="G13" s="167"/>
      <c r="H13" s="157"/>
    </row>
    <row r="14" spans="1:8" x14ac:dyDescent="0.2">
      <c r="A14" s="158"/>
      <c r="B14" s="159"/>
      <c r="C14" s="160"/>
      <c r="D14" s="161">
        <v>107217</v>
      </c>
      <c r="E14" s="162"/>
      <c r="F14" s="163">
        <v>47169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1.43</v>
      </c>
      <c r="C19" s="168">
        <f>ROUND(VALUE(SUBSTITUTE(実質収支比率等に係る経年分析!G$48,"▲","-")),2)</f>
        <v>1.27</v>
      </c>
      <c r="D19" s="168">
        <f>ROUND(VALUE(SUBSTITUTE(実質収支比率等に係る経年分析!H$48,"▲","-")),2)</f>
        <v>6.44</v>
      </c>
      <c r="E19" s="168">
        <f>ROUND(VALUE(SUBSTITUTE(実質収支比率等に係る経年分析!I$48,"▲","-")),2)</f>
        <v>5.69</v>
      </c>
      <c r="F19" s="168">
        <f>ROUND(VALUE(SUBSTITUTE(実質収支比率等に係る経年分析!J$48,"▲","-")),2)</f>
        <v>5.52</v>
      </c>
    </row>
    <row r="20" spans="1:11" x14ac:dyDescent="0.2">
      <c r="A20" s="168" t="s">
        <v>57</v>
      </c>
      <c r="B20" s="168">
        <f>ROUND(VALUE(SUBSTITUTE(実質収支比率等に係る経年分析!F$47,"▲","-")),2)</f>
        <v>39.74</v>
      </c>
      <c r="C20" s="168">
        <f>ROUND(VALUE(SUBSTITUTE(実質収支比率等に係る経年分析!G$47,"▲","-")),2)</f>
        <v>40.67</v>
      </c>
      <c r="D20" s="168">
        <f>ROUND(VALUE(SUBSTITUTE(実質収支比率等に係る経年分析!H$47,"▲","-")),2)</f>
        <v>39.770000000000003</v>
      </c>
      <c r="E20" s="168">
        <f>ROUND(VALUE(SUBSTITUTE(実質収支比率等に係る経年分析!I$47,"▲","-")),2)</f>
        <v>40.9</v>
      </c>
      <c r="F20" s="168">
        <f>ROUND(VALUE(SUBSTITUTE(実質収支比率等に係る経年分析!J$47,"▲","-")),2)</f>
        <v>45.67</v>
      </c>
    </row>
    <row r="21" spans="1:11" x14ac:dyDescent="0.2">
      <c r="A21" s="168" t="s">
        <v>58</v>
      </c>
      <c r="B21" s="168">
        <f>IF(ISNUMBER(VALUE(SUBSTITUTE(実質収支比率等に係る経年分析!F$49,"▲","-"))),ROUND(VALUE(SUBSTITUTE(実質収支比率等に係る経年分析!F$49,"▲","-")),2),NA())</f>
        <v>-0.94</v>
      </c>
      <c r="C21" s="168">
        <f>IF(ISNUMBER(VALUE(SUBSTITUTE(実質収支比率等に係る経年分析!G$49,"▲","-"))),ROUND(VALUE(SUBSTITUTE(実質収支比率等に係る経年分析!G$49,"▲","-")),2),NA())</f>
        <v>-0.09</v>
      </c>
      <c r="D21" s="168">
        <f>IF(ISNUMBER(VALUE(SUBSTITUTE(実質収支比率等に係る経年分析!H$49,"▲","-"))),ROUND(VALUE(SUBSTITUTE(実質収支比率等に係る経年分析!H$49,"▲","-")),2),NA())</f>
        <v>5.29</v>
      </c>
      <c r="E21" s="168">
        <f>IF(ISNUMBER(VALUE(SUBSTITUTE(実質収支比率等に係る経年分析!I$49,"▲","-"))),ROUND(VALUE(SUBSTITUTE(実質収支比率等に係る経年分析!I$49,"▲","-")),2),NA())</f>
        <v>-0.38</v>
      </c>
      <c r="F21" s="168">
        <f>IF(ISNUMBER(VALUE(SUBSTITUTE(実質収支比率等に係る経年分析!J$49,"▲","-"))),ROUND(VALUE(SUBSTITUTE(実質収支比率等に係る経年分析!J$49,"▲","-")),2),NA())</f>
        <v>-0.36</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1.83</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珠洲市後期高齢者医療特別会計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珠洲市国民健康保険特別会計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珠洲市賃貸住宅事業特別会計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珠洲市下水道事業会計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0.28000000000000003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0.77</v>
      </c>
    </row>
    <row r="33" spans="1:16" x14ac:dyDescent="0.2">
      <c r="A33" s="169" t="str">
        <f>IF(連結実質赤字比率に係る赤字・黒字の構成分析!C$37="",NA(),連結実質赤字比率に係る赤字・黒字の構成分析!C$37)</f>
        <v>珠洲市介護保険特別会計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0.56999999999999995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1.39</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1.43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6.44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5.69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5.52</v>
      </c>
    </row>
    <row r="35" spans="1:16" x14ac:dyDescent="0.2">
      <c r="A35" s="169" t="str">
        <f>IF(連結実質赤字比率に係る赤字・黒字の構成分析!C$35="",NA(),連結実質赤字比率に係る赤字・黒字の構成分析!C$35)</f>
        <v>珠洲市水道事業会計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23.6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23.35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22.26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21.45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23.28</v>
      </c>
    </row>
    <row r="36" spans="1:16" x14ac:dyDescent="0.2">
      <c r="A36" s="169" t="str">
        <f>IF(連結実質赤字比率に係る赤字・黒字の構成分析!C$34="",NA(),連結実質赤字比率に係る赤字・黒字の構成分析!C$34)</f>
        <v>珠洲市病院事業会計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25.45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24.49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25.92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24.01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25.67</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1609</v>
      </c>
      <c r="E42" s="170"/>
      <c r="F42" s="170"/>
      <c r="G42" s="170">
        <f>'実質公債費比率（分子）の構造'!L$52</f>
        <v>1586</v>
      </c>
      <c r="H42" s="170"/>
      <c r="I42" s="170"/>
      <c r="J42" s="170">
        <f>'実質公債費比率（分子）の構造'!M$52</f>
        <v>1593</v>
      </c>
      <c r="K42" s="170"/>
      <c r="L42" s="170"/>
      <c r="M42" s="170">
        <f>'実質公債費比率（分子）の構造'!N$52</f>
        <v>1781</v>
      </c>
      <c r="N42" s="170"/>
      <c r="O42" s="170"/>
      <c r="P42" s="170">
        <f>'実質公債費比率（分子）の構造'!O$52</f>
        <v>1556</v>
      </c>
    </row>
    <row r="43" spans="1:16" x14ac:dyDescent="0.2">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71</v>
      </c>
      <c r="C45" s="170"/>
      <c r="D45" s="170"/>
      <c r="E45" s="170">
        <f>'実質公債費比率（分子）の構造'!L$49</f>
        <v>46</v>
      </c>
      <c r="F45" s="170"/>
      <c r="G45" s="170"/>
      <c r="H45" s="170">
        <f>'実質公債費比率（分子）の構造'!M$49</f>
        <v>48</v>
      </c>
      <c r="I45" s="170"/>
      <c r="J45" s="170"/>
      <c r="K45" s="170">
        <f>'実質公債費比率（分子）の構造'!N$49</f>
        <v>37</v>
      </c>
      <c r="L45" s="170"/>
      <c r="M45" s="170"/>
      <c r="N45" s="170">
        <f>'実質公債費比率（分子）の構造'!O$49</f>
        <v>47</v>
      </c>
      <c r="O45" s="170"/>
      <c r="P45" s="170"/>
    </row>
    <row r="46" spans="1:16" x14ac:dyDescent="0.2">
      <c r="A46" s="170" t="s">
        <v>69</v>
      </c>
      <c r="B46" s="170">
        <f>'実質公債費比率（分子）の構造'!K$48</f>
        <v>858</v>
      </c>
      <c r="C46" s="170"/>
      <c r="D46" s="170"/>
      <c r="E46" s="170">
        <f>'実質公債費比率（分子）の構造'!L$48</f>
        <v>847</v>
      </c>
      <c r="F46" s="170"/>
      <c r="G46" s="170"/>
      <c r="H46" s="170">
        <f>'実質公債費比率（分子）の構造'!M$48</f>
        <v>862</v>
      </c>
      <c r="I46" s="170"/>
      <c r="J46" s="170"/>
      <c r="K46" s="170">
        <f>'実質公債費比率（分子）の構造'!N$48</f>
        <v>903</v>
      </c>
      <c r="L46" s="170"/>
      <c r="M46" s="170"/>
      <c r="N46" s="170">
        <f>'実質公債費比率（分子）の構造'!O$48</f>
        <v>889</v>
      </c>
      <c r="O46" s="170"/>
      <c r="P46" s="170"/>
    </row>
    <row r="47" spans="1:16" x14ac:dyDescent="0.2">
      <c r="A47" s="170" t="s">
        <v>70</v>
      </c>
      <c r="B47" s="170">
        <f>'実質公債費比率（分子）の構造'!K$47</f>
        <v>5</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1378</v>
      </c>
      <c r="C49" s="170"/>
      <c r="D49" s="170"/>
      <c r="E49" s="170">
        <f>'実質公債費比率（分子）の構造'!L$45</f>
        <v>1382</v>
      </c>
      <c r="F49" s="170"/>
      <c r="G49" s="170"/>
      <c r="H49" s="170">
        <f>'実質公債費比率（分子）の構造'!M$45</f>
        <v>1415</v>
      </c>
      <c r="I49" s="170"/>
      <c r="J49" s="170"/>
      <c r="K49" s="170">
        <f>'実質公債費比率（分子）の構造'!N$45</f>
        <v>1601</v>
      </c>
      <c r="L49" s="170"/>
      <c r="M49" s="170"/>
      <c r="N49" s="170">
        <f>'実質公債費比率（分子）の構造'!O$45</f>
        <v>1442</v>
      </c>
      <c r="O49" s="170"/>
      <c r="P49" s="170"/>
    </row>
    <row r="50" spans="1:16" x14ac:dyDescent="0.2">
      <c r="A50" s="170" t="s">
        <v>73</v>
      </c>
      <c r="B50" s="170" t="e">
        <f>NA()</f>
        <v>#N/A</v>
      </c>
      <c r="C50" s="170">
        <f>IF(ISNUMBER('実質公債費比率（分子）の構造'!K$53),'実質公債費比率（分子）の構造'!K$53,NA())</f>
        <v>703</v>
      </c>
      <c r="D50" s="170" t="e">
        <f>NA()</f>
        <v>#N/A</v>
      </c>
      <c r="E50" s="170" t="e">
        <f>NA()</f>
        <v>#N/A</v>
      </c>
      <c r="F50" s="170">
        <f>IF(ISNUMBER('実質公債費比率（分子）の構造'!L$53),'実質公債費比率（分子）の構造'!L$53,NA())</f>
        <v>689</v>
      </c>
      <c r="G50" s="170" t="e">
        <f>NA()</f>
        <v>#N/A</v>
      </c>
      <c r="H50" s="170" t="e">
        <f>NA()</f>
        <v>#N/A</v>
      </c>
      <c r="I50" s="170">
        <f>IF(ISNUMBER('実質公債費比率（分子）の構造'!M$53),'実質公債費比率（分子）の構造'!M$53,NA())</f>
        <v>732</v>
      </c>
      <c r="J50" s="170" t="e">
        <f>NA()</f>
        <v>#N/A</v>
      </c>
      <c r="K50" s="170" t="e">
        <f>NA()</f>
        <v>#N/A</v>
      </c>
      <c r="L50" s="170">
        <f>IF(ISNUMBER('実質公債費比率（分子）の構造'!N$53),'実質公債費比率（分子）の構造'!N$53,NA())</f>
        <v>760</v>
      </c>
      <c r="M50" s="170" t="e">
        <f>NA()</f>
        <v>#N/A</v>
      </c>
      <c r="N50" s="170" t="e">
        <f>NA()</f>
        <v>#N/A</v>
      </c>
      <c r="O50" s="170">
        <f>IF(ISNUMBER('実質公債費比率（分子）の構造'!O$53),'実質公債費比率（分子）の構造'!O$53,NA())</f>
        <v>822</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15077</v>
      </c>
      <c r="E56" s="169"/>
      <c r="F56" s="169"/>
      <c r="G56" s="169">
        <f>'将来負担比率（分子）の構造'!J$52</f>
        <v>15272</v>
      </c>
      <c r="H56" s="169"/>
      <c r="I56" s="169"/>
      <c r="J56" s="169">
        <f>'将来負担比率（分子）の構造'!K$52</f>
        <v>14553</v>
      </c>
      <c r="K56" s="169"/>
      <c r="L56" s="169"/>
      <c r="M56" s="169">
        <f>'将来負担比率（分子）の構造'!L$52</f>
        <v>14662</v>
      </c>
      <c r="N56" s="169"/>
      <c r="O56" s="169"/>
      <c r="P56" s="169">
        <f>'将来負担比率（分子）の構造'!M$52</f>
        <v>15462</v>
      </c>
    </row>
    <row r="57" spans="1:16" x14ac:dyDescent="0.2">
      <c r="A57" s="169" t="s">
        <v>44</v>
      </c>
      <c r="B57" s="169"/>
      <c r="C57" s="169"/>
      <c r="D57" s="169">
        <f>'将来負担比率（分子）の構造'!I$51</f>
        <v>1125</v>
      </c>
      <c r="E57" s="169"/>
      <c r="F57" s="169"/>
      <c r="G57" s="169">
        <f>'将来負担比率（分子）の構造'!J$51</f>
        <v>957</v>
      </c>
      <c r="H57" s="169"/>
      <c r="I57" s="169"/>
      <c r="J57" s="169">
        <f>'将来負担比率（分子）の構造'!K$51</f>
        <v>763</v>
      </c>
      <c r="K57" s="169"/>
      <c r="L57" s="169"/>
      <c r="M57" s="169">
        <f>'将来負担比率（分子）の構造'!L$51</f>
        <v>708</v>
      </c>
      <c r="N57" s="169"/>
      <c r="O57" s="169"/>
      <c r="P57" s="169">
        <f>'将来負担比率（分子）の構造'!M$51</f>
        <v>654</v>
      </c>
    </row>
    <row r="58" spans="1:16" x14ac:dyDescent="0.2">
      <c r="A58" s="169" t="s">
        <v>43</v>
      </c>
      <c r="B58" s="169"/>
      <c r="C58" s="169"/>
      <c r="D58" s="169">
        <f>'将来負担比率（分子）の構造'!I$50</f>
        <v>5941</v>
      </c>
      <c r="E58" s="169"/>
      <c r="F58" s="169"/>
      <c r="G58" s="169">
        <f>'将来負担比率（分子）の構造'!J$50</f>
        <v>5839</v>
      </c>
      <c r="H58" s="169"/>
      <c r="I58" s="169"/>
      <c r="J58" s="169">
        <f>'将来負担比率（分子）の構造'!K$50</f>
        <v>5800</v>
      </c>
      <c r="K58" s="169"/>
      <c r="L58" s="169"/>
      <c r="M58" s="169">
        <f>'将来負担比率（分子）の構造'!L$50</f>
        <v>6382</v>
      </c>
      <c r="N58" s="169"/>
      <c r="O58" s="169"/>
      <c r="P58" s="169">
        <f>'将来負担比率（分子）の構造'!M$50</f>
        <v>6506</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1446</v>
      </c>
      <c r="C62" s="169"/>
      <c r="D62" s="169"/>
      <c r="E62" s="169">
        <f>'将来負担比率（分子）の構造'!J$45</f>
        <v>1511</v>
      </c>
      <c r="F62" s="169"/>
      <c r="G62" s="169"/>
      <c r="H62" s="169">
        <f>'将来負担比率（分子）の構造'!K$45</f>
        <v>1552</v>
      </c>
      <c r="I62" s="169"/>
      <c r="J62" s="169"/>
      <c r="K62" s="169">
        <f>'将来負担比率（分子）の構造'!L$45</f>
        <v>1575</v>
      </c>
      <c r="L62" s="169"/>
      <c r="M62" s="169"/>
      <c r="N62" s="169">
        <f>'将来負担比率（分子）の構造'!M$45</f>
        <v>1595</v>
      </c>
      <c r="O62" s="169"/>
      <c r="P62" s="169"/>
    </row>
    <row r="63" spans="1:16" x14ac:dyDescent="0.2">
      <c r="A63" s="169" t="s">
        <v>36</v>
      </c>
      <c r="B63" s="169">
        <f>'将来負担比率（分子）の構造'!I$44</f>
        <v>289</v>
      </c>
      <c r="C63" s="169"/>
      <c r="D63" s="169"/>
      <c r="E63" s="169">
        <f>'将来負担比率（分子）の構造'!J$44</f>
        <v>242</v>
      </c>
      <c r="F63" s="169"/>
      <c r="G63" s="169"/>
      <c r="H63" s="169">
        <f>'将来負担比率（分子）の構造'!K$44</f>
        <v>195</v>
      </c>
      <c r="I63" s="169"/>
      <c r="J63" s="169"/>
      <c r="K63" s="169">
        <f>'将来負担比率（分子）の構造'!L$44</f>
        <v>147</v>
      </c>
      <c r="L63" s="169"/>
      <c r="M63" s="169"/>
      <c r="N63" s="169">
        <f>'将来負担比率（分子）の構造'!M$44</f>
        <v>101</v>
      </c>
      <c r="O63" s="169"/>
      <c r="P63" s="169"/>
    </row>
    <row r="64" spans="1:16" x14ac:dyDescent="0.2">
      <c r="A64" s="169" t="s">
        <v>35</v>
      </c>
      <c r="B64" s="169">
        <f>'将来負担比率（分子）の構造'!I$43</f>
        <v>10064</v>
      </c>
      <c r="C64" s="169"/>
      <c r="D64" s="169"/>
      <c r="E64" s="169">
        <f>'将来負担比率（分子）の構造'!J$43</f>
        <v>9522</v>
      </c>
      <c r="F64" s="169"/>
      <c r="G64" s="169"/>
      <c r="H64" s="169">
        <f>'将来負担比率（分子）の構造'!K$43</f>
        <v>8542</v>
      </c>
      <c r="I64" s="169"/>
      <c r="J64" s="169"/>
      <c r="K64" s="169">
        <f>'将来負担比率（分子）の構造'!L$43</f>
        <v>7643</v>
      </c>
      <c r="L64" s="169"/>
      <c r="M64" s="169"/>
      <c r="N64" s="169">
        <f>'将来負担比率（分子）の構造'!M$43</f>
        <v>6761</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13172</v>
      </c>
      <c r="C66" s="169"/>
      <c r="D66" s="169"/>
      <c r="E66" s="169">
        <f>'将来負担比率（分子）の構造'!J$41</f>
        <v>13040</v>
      </c>
      <c r="F66" s="169"/>
      <c r="G66" s="169"/>
      <c r="H66" s="169">
        <f>'将来負担比率（分子）の構造'!K$41</f>
        <v>13354</v>
      </c>
      <c r="I66" s="169"/>
      <c r="J66" s="169"/>
      <c r="K66" s="169">
        <f>'将来負担比率（分子）の構造'!L$41</f>
        <v>14016</v>
      </c>
      <c r="L66" s="169"/>
      <c r="M66" s="169"/>
      <c r="N66" s="169">
        <f>'将来負担比率（分子）の構造'!M$41</f>
        <v>15671</v>
      </c>
      <c r="O66" s="169"/>
      <c r="P66" s="169"/>
    </row>
    <row r="67" spans="1:16" x14ac:dyDescent="0.2">
      <c r="A67" s="169" t="s">
        <v>77</v>
      </c>
      <c r="B67" s="169" t="e">
        <f>NA()</f>
        <v>#N/A</v>
      </c>
      <c r="C67" s="169">
        <f>IF(ISNUMBER('将来負担比率（分子）の構造'!I$53), IF('将来負担比率（分子）の構造'!I$53 &lt; 0, 0, '将来負担比率（分子）の構造'!I$53), NA())</f>
        <v>2828</v>
      </c>
      <c r="D67" s="169" t="e">
        <f>NA()</f>
        <v>#N/A</v>
      </c>
      <c r="E67" s="169" t="e">
        <f>NA()</f>
        <v>#N/A</v>
      </c>
      <c r="F67" s="169">
        <f>IF(ISNUMBER('将来負担比率（分子）の構造'!J$53), IF('将来負担比率（分子）の構造'!J$53 &lt; 0, 0, '将来負担比率（分子）の構造'!J$53), NA())</f>
        <v>2247</v>
      </c>
      <c r="G67" s="169" t="e">
        <f>NA()</f>
        <v>#N/A</v>
      </c>
      <c r="H67" s="169" t="e">
        <f>NA()</f>
        <v>#N/A</v>
      </c>
      <c r="I67" s="169">
        <f>IF(ISNUMBER('将来負担比率（分子）の構造'!K$53), IF('将来負担比率（分子）の構造'!K$53 &lt; 0, 0, '将来負担比率（分子）の構造'!K$53), NA())</f>
        <v>2528</v>
      </c>
      <c r="J67" s="169" t="e">
        <f>NA()</f>
        <v>#N/A</v>
      </c>
      <c r="K67" s="169" t="e">
        <f>NA()</f>
        <v>#N/A</v>
      </c>
      <c r="L67" s="169">
        <f>IF(ISNUMBER('将来負担比率（分子）の構造'!L$53), IF('将来負担比率（分子）の構造'!L$53 &lt; 0, 0, '将来負担比率（分子）の構造'!L$53), NA())</f>
        <v>1629</v>
      </c>
      <c r="M67" s="169" t="e">
        <f>NA()</f>
        <v>#N/A</v>
      </c>
      <c r="N67" s="169" t="e">
        <f>NA()</f>
        <v>#N/A</v>
      </c>
      <c r="O67" s="169">
        <f>IF(ISNUMBER('将来負担比率（分子）の構造'!M$53), IF('将来負担比率（分子）の構造'!M$53 &lt; 0, 0, '将来負担比率（分子）の構造'!M$53), NA())</f>
        <v>1506</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2728</v>
      </c>
      <c r="C72" s="173">
        <f>基金残高に係る経年分析!G55</f>
        <v>2953</v>
      </c>
      <c r="D72" s="173">
        <f>基金残高に係る経年分析!H55</f>
        <v>3162</v>
      </c>
    </row>
    <row r="73" spans="1:16" x14ac:dyDescent="0.2">
      <c r="A73" s="172" t="s">
        <v>80</v>
      </c>
      <c r="B73" s="173">
        <f>基金残高に係る経年分析!F56</f>
        <v>49</v>
      </c>
      <c r="C73" s="173">
        <f>基金残高に係る経年分析!G56</f>
        <v>49</v>
      </c>
      <c r="D73" s="173">
        <f>基金残高に係る経年分析!H56</f>
        <v>49</v>
      </c>
    </row>
    <row r="74" spans="1:16" x14ac:dyDescent="0.2">
      <c r="A74" s="172" t="s">
        <v>81</v>
      </c>
      <c r="B74" s="173">
        <f>基金残高に係る経年分析!F57</f>
        <v>2308</v>
      </c>
      <c r="C74" s="173">
        <f>基金残高に係る経年分析!G57</f>
        <v>2658</v>
      </c>
      <c r="D74" s="173">
        <f>基金残高に係る経年分析!H57</f>
        <v>2566</v>
      </c>
    </row>
  </sheetData>
  <sheetProtection algorithmName="SHA-512" hashValue="DA6eZK3aZCvqsTY2gV72LR8BpLObW/c7ebXsxZ+iRNMJD9O4ZiyPmOn3n5n3LBnHQKLGlLb99WQ2ZFYkaJrwuw==" saltValue="OQw+2M6N2j/WON9jjS/z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HW53734</cp:lastModifiedBy>
  <cp:lastPrinted>2024-03-21T02:23:53Z</cp:lastPrinted>
  <dcterms:created xsi:type="dcterms:W3CDTF">2024-02-05T01:11:46Z</dcterms:created>
  <dcterms:modified xsi:type="dcterms:W3CDTF">2024-09-25T05:17:04Z</dcterms:modified>
  <cp:category/>
</cp:coreProperties>
</file>