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113000_市町支援課\005【大】財政グループ\004【中】市町普通会計決算\2025(R7)\001【簿】普通会計決算統計（照会・検収）(R12末)\13_令和6年度財政状況資料集\ホームページ用\"/>
    </mc:Choice>
  </mc:AlternateContent>
  <xr:revisionPtr revIDLastSave="0" documentId="13_ncr:1_{023213FD-4787-42A2-B076-A36E5ABC6051}" xr6:coauthVersionLast="47" xr6:coauthVersionMax="47" xr10:uidLastSave="{00000000-0000-0000-0000-000000000000}"/>
  <bookViews>
    <workbookView xWindow="20370" yWindow="-120" windowWidth="29040" windowHeight="15720" tabRatio="85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C37" i="10"/>
  <c r="CO36" i="10"/>
  <c r="CO37" i="10" s="1"/>
  <c r="CO38" i="10" s="1"/>
  <c r="CO39" i="10" s="1"/>
  <c r="BE36" i="10"/>
  <c r="C36" i="10"/>
  <c r="CO35" i="10"/>
  <c r="BW35" i="10"/>
  <c r="BW36" i="10" s="1"/>
  <c r="BW37" i="10" s="1"/>
  <c r="BW38" i="10" s="1"/>
  <c r="BW39" i="10" s="1"/>
  <c r="BE35" i="10"/>
  <c r="CO34" i="10"/>
  <c r="BW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<sst xmlns="http://schemas.openxmlformats.org/spreadsheetml/2006/main" count="1139" uniqueCount="570">
  <si>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</si>
  <si>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</si>
  <si>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</si>
  <si>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</si>
  <si>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</si>
  <si>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</si>
  <si>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</si>
  <si>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</si>
  <si>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</si>
  <si>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</si>
  <si>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</si>
  <si>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</si>
  <si>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</si>
  <si>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</si>
  <si>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</si>
  <si>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</si>
  <si>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</si>
  <si>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</si>
  <si>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</si>
  <si>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</si>
  <si>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</si>
  <si>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</si>
  <si>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</si>
  <si>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</si>
  <si>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</si>
  <si>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</si>
  <si>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</si>
  <si>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</si>
  <si>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</si>
  <si>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</si>
  <si>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</si>
  <si>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</si>
  <si>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</si>
  <si>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</si>
  <si>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</si>
  <si>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</si>
  <si>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</si>
  <si>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</si>
  <si>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</si>
  <si>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</si>
  <si>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</si>
  <si>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</si>
  <si>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</si>
  <si>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</si>
  <si>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</si>
  <si>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</si>
  <si>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</si>
  <si>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</si>
  <si>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</si>
  <si>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</si>
  <si>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</si>
  <si>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</si>
  <si>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</si>
  <si>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</si>
  <si>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</si>
  <si>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</si>
  <si>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</si>
  <si>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</si>
  <si>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</si>
  <si>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</si>
  <si>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</si>
  <si>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</si>
  <si>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</si>
  <si>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</si>
  <si>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</si>
  <si>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</si>
  <si>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</si>
  <si>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</si>
  <si>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</si>
  <si>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</si>
  <si>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</si>
  <si>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</si>
  <si>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</si>
  <si>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</si>
  <si>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</si>
  <si>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</si>
  <si>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</si>
  <si>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</si>
  <si>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</si>
  <si>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</si>
  <si>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</si>
  <si>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</si>
  <si>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</si>
  <si>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</si>
  <si>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</si>
  <si>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</si>
  <si>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</si>
  <si>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</si>
  <si>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</si>
  <si>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</si>
  <si>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</si>
  <si>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</si>
  <si>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</si>
  <si>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</si>
  <si>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輪島市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</si>
  <si>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</si>
  <si>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</si>
  <si>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</si>
  <si>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</si>
  <si>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</si>
  <si>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</si>
  <si>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</si>
  <si>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</si>
  <si>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</si>
  <si>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</si>
  <si>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</si>
  <si>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</si>
  <si>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</si>
  <si>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</si>
  <si>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</si>
  <si>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</si>
  <si>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</si>
  <si>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</si>
  <si>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</si>
  <si>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</si>
  <si>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</si>
  <si>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</si>
  <si>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</si>
  <si>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</si>
  <si>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</si>
  <si>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</si>
  <si>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</si>
  <si>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</si>
  <si>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</si>
  <si>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</si>
  <si>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</si>
  <si>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</si>
  <si>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</si>
  <si>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</si>
  <si>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</si>
  <si>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</si>
  <si>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</si>
  <si>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</si>
  <si>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</si>
  <si>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</si>
  <si>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</si>
  <si>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</si>
  <si>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</si>
  <si>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</si>
  <si>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</si>
  <si>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</si>
  <si>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-9.5</t>
    <phoneticPr fontId="5"/>
  </si>
  <si>
    <t>基準財政需要額</t>
    <phoneticPr fontId="25"/>
  </si>
  <si>
    <t>うち日本人(％)</t>
    <phoneticPr fontId="5"/>
  </si>
  <si>
    <t>-9.1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</si>
  <si>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</si>
  <si>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</si>
  <si>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</si>
  <si>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</si>
  <si>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</si>
  <si>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</si>
  <si>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</si>
  <si>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</si>
  <si>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</si>
  <si>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</si>
  <si>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</si>
  <si>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</si>
  <si>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</si>
  <si>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</si>
  <si>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</si>
  <si>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</si>
  <si>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</si>
  <si>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</si>
  <si>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</si>
  <si>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</si>
  <si>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</si>
  <si>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</si>
  <si>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</si>
  <si>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</si>
  <si>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</si>
  <si>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</si>
  <si>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</si>
  <si>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</si>
  <si>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</si>
  <si>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</si>
  <si>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</si>
  <si>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</si>
  <si>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</si>
  <si>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</si>
  <si>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</si>
  <si>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</si>
  <si>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</si>
  <si>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</si>
  <si>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</si>
  <si>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</si>
  <si>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</si>
  <si>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</si>
  <si>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</si>
  <si>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</si>
  <si>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</si>
  <si>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</si>
  <si>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</si>
  <si>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</si>
  <si>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</si>
  <si>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</si>
  <si>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</si>
  <si>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</si>
  <si>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</si>
  <si>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</si>
  <si>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</si>
  <si>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</si>
  <si>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</si>
  <si>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</si>
  <si>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石川県輪島市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</si>
  <si>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</si>
  <si>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</si>
  <si>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</si>
  <si>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</si>
  <si>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</si>
  <si>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</si>
  <si>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</si>
  <si>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</si>
  <si>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</si>
  <si>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</si>
  <si>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</si>
  <si>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</si>
  <si>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</si>
  <si>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</si>
  <si>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</si>
  <si>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</si>
  <si>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</si>
  <si>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</si>
  <si>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</si>
  <si>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</si>
  <si>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</si>
  <si>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</si>
  <si>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</si>
  <si>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</si>
  <si>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</si>
  <si>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</si>
  <si>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</si>
  <si>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</si>
  <si>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</si>
  <si>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</si>
  <si>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</si>
  <si>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</si>
  <si>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</si>
  <si>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</si>
  <si>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</si>
  <si>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</si>
  <si>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</si>
  <si>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</si>
  <si>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</si>
  <si>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</si>
  <si>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</si>
  <si>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</si>
  <si>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</si>
  <si>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</si>
  <si>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</si>
  <si>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</si>
  <si>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</si>
  <si>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</si>
  <si>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</si>
  <si>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</si>
  <si>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</si>
  <si>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</si>
  <si>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</si>
  <si>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</si>
  <si>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</si>
  <si>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</si>
  <si>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</si>
  <si>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</si>
  <si>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</si>
  <si>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</si>
  <si>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</si>
  <si>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</si>
  <si>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</si>
  <si>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</si>
  <si>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</si>
  <si>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</si>
  <si>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</si>
  <si>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</si>
  <si>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</si>
  <si>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</si>
  <si>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</si>
  <si>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</si>
  <si>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</si>
  <si>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</si>
  <si>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</si>
  <si>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</si>
  <si>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</si>
  <si>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</si>
  <si>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</si>
  <si>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</si>
  <si>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</si>
  <si>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</si>
  <si>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</si>
  <si>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</si>
  <si>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</si>
  <si>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</si>
  <si>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</si>
  <si>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</si>
  <si>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</si>
  <si>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</si>
  <si>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</si>
  <si>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</si>
  <si>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</si>
  <si>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</si>
  <si>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</si>
  <si>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</si>
  <si>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</si>
  <si>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</si>
  <si>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</si>
  <si>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</si>
  <si>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</si>
  <si>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</si>
  <si>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</si>
  <si>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</si>
  <si>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</si>
  <si>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</si>
  <si>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</si>
  <si>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</si>
  <si>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</si>
  <si>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</si>
  <si>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</si>
  <si>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</si>
  <si>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</si>
  <si>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</si>
  <si>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</si>
  <si>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</si>
  <si>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</si>
  <si>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</si>
  <si>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</si>
  <si>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</si>
  <si>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</si>
  <si>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</si>
  <si>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</si>
  <si>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</si>
  <si>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</si>
  <si>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</si>
  <si>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</si>
  <si>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</si>
  <si>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</si>
  <si>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</si>
  <si>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</si>
  <si>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</si>
  <si>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</si>
  <si>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</si>
  <si>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</si>
  <si>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</si>
  <si>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</si>
  <si>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</si>
  <si>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</si>
  <si>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</si>
  <si>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</si>
  <si>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</si>
  <si>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</si>
  <si>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</si>
  <si>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</si>
  <si>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</si>
  <si>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</si>
  <si>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</si>
  <si>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</si>
  <si>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</si>
  <si>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石川県輪島市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</si>
  <si>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</si>
  <si>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</si>
  <si>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</si>
  <si>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</si>
  <si>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</si>
  <si>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</si>
  <si>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</si>
  <si>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</si>
  <si>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</si>
  <si>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</si>
  <si>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</si>
  <si>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</si>
  <si>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</si>
  <si>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</si>
  <si>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</si>
  <si>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</si>
  <si>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</si>
  <si>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</si>
  <si>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</si>
  <si>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</si>
  <si>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</si>
  <si>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</si>
  <si>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</si>
  <si>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</si>
  <si>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</si>
  <si>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</si>
  <si>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</si>
  <si>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</si>
  <si>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</si>
  <si>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</si>
  <si>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</si>
  <si>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</si>
  <si>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</si>
  <si>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</si>
  <si>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</si>
  <si>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</si>
  <si>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t>
    <phoneticPr fontId="5"/>
  </si>
  <si>
    <t>後期高齢者医療特別会計</t>
    <phoneticPr fontId="5"/>
  </si>
  <si>
    <t>水道事業会計</t>
    <phoneticPr fontId="5"/>
  </si>
  <si>
    <t>病院事業会計</t>
    <phoneticPr fontId="5"/>
  </si>
  <si>
    <t>下水道事業会計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</si>
  <si>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</si>
  <si>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</si>
  <si>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</si>
  <si>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</si>
  <si>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</si>
  <si>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</si>
  <si>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</si>
  <si>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</si>
  <si>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</si>
  <si>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</si>
  <si>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</si>
  <si>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</si>
  <si>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</si>
  <si>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</si>
  <si>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</si>
  <si>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</si>
  <si>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</si>
  <si>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</si>
  <si>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</si>
  <si>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</si>
  <si>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</si>
  <si>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</si>
  <si>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</si>
  <si>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</si>
  <si>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</si>
  <si>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</si>
  <si>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</si>
  <si>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</si>
  <si>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</si>
  <si>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</si>
  <si>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</si>
  <si>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</si>
  <si>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</si>
  <si>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</si>
  <si>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</si>
  <si>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</si>
  <si>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</si>
  <si>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</si>
  <si>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</si>
  <si>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</si>
  <si>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</si>
  <si>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</si>
  <si>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</si>
  <si>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</si>
  <si>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</si>
  <si>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</si>
  <si>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</si>
  <si>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</si>
  <si>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</si>
  <si>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</si>
  <si>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</si>
  <si>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</si>
  <si>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</si>
  <si>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</si>
  <si>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</si>
  <si>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</si>
  <si>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</si>
  <si>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</si>
  <si>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</si>
  <si>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</si>
  <si>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</si>
  <si>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</si>
  <si>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</si>
  <si>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</si>
  <si>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</si>
  <si>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</si>
  <si>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</si>
  <si>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</si>
  <si>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</si>
  <si>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</si>
  <si>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</si>
  <si>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</si>
  <si>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</si>
  <si>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</si>
  <si>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</si>
  <si>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</si>
  <si>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</si>
  <si>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</si>
  <si>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</si>
  <si>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</si>
  <si>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</si>
  <si>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</si>
  <si>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</si>
  <si>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</si>
  <si>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</si>
  <si>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</si>
  <si>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</si>
  <si>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</si>
  <si>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</si>
  <si>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</si>
  <si>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</si>
  <si>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</si>
  <si>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</si>
  <si>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</si>
  <si>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</si>
  <si>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</si>
  <si>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</si>
  <si>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</si>
  <si>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</si>
  <si>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</si>
  <si>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</si>
  <si>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</si>
  <si>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</si>
  <si>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</si>
  <si>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</si>
  <si>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</si>
  <si>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</si>
  <si>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</si>
  <si>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</si>
  <si>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</si>
  <si>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</si>
  <si>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</si>
  <si>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</si>
  <si>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</si>
  <si>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</si>
  <si>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</si>
  <si>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</si>
  <si>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</si>
  <si>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</si>
  <si>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</si>
  <si>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</si>
  <si>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</si>
  <si>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</si>
  <si>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</si>
  <si>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</si>
  <si>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</si>
  <si>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</si>
  <si>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</si>
  <si>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</si>
  <si>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</si>
  <si>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</si>
  <si>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</si>
  <si>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</si>
  <si>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</si>
  <si>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</si>
  <si>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</si>
  <si>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1.82</t>
  </si>
  <si>
    <t>▲ 20.44</t>
  </si>
  <si>
    <t>病院事業会計</t>
  </si>
  <si>
    <t>水道事業会計</t>
  </si>
  <si>
    <t>国民健康保険特別会計(事業勘定)</t>
  </si>
  <si>
    <t>一般会計</t>
  </si>
  <si>
    <t>介護保険特別会計</t>
  </si>
  <si>
    <t>下水道事業会計</t>
  </si>
  <si>
    <t>臨海土地造成事業特別会計</t>
  </si>
  <si>
    <t>土地取得事業特別会計</t>
  </si>
  <si>
    <t>その他会計（赤字）</t>
  </si>
  <si>
    <t>その他会計（黒字）</t>
  </si>
  <si>
    <t>R02</t>
    <phoneticPr fontId="5"/>
  </si>
  <si>
    <t>R03</t>
    <phoneticPr fontId="5"/>
  </si>
  <si>
    <t>R04</t>
    <phoneticPr fontId="5"/>
  </si>
  <si>
    <t>R05</t>
    <phoneticPr fontId="5"/>
  </si>
  <si>
    <t>R06</t>
    <phoneticPr fontId="5"/>
  </si>
  <si>
    <t>復興まちづくり基金</t>
    <rPh sb="0" eb="2">
      <t>フッコウ</t>
    </rPh>
    <rPh sb="7" eb="9">
      <t>キキン</t>
    </rPh>
    <phoneticPr fontId="5"/>
  </si>
  <si>
    <t>令和6年能登半島地震復興基金</t>
    <rPh sb="0" eb="2">
      <t>レイワ</t>
    </rPh>
    <rPh sb="3" eb="4">
      <t>ネン</t>
    </rPh>
    <rPh sb="4" eb="10">
      <t>ノトハントウジシン</t>
    </rPh>
    <rPh sb="10" eb="14">
      <t>フッコウキキン</t>
    </rPh>
    <phoneticPr fontId="5"/>
  </si>
  <si>
    <t>－</t>
    <phoneticPr fontId="2"/>
  </si>
  <si>
    <t>法適用企業</t>
  </si>
  <si>
    <t>法非適用企業</t>
  </si>
  <si>
    <t>奥能登広域圏事務組合</t>
    <rPh sb="0" eb="3">
      <t>オクノト</t>
    </rPh>
    <rPh sb="3" eb="6">
      <t>コウイキケン</t>
    </rPh>
    <rPh sb="6" eb="10">
      <t>ジムクミアイ</t>
    </rPh>
    <phoneticPr fontId="10"/>
  </si>
  <si>
    <t>輪島市穴水町環境衛生施設組合</t>
    <rPh sb="0" eb="3">
      <t>ワジマシ</t>
    </rPh>
    <rPh sb="3" eb="6">
      <t>アナミズマチ</t>
    </rPh>
    <rPh sb="6" eb="10">
      <t>カンキョウエイセイ</t>
    </rPh>
    <rPh sb="10" eb="12">
      <t>シセツ</t>
    </rPh>
    <rPh sb="12" eb="14">
      <t>クミアイ</t>
    </rPh>
    <phoneticPr fontId="10"/>
  </si>
  <si>
    <t>石川県市町村消防団員等公務災害補償等組合</t>
    <rPh sb="0" eb="3">
      <t>イシカワケン</t>
    </rPh>
    <rPh sb="3" eb="6">
      <t>シチョウソン</t>
    </rPh>
    <rPh sb="6" eb="9">
      <t>ショウボウダン</t>
    </rPh>
    <rPh sb="9" eb="10">
      <t>イン</t>
    </rPh>
    <rPh sb="10" eb="11">
      <t>トウ</t>
    </rPh>
    <rPh sb="11" eb="15">
      <t>コウムサイガイ</t>
    </rPh>
    <rPh sb="15" eb="17">
      <t>ホショウ</t>
    </rPh>
    <rPh sb="17" eb="18">
      <t>トウ</t>
    </rPh>
    <rPh sb="18" eb="20">
      <t>クミアイ</t>
    </rPh>
    <phoneticPr fontId="10"/>
  </si>
  <si>
    <t>石川県市町村消防賞じゅつ金組合</t>
    <rPh sb="0" eb="3">
      <t>イシカワケン</t>
    </rPh>
    <rPh sb="3" eb="6">
      <t>シチョウソン</t>
    </rPh>
    <rPh sb="6" eb="8">
      <t>ショウボウ</t>
    </rPh>
    <rPh sb="8" eb="9">
      <t>ショウ</t>
    </rPh>
    <rPh sb="12" eb="13">
      <t>キン</t>
    </rPh>
    <rPh sb="13" eb="15">
      <t>クミアイ</t>
    </rPh>
    <phoneticPr fontId="10"/>
  </si>
  <si>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10"/>
  </si>
  <si>
    <t>石川県後期高齢者医療広域連合（後期高齢者医療特別会計）</t>
    <rPh sb="0" eb="7">
      <t>イシカワケンコウキコウレイ</t>
    </rPh>
    <rPh sb="7" eb="8">
      <t>モノ</t>
    </rPh>
    <rPh sb="8" eb="10">
      <t>イリョウ</t>
    </rPh>
    <rPh sb="10" eb="14">
      <t>コウイキレンゴウ</t>
    </rPh>
    <rPh sb="15" eb="20">
      <t>コウキコウレイシャ</t>
    </rPh>
    <rPh sb="20" eb="22">
      <t>イリョウ</t>
    </rPh>
    <rPh sb="22" eb="24">
      <t>トクベツ</t>
    </rPh>
    <rPh sb="24" eb="26">
      <t>カイケイ</t>
    </rPh>
    <phoneticPr fontId="10"/>
  </si>
  <si>
    <t>公益財団法人輪島市漆芸美術館</t>
    <rPh sb="0" eb="2">
      <t>コウエキ</t>
    </rPh>
    <rPh sb="2" eb="4">
      <t>ザイダン</t>
    </rPh>
    <rPh sb="4" eb="6">
      <t>ホウジン</t>
    </rPh>
    <rPh sb="6" eb="8">
      <t>ワジマ</t>
    </rPh>
    <rPh sb="8" eb="9">
      <t>シ</t>
    </rPh>
    <rPh sb="9" eb="11">
      <t>シツゲイ</t>
    </rPh>
    <rPh sb="11" eb="14">
      <t>ビジュツカン</t>
    </rPh>
    <phoneticPr fontId="10"/>
  </si>
  <si>
    <t>公益財団法人白米千枚田景勝保存協議会</t>
    <rPh sb="0" eb="2">
      <t>コウエキ</t>
    </rPh>
    <rPh sb="2" eb="6">
      <t>ザイダンホウジン</t>
    </rPh>
    <rPh sb="6" eb="7">
      <t>シロ</t>
    </rPh>
    <rPh sb="7" eb="8">
      <t>コメ</t>
    </rPh>
    <rPh sb="8" eb="11">
      <t>センマイダ</t>
    </rPh>
    <rPh sb="11" eb="13">
      <t>ケイショウ</t>
    </rPh>
    <rPh sb="13" eb="18">
      <t>ホゾンキョウギカイ</t>
    </rPh>
    <phoneticPr fontId="10"/>
  </si>
  <si>
    <t>輪島温泉観光開発株式会社</t>
    <rPh sb="0" eb="2">
      <t>ワジマ</t>
    </rPh>
    <rPh sb="2" eb="4">
      <t>オンセン</t>
    </rPh>
    <rPh sb="4" eb="6">
      <t>カンコウ</t>
    </rPh>
    <rPh sb="6" eb="8">
      <t>カイハツ</t>
    </rPh>
    <rPh sb="8" eb="10">
      <t>カブシキ</t>
    </rPh>
    <rPh sb="10" eb="12">
      <t>カイシャ</t>
    </rPh>
    <phoneticPr fontId="10"/>
  </si>
  <si>
    <t>株式会社まちづくり輪島</t>
    <rPh sb="0" eb="2">
      <t>カブシキ</t>
    </rPh>
    <rPh sb="2" eb="4">
      <t>カイシャ</t>
    </rPh>
    <rPh sb="9" eb="11">
      <t>ワジマ</t>
    </rPh>
    <phoneticPr fontId="10"/>
  </si>
  <si>
    <t>財団法人日本海むら開発公社</t>
    <rPh sb="0" eb="4">
      <t>ザイダンホウジン</t>
    </rPh>
    <rPh sb="4" eb="7">
      <t>ニホンカイ</t>
    </rPh>
    <rPh sb="9" eb="11">
      <t>カイハツ</t>
    </rPh>
    <rPh sb="11" eb="13">
      <t>コウシャ</t>
    </rPh>
    <phoneticPr fontId="10"/>
  </si>
  <si>
    <t>有限会社門前生活環境</t>
    <rPh sb="0" eb="2">
      <t>ユウゲン</t>
    </rPh>
    <rPh sb="2" eb="4">
      <t>カイシャ</t>
    </rPh>
    <rPh sb="4" eb="6">
      <t>モンゼン</t>
    </rPh>
    <rPh sb="6" eb="8">
      <t>セイカツ</t>
    </rPh>
    <rPh sb="8" eb="10">
      <t>カンキョウ</t>
    </rPh>
    <phoneticPr fontId="10"/>
  </si>
  <si>
    <t>ふるさと応援基金</t>
    <rPh sb="4" eb="6">
      <t>オウエン</t>
    </rPh>
    <rPh sb="6" eb="8">
      <t>キキン</t>
    </rPh>
    <phoneticPr fontId="5"/>
  </si>
  <si>
    <t>公共施設等総合整備基金</t>
    <rPh sb="0" eb="2">
      <t>コウキョウ</t>
    </rPh>
    <rPh sb="2" eb="4">
      <t>シセツ</t>
    </rPh>
    <rPh sb="4" eb="5">
      <t>トウ</t>
    </rPh>
    <rPh sb="5" eb="7">
      <t>ソウゴウ</t>
    </rPh>
    <rPh sb="7" eb="9">
      <t>セイビ</t>
    </rPh>
    <rPh sb="9" eb="11">
      <t>キキン</t>
    </rPh>
    <phoneticPr fontId="5"/>
  </si>
  <si>
    <t>－</t>
  </si>
  <si>
    <t>企業版ふるさと納税基金</t>
    <rPh sb="0" eb="2">
      <t>キギョウ</t>
    </rPh>
    <rPh sb="2" eb="3">
      <t>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</si>
</sst>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BFF-4C73-82CC-05843CC182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236510</c:v>
                </c:pt>
                <c:pt idx="1">
                  <c:v>153220</c:v>
                </c:pt>
                <c:pt idx="2">
                  <c:v>77594</c:v>
                </c:pt>
                <c:pt idx="3">
                  <c:v>74197</c:v>
                </c:pt>
                <c:pt idx="4">
                  <c:v>139765</c:v>
                </c:pt>
              </c:numCache>
            </c:numRef>
          </c:val>
          <c:smooth val="0"/>
          <c:extLst>
            <c:ext xmlns:c16="http://schemas.microsoft.com/office/drawing/2014/chart" uri="{C3380CC4-5D6E-409C-BE32-E72D297353CC}">
              <c16:uniqueId val="{00000001-8BFF-4C73-82CC-05843CC182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5.74</c:v>
                </c:pt>
                <c:pt idx="1">
                  <c:v>8.68</c:v>
                </c:pt>
                <c:pt idx="2">
                  <c:v>4.76</c:v>
                </c:pt>
                <c:pt idx="3">
                  <c:v>23.96</c:v>
                </c:pt>
                <c:pt idx="4">
                  <c:v>3.86</c:v>
                </c:pt>
              </c:numCache>
            </c:numRef>
          </c:val>
          <c:extLst>
            <c:ext xmlns:c16="http://schemas.microsoft.com/office/drawing/2014/chart" uri="{C3380CC4-5D6E-409C-BE32-E72D297353CC}">
              <c16:uniqueId val="{00000000-C816-4502-83F0-0FEC4F3229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22.92</c:v>
                </c:pt>
                <c:pt idx="1">
                  <c:v>25.22</c:v>
                </c:pt>
                <c:pt idx="2">
                  <c:v>31.23</c:v>
                </c:pt>
                <c:pt idx="3">
                  <c:v>34.03</c:v>
                </c:pt>
                <c:pt idx="4">
                  <c:v>46.89</c:v>
                </c:pt>
              </c:numCache>
            </c:numRef>
          </c:val>
          <c:extLst>
            <c:ext xmlns:c16="http://schemas.microsoft.com/office/drawing/2014/chart" uri="{C3380CC4-5D6E-409C-BE32-E72D297353CC}">
              <c16:uniqueId val="{00000001-C816-4502-83F0-0FEC4F3229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5.07</c:v>
                </c:pt>
                <c:pt idx="1">
                  <c:v>3.11</c:v>
                </c:pt>
                <c:pt idx="2">
                  <c:v>-1.82</c:v>
                </c:pt>
                <c:pt idx="3">
                  <c:v>20.9</c:v>
                </c:pt>
                <c:pt idx="4">
                  <c:v>-20.440000000000001</c:v>
                </c:pt>
              </c:numCache>
            </c:numRef>
          </c:val>
          <c:smooth val="0"/>
          <c:extLst>
            <c:ext xmlns:c16="http://schemas.microsoft.com/office/drawing/2014/chart" uri="{C3380CC4-5D6E-409C-BE32-E72D297353CC}">
              <c16:uniqueId val="{00000002-C816-4502-83F0-0FEC4F3229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0.33</c:v>
                </c:pt>
                <c:pt idx="4">
                  <c:v>#N/A</c:v>
                </c:pt>
                <c:pt idx="5">
                  <c:v>0.32</c:v>
                </c:pt>
                <c:pt idx="6">
                  <c:v>#N/A</c:v>
                </c:pt>
                <c:pt idx="7">
                  <c:v>1.39</c:v>
                </c:pt>
                <c:pt idx="8">
                  <c:v>#N/A</c:v>
                </c:pt>
                <c:pt idx="9">
                  <c:v>0.06</c:v>
                </c:pt>
              </c:numCache>
            </c:numRef>
          </c:val>
          <c:extLst>
            <c:ext xmlns:c16="http://schemas.microsoft.com/office/drawing/2014/chart" uri="{C3380CC4-5D6E-409C-BE32-E72D297353CC}">
              <c16:uniqueId val="{00000000-D30E-408C-A974-52DF6984FF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0E-408C-A974-52DF6984FFF9}"/>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2-D30E-408C-A974-52DF6984FFF9}"/>
            </c:ext>
          </c:extLst>
        </c:ser>
        <c:ser>
          <c:idx val="3"/>
          <c:order val="3"/>
          <c:tx>
            <c:strRef>
              <c:f>データシート!$A$30</c:f>
              <c:strCache>
                <c:ptCount val="1"/>
                <c:pt idx="0">
                  <c:v>臨海土地造成事業特別会計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c:v>
                </c:pt>
                <c:pt idx="2">
                  <c:v>#N/A</c:v>
                </c:pt>
                <c:pt idx="3">
                  <c:v>0.79</c:v>
                </c:pt>
                <c:pt idx="4">
                  <c:v>#N/A</c:v>
                </c:pt>
                <c:pt idx="5">
                  <c:v>0.6</c:v>
                </c:pt>
                <c:pt idx="6">
                  <c:v>#N/A</c:v>
                </c:pt>
                <c:pt idx="7">
                  <c:v>0.55000000000000004</c:v>
                </c:pt>
                <c:pt idx="8">
                  <c:v>#N/A</c:v>
                </c:pt>
                <c:pt idx="9">
                  <c:v>0.49</c:v>
                </c:pt>
              </c:numCache>
            </c:numRef>
          </c:val>
          <c:extLst>
            <c:ext xmlns:c16="http://schemas.microsoft.com/office/drawing/2014/chart" uri="{C3380CC4-5D6E-409C-BE32-E72D297353CC}">
              <c16:uniqueId val="{00000003-D30E-408C-A974-52DF6984FFF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0.13</c:v>
                </c:pt>
                <c:pt idx="4">
                  <c:v>#N/A</c:v>
                </c:pt>
                <c:pt idx="5">
                  <c:v>0.31</c:v>
                </c:pt>
                <c:pt idx="6">
                  <c:v>#N/A</c:v>
                </c:pt>
                <c:pt idx="7">
                  <c:v>0.7</c:v>
                </c:pt>
                <c:pt idx="8">
                  <c:v>#N/A</c:v>
                </c:pt>
                <c:pt idx="9">
                  <c:v>2.1800000000000002</c:v>
                </c:pt>
              </c:numCache>
            </c:numRef>
          </c:val>
          <c:extLst>
            <c:ext xmlns:c16="http://schemas.microsoft.com/office/drawing/2014/chart" uri="{C3380CC4-5D6E-409C-BE32-E72D297353CC}">
              <c16:uniqueId val="{00000004-D30E-408C-A974-52DF6984FFF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0.79</c:v>
                </c:pt>
                <c:pt idx="4">
                  <c:v>#N/A</c:v>
                </c:pt>
                <c:pt idx="5">
                  <c:v>1.62</c:v>
                </c:pt>
                <c:pt idx="6">
                  <c:v>#N/A</c:v>
                </c:pt>
                <c:pt idx="7">
                  <c:v>3.85</c:v>
                </c:pt>
                <c:pt idx="8">
                  <c:v>#N/A</c:v>
                </c:pt>
                <c:pt idx="9">
                  <c:v>3.59</c:v>
                </c:pt>
              </c:numCache>
            </c:numRef>
          </c:val>
          <c:extLst>
            <c:ext xmlns:c16="http://schemas.microsoft.com/office/drawing/2014/chart" uri="{C3380CC4-5D6E-409C-BE32-E72D297353CC}">
              <c16:uniqueId val="{00000005-D30E-408C-A974-52DF6984FFF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5.65</c:v>
                </c:pt>
                <c:pt idx="2">
                  <c:v>#N/A</c:v>
                </c:pt>
                <c:pt idx="3">
                  <c:v>8.6</c:v>
                </c:pt>
                <c:pt idx="4">
                  <c:v>#N/A</c:v>
                </c:pt>
                <c:pt idx="5">
                  <c:v>4.68</c:v>
                </c:pt>
                <c:pt idx="6">
                  <c:v>#N/A</c:v>
                </c:pt>
                <c:pt idx="7">
                  <c:v>23.84</c:v>
                </c:pt>
                <c:pt idx="8">
                  <c:v>#N/A</c:v>
                </c:pt>
                <c:pt idx="9">
                  <c:v>3.78</c:v>
                </c:pt>
              </c:numCache>
            </c:numRef>
          </c:val>
          <c:extLst>
            <c:ext xmlns:c16="http://schemas.microsoft.com/office/drawing/2014/chart" uri="{C3380CC4-5D6E-409C-BE32-E72D297353CC}">
              <c16:uniqueId val="{00000006-D30E-408C-A974-52DF6984FFF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c:v>
                </c:pt>
                <c:pt idx="2">
                  <c:v>#N/A</c:v>
                </c:pt>
                <c:pt idx="3">
                  <c:v>0.39</c:v>
                </c:pt>
                <c:pt idx="4">
                  <c:v>#N/A</c:v>
                </c:pt>
                <c:pt idx="5">
                  <c:v>0.03</c:v>
                </c:pt>
                <c:pt idx="6">
                  <c:v>#N/A</c:v>
                </c:pt>
                <c:pt idx="7">
                  <c:v>0</c:v>
                </c:pt>
                <c:pt idx="8">
                  <c:v>#N/A</c:v>
                </c:pt>
                <c:pt idx="9">
                  <c:v>5.37</c:v>
                </c:pt>
              </c:numCache>
            </c:numRef>
          </c:val>
          <c:extLst>
            <c:ext xmlns:c16="http://schemas.microsoft.com/office/drawing/2014/chart" uri="{C3380CC4-5D6E-409C-BE32-E72D297353CC}">
              <c16:uniqueId val="{00000007-D30E-408C-A974-52DF6984FF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19.95</c:v>
                </c:pt>
                <c:pt idx="2">
                  <c:v>#N/A</c:v>
                </c:pt>
                <c:pt idx="3">
                  <c:v>18.54</c:v>
                </c:pt>
                <c:pt idx="4">
                  <c:v>#N/A</c:v>
                </c:pt>
                <c:pt idx="5">
                  <c:v>18.12</c:v>
                </c:pt>
                <c:pt idx="6">
                  <c:v>#N/A</c:v>
                </c:pt>
                <c:pt idx="7">
                  <c:v>18.97</c:v>
                </c:pt>
                <c:pt idx="8">
                  <c:v>#N/A</c:v>
                </c:pt>
                <c:pt idx="9">
                  <c:v>10.96</c:v>
                </c:pt>
              </c:numCache>
            </c:numRef>
          </c:val>
          <c:extLst>
            <c:ext xmlns:c16="http://schemas.microsoft.com/office/drawing/2014/chart" uri="{C3380CC4-5D6E-409C-BE32-E72D297353CC}">
              <c16:uniqueId val="{00000008-D30E-408C-A974-52DF6984FFF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13.4</c:v>
                </c:pt>
                <c:pt idx="2">
                  <c:v>#N/A</c:v>
                </c:pt>
                <c:pt idx="3">
                  <c:v>20.48</c:v>
                </c:pt>
                <c:pt idx="4">
                  <c:v>#N/A</c:v>
                </c:pt>
                <c:pt idx="5">
                  <c:v>28.28</c:v>
                </c:pt>
                <c:pt idx="6">
                  <c:v>#N/A</c:v>
                </c:pt>
                <c:pt idx="7">
                  <c:v>25.67</c:v>
                </c:pt>
                <c:pt idx="8">
                  <c:v>#N/A</c:v>
                </c:pt>
                <c:pt idx="9">
                  <c:v>18.91</c:v>
                </c:pt>
              </c:numCache>
            </c:numRef>
          </c:val>
          <c:extLst>
            <c:ext xmlns:c16="http://schemas.microsoft.com/office/drawing/2014/chart" uri="{C3380CC4-5D6E-409C-BE32-E72D297353CC}">
              <c16:uniqueId val="{00000009-D30E-408C-A974-52DF6984FF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3486</c:v>
                </c:pt>
                <c:pt idx="5">
                  <c:v>3555</c:v>
                </c:pt>
                <c:pt idx="8">
                  <c:v>3180</c:v>
                </c:pt>
                <c:pt idx="11">
                  <c:v>3155</c:v>
                </c:pt>
                <c:pt idx="14">
                  <c:v>2950</c:v>
                </c:pt>
              </c:numCache>
            </c:numRef>
          </c:val>
          <c:extLst>
            <c:ext xmlns:c16="http://schemas.microsoft.com/office/drawing/2014/chart" uri="{C3380CC4-5D6E-409C-BE32-E72D297353CC}">
              <c16:uniqueId val="{00000000-E935-4EB4-97B5-12C7E452DA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35-4EB4-97B5-12C7E452DA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935-4EB4-97B5-12C7E452DA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65</c:v>
                </c:pt>
                <c:pt idx="6">
                  <c:v>65</c:v>
                </c:pt>
                <c:pt idx="9">
                  <c:v>46</c:v>
                </c:pt>
                <c:pt idx="12">
                  <c:v>50</c:v>
                </c:pt>
              </c:numCache>
            </c:numRef>
          </c:val>
          <c:extLst>
            <c:ext xmlns:c16="http://schemas.microsoft.com/office/drawing/2014/chart" uri="{C3380CC4-5D6E-409C-BE32-E72D297353CC}">
              <c16:uniqueId val="{00000003-E935-4EB4-97B5-12C7E452DA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985</c:v>
                </c:pt>
                <c:pt idx="3">
                  <c:v>1006</c:v>
                </c:pt>
                <c:pt idx="6">
                  <c:v>975</c:v>
                </c:pt>
                <c:pt idx="9">
                  <c:v>1051</c:v>
                </c:pt>
                <c:pt idx="12">
                  <c:v>906</c:v>
                </c:pt>
              </c:numCache>
            </c:numRef>
          </c:val>
          <c:extLst>
            <c:ext xmlns:c16="http://schemas.microsoft.com/office/drawing/2014/chart" uri="{C3380CC4-5D6E-409C-BE32-E72D297353CC}">
              <c16:uniqueId val="{00000004-E935-4EB4-97B5-12C7E452DA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35-4EB4-97B5-12C7E452DA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35-4EB4-97B5-12C7E452DA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3420</c:v>
                </c:pt>
                <c:pt idx="3">
                  <c:v>3690</c:v>
                </c:pt>
                <c:pt idx="6">
                  <c:v>3519</c:v>
                </c:pt>
                <c:pt idx="9">
                  <c:v>3423</c:v>
                </c:pt>
                <c:pt idx="12">
                  <c:v>3260</c:v>
                </c:pt>
              </c:numCache>
            </c:numRef>
          </c:val>
          <c:extLst>
            <c:ext xmlns:c16="http://schemas.microsoft.com/office/drawing/2014/chart" uri="{C3380CC4-5D6E-409C-BE32-E72D297353CC}">
              <c16:uniqueId val="{00000007-E935-4EB4-97B5-12C7E452DA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984</c:v>
                </c:pt>
                <c:pt idx="2">
                  <c:v>#N/A</c:v>
                </c:pt>
                <c:pt idx="3">
                  <c:v>#N/A</c:v>
                </c:pt>
                <c:pt idx="4">
                  <c:v>1206</c:v>
                </c:pt>
                <c:pt idx="5">
                  <c:v>#N/A</c:v>
                </c:pt>
                <c:pt idx="6">
                  <c:v>#N/A</c:v>
                </c:pt>
                <c:pt idx="7">
                  <c:v>1379</c:v>
                </c:pt>
                <c:pt idx="8">
                  <c:v>#N/A</c:v>
                </c:pt>
                <c:pt idx="9">
                  <c:v>#N/A</c:v>
                </c:pt>
                <c:pt idx="10">
                  <c:v>1365</c:v>
                </c:pt>
                <c:pt idx="11">
                  <c:v>#N/A</c:v>
                </c:pt>
                <c:pt idx="12">
                  <c:v>#N/A</c:v>
                </c:pt>
                <c:pt idx="13">
                  <c:v>1266</c:v>
                </c:pt>
                <c:pt idx="14">
                  <c:v>#N/A</c:v>
                </c:pt>
              </c:numCache>
            </c:numRef>
          </c:val>
          <c:smooth val="0"/>
          <c:extLst>
            <c:ext xmlns:c16="http://schemas.microsoft.com/office/drawing/2014/chart" uri="{C3380CC4-5D6E-409C-BE32-E72D297353CC}">
              <c16:uniqueId val="{00000008-E935-4EB4-97B5-12C7E452DA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29282</c:v>
                </c:pt>
                <c:pt idx="5">
                  <c:v>28738</c:v>
                </c:pt>
                <c:pt idx="8">
                  <c:v>26566</c:v>
                </c:pt>
                <c:pt idx="11">
                  <c:v>27251</c:v>
                </c:pt>
                <c:pt idx="14">
                  <c:v>57943</c:v>
                </c:pt>
              </c:numCache>
            </c:numRef>
          </c:val>
          <c:extLst>
            <c:ext xmlns:c16="http://schemas.microsoft.com/office/drawing/2014/chart" uri="{C3380CC4-5D6E-409C-BE32-E72D297353CC}">
              <c16:uniqueId val="{00000000-783C-4E83-A2D7-186B2F3A7C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1854</c:v>
                </c:pt>
                <c:pt idx="5">
                  <c:v>1823</c:v>
                </c:pt>
                <c:pt idx="8">
                  <c:v>1700</c:v>
                </c:pt>
                <c:pt idx="11">
                  <c:v>2115</c:v>
                </c:pt>
                <c:pt idx="14">
                  <c:v>2895</c:v>
                </c:pt>
              </c:numCache>
            </c:numRef>
          </c:val>
          <c:extLst>
            <c:ext xmlns:c16="http://schemas.microsoft.com/office/drawing/2014/chart" uri="{C3380CC4-5D6E-409C-BE32-E72D297353CC}">
              <c16:uniqueId val="{00000001-783C-4E83-A2D7-186B2F3A7C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4324</c:v>
                </c:pt>
                <c:pt idx="5">
                  <c:v>4830</c:v>
                </c:pt>
                <c:pt idx="8">
                  <c:v>5505</c:v>
                </c:pt>
                <c:pt idx="11">
                  <c:v>9962</c:v>
                </c:pt>
                <c:pt idx="14">
                  <c:v>25587</c:v>
                </c:pt>
              </c:numCache>
            </c:numRef>
          </c:val>
          <c:extLst>
            <c:ext xmlns:c16="http://schemas.microsoft.com/office/drawing/2014/chart" uri="{C3380CC4-5D6E-409C-BE32-E72D297353CC}">
              <c16:uniqueId val="{00000002-783C-4E83-A2D7-186B2F3A7C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3C-4E83-A2D7-186B2F3A7C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3C-4E83-A2D7-186B2F3A7C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3C-4E83-A2D7-186B2F3A7C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2037</c:v>
                </c:pt>
                <c:pt idx="3">
                  <c:v>2024</c:v>
                </c:pt>
                <c:pt idx="6">
                  <c:v>2099</c:v>
                </c:pt>
                <c:pt idx="9">
                  <c:v>2218</c:v>
                </c:pt>
                <c:pt idx="12">
                  <c:v>2217</c:v>
                </c:pt>
              </c:numCache>
            </c:numRef>
          </c:val>
          <c:extLst>
            <c:ext xmlns:c16="http://schemas.microsoft.com/office/drawing/2014/chart" uri="{C3380CC4-5D6E-409C-BE32-E72D297353CC}">
              <c16:uniqueId val="{00000006-783C-4E83-A2D7-186B2F3A7C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268</c:v>
                </c:pt>
                <c:pt idx="3">
                  <c:v>204</c:v>
                </c:pt>
                <c:pt idx="6">
                  <c:v>140</c:v>
                </c:pt>
                <c:pt idx="9">
                  <c:v>94</c:v>
                </c:pt>
                <c:pt idx="12">
                  <c:v>326</c:v>
                </c:pt>
              </c:numCache>
            </c:numRef>
          </c:val>
          <c:extLst>
            <c:ext xmlns:c16="http://schemas.microsoft.com/office/drawing/2014/chart" uri="{C3380CC4-5D6E-409C-BE32-E72D297353CC}">
              <c16:uniqueId val="{00000007-783C-4E83-A2D7-186B2F3A7C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10435</c:v>
                </c:pt>
                <c:pt idx="3">
                  <c:v>10063</c:v>
                </c:pt>
                <c:pt idx="6">
                  <c:v>9622</c:v>
                </c:pt>
                <c:pt idx="9">
                  <c:v>9640</c:v>
                </c:pt>
                <c:pt idx="12">
                  <c:v>10566</c:v>
                </c:pt>
              </c:numCache>
            </c:numRef>
          </c:val>
          <c:extLst>
            <c:ext xmlns:c16="http://schemas.microsoft.com/office/drawing/2014/chart" uri="{C3380CC4-5D6E-409C-BE32-E72D297353CC}">
              <c16:uniqueId val="{00000008-783C-4E83-A2D7-186B2F3A7C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3C-4E83-A2D7-186B2F3A7C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29969</c:v>
                </c:pt>
                <c:pt idx="3">
                  <c:v>29837</c:v>
                </c:pt>
                <c:pt idx="6">
                  <c:v>28606</c:v>
                </c:pt>
                <c:pt idx="9">
                  <c:v>28345</c:v>
                </c:pt>
                <c:pt idx="12">
                  <c:v>60267</c:v>
                </c:pt>
              </c:numCache>
            </c:numRef>
          </c:val>
          <c:extLst>
            <c:ext xmlns:c16="http://schemas.microsoft.com/office/drawing/2014/chart" uri="{C3380CC4-5D6E-409C-BE32-E72D297353CC}">
              <c16:uniqueId val="{0000000A-783C-4E83-A2D7-186B2F3A7C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7249</c:v>
                </c:pt>
                <c:pt idx="2">
                  <c:v>#N/A</c:v>
                </c:pt>
                <c:pt idx="3">
                  <c:v>#N/A</c:v>
                </c:pt>
                <c:pt idx="4">
                  <c:v>6737</c:v>
                </c:pt>
                <c:pt idx="5">
                  <c:v>#N/A</c:v>
                </c:pt>
                <c:pt idx="6">
                  <c:v>#N/A</c:v>
                </c:pt>
                <c:pt idx="7">
                  <c:v>6696</c:v>
                </c:pt>
                <c:pt idx="8">
                  <c:v>#N/A</c:v>
                </c:pt>
                <c:pt idx="9">
                  <c:v>#N/A</c:v>
                </c:pt>
                <c:pt idx="10">
                  <c:v>970</c:v>
                </c:pt>
                <c:pt idx="11">
                  <c:v>#N/A</c:v>
                </c:pt>
                <c:pt idx="12">
                  <c:v>#N/A</c:v>
                </c:pt>
                <c:pt idx="13">
                  <c:v>0</c:v>
                </c:pt>
                <c:pt idx="14">
                  <c:v>#N/A</c:v>
                </c:pt>
              </c:numCache>
            </c:numRef>
          </c:val>
          <c:smooth val="0"/>
          <c:extLst>
            <c:ext xmlns:c16="http://schemas.microsoft.com/office/drawing/2014/chart" uri="{C3380CC4-5D6E-409C-BE32-E72D297353CC}">
              <c16:uniqueId val="{0000000B-783C-4E83-A2D7-186B2F3A7C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3656</c:v>
                </c:pt>
                <c:pt idx="1">
                  <c:v>3957</c:v>
                </c:pt>
                <c:pt idx="2">
                  <c:v>5357</c:v>
                </c:pt>
              </c:numCache>
            </c:numRef>
          </c:val>
          <c:extLst>
            <c:ext xmlns:c16="http://schemas.microsoft.com/office/drawing/2014/chart" uri="{C3380CC4-5D6E-409C-BE32-E72D297353CC}">
              <c16:uniqueId val="{00000000-3C1D-4B9A-9297-EB073E9AA9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263</c:v>
                </c:pt>
                <c:pt idx="1">
                  <c:v>263</c:v>
                </c:pt>
                <c:pt idx="2">
                  <c:v>7763</c:v>
                </c:pt>
              </c:numCache>
            </c:numRef>
          </c:val>
          <c:extLst>
            <c:ext xmlns:c16="http://schemas.microsoft.com/office/drawing/2014/chart" uri="{C3380CC4-5D6E-409C-BE32-E72D297353CC}">
              <c16:uniqueId val="{00000001-3C1D-4B9A-9297-EB073E9AA9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2078</c:v>
                </c:pt>
                <c:pt idx="1">
                  <c:v>4316</c:v>
                </c:pt>
                <c:pt idx="2">
                  <c:v>12353</c:v>
                </c:pt>
              </c:numCache>
            </c:numRef>
          </c:val>
          <c:extLst>
            <c:ext xmlns:c16="http://schemas.microsoft.com/office/drawing/2014/chart" uri="{C3380CC4-5D6E-409C-BE32-E72D297353CC}">
              <c16:uniqueId val="{00000002-3C1D-4B9A-9297-EB073E9AA9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定期償還額については、平成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年度をピークに減少していく見込みであったが、近年実施している大型建設事業や災害復旧事業に係る元利償還が始まるため、再び増加していくことが想定される。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縁故債の繰上償還を実施し公債費の低減に努めているが、引き続き財政状況を考慮しながら繰上償還を実施していくとともに、災害復旧以外の事業の平準化・適正化により地方債の発行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減債基金については、近年取り崩しはないものの、災害により今後地方債の元利償還金が大幅に増加することから、取崩しが見込まれる。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災害からの復旧・復興により、多額の地方債を発行したものの、充当可能基金が一時的に大幅な増加となったため、将来負担比率の分子は大きく減少となった。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今後は財政状況を考慮しながら繰上償還を実施していくことで、将来負担比率の低減に努める。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石川県輪島市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財政調整基金においては取崩しを行わず、決算剰余金と基金運用利子の積立により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減債基金においては今後大幅に増加する地方債の元利償還金に備え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復興まちづくり基金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により人口減少に拍車がかかったことで、今後更に税収が減少し、自主財源の確保がより一層困難となるため、今まで以上に事務事業の見直しを強化するとともに、経常的な経費削減に取り組むことで、必要な事業に対する基金取崩し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積立額が多い基金については、今後の公共施設等の整備、改修等に備えるための「公共施設等総合整備基金」、全国から頂いた見舞金や寄附金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ふるさと納税を除く</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、宝くじ収益金等を財源とし、複数年度にわたって活用するための「復興まちづくり基金」などがある。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増因　災害により特別交付税額が大幅に増大したため、公共施設等総合整備基金に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百万円、復興まちづくり基金に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減因　美術品購入基金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今後については、災害復旧・復興事業の実施により多額の基金取崩しが見込まれるため、必要な事業を精査しながら基金の取崩しを検討する。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百万円あったため、今年度は取り崩すことなく決算を組むことが出来た。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自主財源の確保が困難となるため、事務事業等の見直しを行い、歳出削減に努め、一定の基金残高を確保する。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今後大幅に増加する地方債の元利償還金に備え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今後も災害復旧事業に係る償還に対応するため、財政状況を考慮し積立を検討する。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20,928
20,830
426.35
114,207,932
109,585,261
441,367
11,426,611
60,267,345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単年度の指標としては、基準財政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ヵ年平均では、近年ほぼ横ばいで推移しており、人口減少や全国平均を上回る高齢化率（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R7.1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％）により、依然として類似団体の平均を下回っている状況にある。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今後も引き続き「第二次輪島市総合計画」に基づき、主要事業の重点化による投資的経費の抑制や、市債権の適正な管理、市税の収納率向上に取り組み、財政の健全化を図る。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92710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年能登半島地震及び奥能登豪雨発災以降、地方税や公営住宅使用料、手数料等を減免しているが、その減免に対し約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億円の歳入欠かん債を発行しており、決算統計上、歳入欠かん債は臨時的な一般財源として計上することから、経常的な一般財源が大幅に減少しており、経常収支比率が前年度と比較して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更なる復旧復興事業により市債残高の増加が確実であるため、自立した財政運営を行えるよう、今まで以上に事務事業の見直しを強化するとともに、公共施設等の統廃合を積極的に進め、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40096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202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115026</xdr:rowOff>
    </xdr:from>
    <xdr:to>
      <xdr:col>19</xdr:col>
      <xdr:colOff>133350</xdr:colOff>
      <xdr:row>61</xdr:row>
      <xdr:rowOff>46990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0202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128815</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15815"/>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1581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160746</xdr:rowOff>
    </xdr:from>
    <xdr:to>
      <xdr:col>23</xdr:col>
      <xdr:colOff>184150</xdr:colOff>
      <xdr:row>61</xdr:row>
      <xdr:rowOff>90896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132823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164392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[2,988,013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公費解体等を含んだ災害廃棄物の処理のため、物件費が大きく増加し、人口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人当たりの決算額は前年度とは比べ物にならない増加となった。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今後も引き続き事務事業の見直しを図るとともに、被災した公共施設の解体を進めることで、経常経費の削減に努める。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67512</xdr:rowOff>
    </xdr:from>
    <xdr:to>
      <xdr:col>23</xdr:col>
      <xdr:colOff>133350</xdr:colOff>
      <xdr:row>85</xdr:row>
      <xdr:rowOff>28857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4962"/>
          <a:ext cx="838200" cy="64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52042</xdr:rowOff>
    </xdr:from>
    <xdr:to>
      <xdr:col>19</xdr:col>
      <xdr:colOff>133350</xdr:colOff>
      <xdr:row>81</xdr:row>
      <xdr:rowOff>67512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9492"/>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51846</xdr:rowOff>
    </xdr:from>
    <xdr:to>
      <xdr:col>15</xdr:col>
      <xdr:colOff>82550</xdr:colOff>
      <xdr:row>81</xdr:row>
      <xdr:rowOff>52042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29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48045</xdr:rowOff>
    </xdr:from>
    <xdr:to>
      <xdr:col>11</xdr:col>
      <xdr:colOff>31750</xdr:colOff>
      <xdr:row>81</xdr:row>
      <xdr:rowOff>51846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5495"/>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149507</xdr:rowOff>
    </xdr:from>
    <xdr:to>
      <xdr:col>23</xdr:col>
      <xdr:colOff>184150</xdr:colOff>
      <xdr:row>85</xdr:row>
      <xdr:rowOff>79657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55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121584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2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16712</xdr:rowOff>
    </xdr:from>
    <xdr:to>
      <xdr:col>19</xdr:col>
      <xdr:colOff>184150</xdr:colOff>
      <xdr:row>81</xdr:row>
      <xdr:rowOff>118312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103089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90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1242</xdr:rowOff>
    </xdr:from>
    <xdr:to>
      <xdr:col>15</xdr:col>
      <xdr:colOff>133350</xdr:colOff>
      <xdr:row>81</xdr:row>
      <xdr:rowOff>102842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87619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1046</xdr:rowOff>
    </xdr:from>
    <xdr:to>
      <xdr:col>11</xdr:col>
      <xdr:colOff>82550</xdr:colOff>
      <xdr:row>81</xdr:row>
      <xdr:rowOff>102646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87423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168695</xdr:rowOff>
    </xdr:from>
    <xdr:to>
      <xdr:col>7</xdr:col>
      <xdr:colOff>31750</xdr:colOff>
      <xdr:row>81</xdr:row>
      <xdr:rowOff>98845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83622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類似団体平均とほぼ同程度の水準にある。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今後も国や地域経済の実情に応じて給与の適正化を図る。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100693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5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職員数は前年度比から減少したが、分母となる住基人口が減少しており、震災を受けてさらに住基人口の減少が加速したため、これまで以上の増加率となっている。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依然として類似団体平均を上回っているため、適切な人員配置に努めるとともに、可能な業務については積極的に民間活力を導入するなど組織の見直しを図る。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9059</xdr:rowOff>
    </xdr:from>
    <xdr:to>
      <xdr:col>81</xdr:col>
      <xdr:colOff>44450</xdr:colOff>
      <xdr:row>62</xdr:row>
      <xdr:rowOff>130514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38959"/>
          <a:ext cx="838200" cy="1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141097</xdr:rowOff>
    </xdr:from>
    <xdr:to>
      <xdr:col>77</xdr:col>
      <xdr:colOff>44450</xdr:colOff>
      <xdr:row>62</xdr:row>
      <xdr:rowOff>9059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99547"/>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141097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7380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115358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56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79714</xdr:rowOff>
    </xdr:from>
    <xdr:to>
      <xdr:col>81</xdr:col>
      <xdr:colOff>95250</xdr:colOff>
      <xdr:row>63</xdr:row>
      <xdr:rowOff>9864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51791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8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129709</xdr:rowOff>
    </xdr:from>
    <xdr:to>
      <xdr:col>77</xdr:col>
      <xdr:colOff>95250</xdr:colOff>
      <xdr:row>62</xdr:row>
      <xdr:rowOff>59859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44636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4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90297</xdr:rowOff>
    </xdr:from>
    <xdr:to>
      <xdr:col>73</xdr:col>
      <xdr:colOff>44450</xdr:colOff>
      <xdr:row>62</xdr:row>
      <xdr:rowOff>20447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公営企業会計への繰出金の増加により、前年度比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標準団体と比較しても地方債残高が多く、公債費比率も高く推移している。また、公営企業への準元利償還金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も増加するなど、財政の硬直化が懸念される。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136631</xdr:rowOff>
    </xdr:from>
    <xdr:to>
      <xdr:col>81</xdr:col>
      <xdr:colOff>44450</xdr:colOff>
      <xdr:row>37</xdr:row>
      <xdr:rowOff>146685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8028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108479</xdr:rowOff>
    </xdr:from>
    <xdr:to>
      <xdr:col>77</xdr:col>
      <xdr:colOff>44450</xdr:colOff>
      <xdr:row>37</xdr:row>
      <xdr:rowOff>136631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5212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108479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2196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78317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978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95885</xdr:rowOff>
    </xdr:from>
    <xdr:to>
      <xdr:col>81</xdr:col>
      <xdr:colOff>95250</xdr:colOff>
      <xdr:row>38</xdr:row>
      <xdr:rowOff>26035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1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85831</xdr:rowOff>
    </xdr:from>
    <xdr:to>
      <xdr:col>77</xdr:col>
      <xdr:colOff>95250</xdr:colOff>
      <xdr:row>38</xdr:row>
      <xdr:rowOff>15980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57679</xdr:rowOff>
    </xdr:from>
    <xdr:to>
      <xdr:col>73</xdr:col>
      <xdr:colOff>44450</xdr:colOff>
      <xdr:row>37</xdr:row>
      <xdr:rowOff>159279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144056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89764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これは、能登半島地震の影響により特別交付税交付額、寄附金が大幅に増加したことで基金への積み増しを行ったことによるものが大きい。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今後、災害復旧・復興のため多額の地方債を発行することが見込まれるため、財政の健全化により一層努める。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119168</xdr:rowOff>
    </xdr:from>
    <xdr:to>
      <xdr:col>77</xdr:col>
      <xdr:colOff>44450</xdr:colOff>
      <xdr:row>19</xdr:row>
      <xdr:rowOff>139982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519468"/>
          <a:ext cx="889000" cy="87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19</xdr:row>
      <xdr:rowOff>109150</xdr:rowOff>
    </xdr:from>
    <xdr:to>
      <xdr:col>72</xdr:col>
      <xdr:colOff>203200</xdr:colOff>
      <xdr:row>19</xdr:row>
      <xdr:rowOff>139982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366700"/>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109150</xdr:rowOff>
    </xdr:from>
    <xdr:to>
      <xdr:col>68</xdr:col>
      <xdr:colOff>152400</xdr:colOff>
      <xdr:row>20</xdr:row>
      <xdr:rowOff>77117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366700"/>
          <a:ext cx="889000" cy="1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68368</xdr:rowOff>
    </xdr:from>
    <xdr:to>
      <xdr:col>77</xdr:col>
      <xdr:colOff>95250</xdr:colOff>
      <xdr:row>14</xdr:row>
      <xdr:rowOff>169968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154745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55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89182</xdr:rowOff>
    </xdr:from>
    <xdr:to>
      <xdr:col>73</xdr:col>
      <xdr:colOff>44450</xdr:colOff>
      <xdr:row>20</xdr:row>
      <xdr:rowOff>19332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3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4109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43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58350</xdr:rowOff>
    </xdr:from>
    <xdr:to>
      <xdr:col>68</xdr:col>
      <xdr:colOff>203200</xdr:colOff>
      <xdr:row>19</xdr:row>
      <xdr:rowOff>159950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144727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26317</xdr:rowOff>
    </xdr:from>
    <xdr:to>
      <xdr:col>64</xdr:col>
      <xdr:colOff>152400</xdr:colOff>
      <xdr:row>20</xdr:row>
      <xdr:rowOff>127917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4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112694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54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20,928
20,830
426.35
114,207,932
109,585,261
441,367
11,426,611
60,267,345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人件費の金額としては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百万円の増額となっており、経常収支比率における割合としては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災害対応による時間外手当や人事院勧告により、大きく増加しており、今後も緩やかな増加が見込まれる。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133858</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4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83058</xdr:rowOff>
    </xdr:from>
    <xdr:to>
      <xdr:col>11</xdr:col>
      <xdr:colOff>60325</xdr:colOff>
      <xdr:row>36</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物件費の割合は、災害に伴う施設管理等委託料の減少により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ポイント減少となり、類似団体平均を大きく下回った。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今後も、公共施設の施設管理費の見直しをはじめ、事務事業の精査を行い経常経費の削減に努める。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1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5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140987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6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経常収支比率における扶助費の割合は、類似団体平均を下回っている。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今後も、各種資格審査等の適正化に継続して取り組むとともに、市単独の施策については、財政負担とのバランスも考慮しながら、事業の取捨選択、拡大や縮小を実施する必要がある。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116115</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74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137885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137885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54</xdr:row>
      <xdr:rowOff>137885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74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87085</xdr:rowOff>
    </xdr:from>
    <xdr:to>
      <xdr:col>15</xdr:col>
      <xdr:colOff>149225</xdr:colOff>
      <xdr:row>55</xdr:row>
      <xdr:rowOff>17235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27412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その他の経費については、ほとんどが他会計への繰出金であり、特に下水道事業会計への繰出金が多額である。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年度においては、災害に伴う料金収入の減少により収支不足補塡額が増加したことで、類似団体平均を上回る数値となった。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今後も経費の削減や各種保険料の適正化、公営企業については独立採算性のとれる料金を設定することにより、普通会計の負担低減に努める。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96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補助費等の割合は汚水資本費の増加による下水道事業会計への補助金の増加により、前年度から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ポイント増加した。類似団体平均を上回っているのは、消防業務、ごみ処理業務等を一部事務組合で実施しているため、当該一部事務組合への負担金として支出していることが主な要因である。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今後も、引き続きこれらの一部事務組合の運営を注視し、適正な運営を求めていく。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775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775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6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095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億円の繰上償還を実施したが、依然として類似団体平均を上回る水準にある。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今後は災害復旧事業債の元金償還開始により公債費の大幅な増加が見込まれるため、可能な限り繰上償還を実施し、公債費が大幅に増加しないよう努める。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10795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390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xdr:rowOff>
    </xdr:from>
    <xdr:to>
      <xdr:col>19</xdr:col>
      <xdr:colOff>187325</xdr:colOff>
      <xdr:row>76</xdr:row>
      <xdr:rowOff>22225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409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159386</xdr:rowOff>
    </xdr:from>
    <xdr:to>
      <xdr:col>15</xdr:col>
      <xdr:colOff>98425</xdr:colOff>
      <xdr:row>76</xdr:row>
      <xdr:rowOff>22225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18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159386</xdr:rowOff>
    </xdr:from>
    <xdr:to>
      <xdr:col>11</xdr:col>
      <xdr:colOff>9525</xdr:colOff>
      <xdr:row>76</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181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131445</xdr:rowOff>
    </xdr:from>
    <xdr:to>
      <xdr:col>20</xdr:col>
      <xdr:colOff>38100</xdr:colOff>
      <xdr:row>76</xdr:row>
      <xdr:rowOff>61595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46372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7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142875</xdr:rowOff>
    </xdr:from>
    <xdr:to>
      <xdr:col>15</xdr:col>
      <xdr:colOff>149225</xdr:colOff>
      <xdr:row>76</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57802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108585</xdr:rowOff>
    </xdr:from>
    <xdr:to>
      <xdr:col>11</xdr:col>
      <xdr:colOff>60325</xdr:colOff>
      <xdr:row>76</xdr:row>
      <xdr:rowOff>38736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23513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36847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費に係る経常収支比率については、類似団体平均を下回っているが、今後も物件費をはじめとする経費の削減に努めるとともに、補助費等についても事業内容、運営などから不適当と認められるものの廃止、見直し等を含めて検討し、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463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463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65278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19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118113</xdr:rowOff>
    </xdr:from>
    <xdr:to>
      <xdr:col>29</xdr:col>
      <xdr:colOff>127000</xdr:colOff>
      <xdr:row>16</xdr:row>
      <xdr:rowOff>13729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66038"/>
          <a:ext cx="647700" cy="23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13729</xdr:rowOff>
    </xdr:from>
    <xdr:to>
      <xdr:col>26</xdr:col>
      <xdr:colOff>50800</xdr:colOff>
      <xdr:row>16</xdr:row>
      <xdr:rowOff>149289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04554"/>
          <a:ext cx="698500" cy="1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149289</xdr:rowOff>
    </xdr:from>
    <xdr:to>
      <xdr:col>22</xdr:col>
      <xdr:colOff>114300</xdr:colOff>
      <xdr:row>17</xdr:row>
      <xdr:rowOff>11328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40114"/>
          <a:ext cx="698500" cy="3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11328</xdr:rowOff>
    </xdr:from>
    <xdr:to>
      <xdr:col>18</xdr:col>
      <xdr:colOff>177800</xdr:colOff>
      <xdr:row>17</xdr:row>
      <xdr:rowOff>50600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73603"/>
          <a:ext cx="698500" cy="39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67313</xdr:rowOff>
    </xdr:from>
    <xdr:to>
      <xdr:col>29</xdr:col>
      <xdr:colOff>177800</xdr:colOff>
      <xdr:row>14</xdr:row>
      <xdr:rowOff>168913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15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83840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6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134379</xdr:rowOff>
    </xdr:from>
    <xdr:to>
      <xdr:col>26</xdr:col>
      <xdr:colOff>101600</xdr:colOff>
      <xdr:row>16</xdr:row>
      <xdr:rowOff>64529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5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74706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2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98489</xdr:rowOff>
    </xdr:from>
    <xdr:to>
      <xdr:col>22</xdr:col>
      <xdr:colOff>165100</xdr:colOff>
      <xdr:row>17</xdr:row>
      <xdr:rowOff>28639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8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131978</xdr:rowOff>
    </xdr:from>
    <xdr:to>
      <xdr:col>19</xdr:col>
      <xdr:colOff>38100</xdr:colOff>
      <xdr:row>17</xdr:row>
      <xdr:rowOff>62128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22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72305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171250</xdr:rowOff>
    </xdr:from>
    <xdr:to>
      <xdr:col>15</xdr:col>
      <xdr:colOff>101600</xdr:colOff>
      <xdr:row>17</xdr:row>
      <xdr:rowOff>101400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62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111577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3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288640</xdr:rowOff>
    </xdr:from>
    <xdr:to>
      <xdr:col>29</xdr:col>
      <xdr:colOff>127000</xdr:colOff>
      <xdr:row>37</xdr:row>
      <xdr:rowOff>293166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13340"/>
          <a:ext cx="647700" cy="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293166</xdr:rowOff>
    </xdr:from>
    <xdr:to>
      <xdr:col>26</xdr:col>
      <xdr:colOff>50800</xdr:colOff>
      <xdr:row>37</xdr:row>
      <xdr:rowOff>298819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17866"/>
          <a:ext cx="698500" cy="5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298819</xdr:rowOff>
    </xdr:from>
    <xdr:to>
      <xdr:col>22</xdr:col>
      <xdr:colOff>114300</xdr:colOff>
      <xdr:row>37</xdr:row>
      <xdr:rowOff>328151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23519"/>
          <a:ext cx="698500" cy="2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328151</xdr:rowOff>
    </xdr:from>
    <xdr:to>
      <xdr:col>18</xdr:col>
      <xdr:colOff>177800</xdr:colOff>
      <xdr:row>38</xdr:row>
      <xdr:rowOff>18023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52851"/>
          <a:ext cx="698500" cy="3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237840</xdr:rowOff>
    </xdr:from>
    <xdr:to>
      <xdr:col>29</xdr:col>
      <xdr:colOff>177800</xdr:colOff>
      <xdr:row>37</xdr:row>
      <xdr:rowOff>339440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62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82917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242366</xdr:rowOff>
    </xdr:from>
    <xdr:to>
      <xdr:col>26</xdr:col>
      <xdr:colOff>101600</xdr:colOff>
      <xdr:row>38</xdr:row>
      <xdr:rowOff>1066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6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11243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35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248019</xdr:rowOff>
    </xdr:from>
    <xdr:to>
      <xdr:col>22</xdr:col>
      <xdr:colOff>165100</xdr:colOff>
      <xdr:row>38</xdr:row>
      <xdr:rowOff>6719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7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16896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4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277351</xdr:rowOff>
    </xdr:from>
    <xdr:to>
      <xdr:col>19</xdr:col>
      <xdr:colOff>38100</xdr:colOff>
      <xdr:row>38</xdr:row>
      <xdr:rowOff>36051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0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46228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7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310123</xdr:rowOff>
    </xdr:from>
    <xdr:to>
      <xdr:col>15</xdr:col>
      <xdr:colOff>101600</xdr:colOff>
      <xdr:row>38</xdr:row>
      <xdr:rowOff>68823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79000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20,928
20,830
426.35
114,207,932
109,585,261
441,367
11,426,611
60,267,345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135814</xdr:rowOff>
    </xdr:from>
    <xdr:to>
      <xdr:col>24</xdr:col>
      <xdr:colOff>63500</xdr:colOff>
      <xdr:row>35</xdr:row>
      <xdr:rowOff>165009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5114"/>
          <a:ext cx="838200" cy="20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165009</xdr:rowOff>
    </xdr:from>
    <xdr:to>
      <xdr:col>19</xdr:col>
      <xdr:colOff>177800</xdr:colOff>
      <xdr:row>36</xdr:row>
      <xdr:rowOff>71621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5759"/>
          <a:ext cx="889000" cy="7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71621</xdr:rowOff>
    </xdr:from>
    <xdr:to>
      <xdr:col>15</xdr:col>
      <xdr:colOff>50800</xdr:colOff>
      <xdr:row>36</xdr:row>
      <xdr:rowOff>88472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3821"/>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88472</xdr:rowOff>
    </xdr:from>
    <xdr:to>
      <xdr:col>10</xdr:col>
      <xdr:colOff>114300</xdr:colOff>
      <xdr:row>37</xdr:row>
      <xdr:rowOff>5152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0672"/>
          <a:ext cx="889000" cy="8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85014</xdr:rowOff>
    </xdr:from>
    <xdr:to>
      <xdr:col>24</xdr:col>
      <xdr:colOff>114300</xdr:colOff>
      <xdr:row>35</xdr:row>
      <xdr:rowOff>15164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107891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114209</xdr:rowOff>
    </xdr:from>
    <xdr:to>
      <xdr:col>20</xdr:col>
      <xdr:colOff>38100</xdr:colOff>
      <xdr:row>36</xdr:row>
      <xdr:rowOff>44359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60886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20821</xdr:rowOff>
    </xdr:from>
    <xdr:to>
      <xdr:col>15</xdr:col>
      <xdr:colOff>101600</xdr:colOff>
      <xdr:row>36</xdr:row>
      <xdr:rowOff>122421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138948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37672</xdr:rowOff>
    </xdr:from>
    <xdr:to>
      <xdr:col>10</xdr:col>
      <xdr:colOff>165100</xdr:colOff>
      <xdr:row>36</xdr:row>
      <xdr:rowOff>139272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155799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8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125802</xdr:rowOff>
    </xdr:from>
    <xdr:to>
      <xdr:col>6</xdr:col>
      <xdr:colOff>38100</xdr:colOff>
      <xdr:row>37</xdr:row>
      <xdr:rowOff>55952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47079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39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5248</xdr:rowOff>
    </xdr:from>
    <xdr:to>
      <xdr:col>24</xdr:col>
      <xdr:colOff>63500</xdr:colOff>
      <xdr:row>58</xdr:row>
      <xdr:rowOff>99454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34998"/>
          <a:ext cx="838200" cy="60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99454</xdr:rowOff>
    </xdr:from>
    <xdr:to>
      <xdr:col>19</xdr:col>
      <xdr:colOff>177800</xdr:colOff>
      <xdr:row>58</xdr:row>
      <xdr:rowOff>112416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3554"/>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111342</xdr:rowOff>
    </xdr:from>
    <xdr:to>
      <xdr:col>15</xdr:col>
      <xdr:colOff>50800</xdr:colOff>
      <xdr:row>58</xdr:row>
      <xdr:rowOff>112416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5442"/>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111342</xdr:rowOff>
    </xdr:from>
    <xdr:to>
      <xdr:col>10</xdr:col>
      <xdr:colOff>114300</xdr:colOff>
      <xdr:row>58</xdr:row>
      <xdr:rowOff>114242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5442"/>
          <a:ext cx="88900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125898</xdr:rowOff>
    </xdr:from>
    <xdr:to>
      <xdr:col>24</xdr:col>
      <xdr:colOff>114300</xdr:colOff>
      <xdr:row>55</xdr:row>
      <xdr:rowOff>56048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148775</xdr:rowOff>
    </xdr:from>
    <xdr:ext cx="690189"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35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48654</xdr:rowOff>
    </xdr:from>
    <xdr:to>
      <xdr:col>20</xdr:col>
      <xdr:colOff>38100</xdr:colOff>
      <xdr:row>58</xdr:row>
      <xdr:rowOff>150254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166781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61616</xdr:rowOff>
    </xdr:from>
    <xdr:to>
      <xdr:col>15</xdr:col>
      <xdr:colOff>101600</xdr:colOff>
      <xdr:row>58</xdr:row>
      <xdr:rowOff>163216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60542</xdr:rowOff>
    </xdr:from>
    <xdr:to>
      <xdr:col>10</xdr:col>
      <xdr:colOff>165100</xdr:colOff>
      <xdr:row>58</xdr:row>
      <xdr:rowOff>162142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7219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63442</xdr:rowOff>
    </xdr:from>
    <xdr:to>
      <xdr:col>6</xdr:col>
      <xdr:colOff>38100</xdr:colOff>
      <xdr:row>58</xdr:row>
      <xdr:rowOff>165042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10119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66942</xdr:rowOff>
    </xdr:from>
    <xdr:to>
      <xdr:col>24</xdr:col>
      <xdr:colOff>63500</xdr:colOff>
      <xdr:row>78</xdr:row>
      <xdr:rowOff>106490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0042"/>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27406</xdr:rowOff>
    </xdr:from>
    <xdr:to>
      <xdr:col>19</xdr:col>
      <xdr:colOff>177800</xdr:colOff>
      <xdr:row>78</xdr:row>
      <xdr:rowOff>66942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00506"/>
          <a:ext cx="889000" cy="3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27406</xdr:rowOff>
    </xdr:from>
    <xdr:to>
      <xdr:col>15</xdr:col>
      <xdr:colOff>50800</xdr:colOff>
      <xdr:row>78</xdr:row>
      <xdr:rowOff>56731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0506"/>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48704</xdr:rowOff>
    </xdr:from>
    <xdr:to>
      <xdr:col>10</xdr:col>
      <xdr:colOff>114300</xdr:colOff>
      <xdr:row>78</xdr:row>
      <xdr:rowOff>56731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21804"/>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55690</xdr:rowOff>
    </xdr:from>
    <xdr:to>
      <xdr:col>24</xdr:col>
      <xdr:colOff>114300</xdr:colOff>
      <xdr:row>78</xdr:row>
      <xdr:rowOff>157290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16142</xdr:rowOff>
    </xdr:from>
    <xdr:to>
      <xdr:col>20</xdr:col>
      <xdr:colOff>38100</xdr:colOff>
      <xdr:row>78</xdr:row>
      <xdr:rowOff>117742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134269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148056</xdr:rowOff>
    </xdr:from>
    <xdr:to>
      <xdr:col>15</xdr:col>
      <xdr:colOff>101600</xdr:colOff>
      <xdr:row>78</xdr:row>
      <xdr:rowOff>78206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94733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2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5931</xdr:rowOff>
    </xdr:from>
    <xdr:to>
      <xdr:col>10</xdr:col>
      <xdr:colOff>165100</xdr:colOff>
      <xdr:row>78</xdr:row>
      <xdr:rowOff>107531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124058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5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169354</xdr:rowOff>
    </xdr:from>
    <xdr:to>
      <xdr:col>6</xdr:col>
      <xdr:colOff>38100</xdr:colOff>
      <xdr:row>78</xdr:row>
      <xdr:rowOff>99504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116031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60368</xdr:rowOff>
    </xdr:from>
    <xdr:to>
      <xdr:col>24</xdr:col>
      <xdr:colOff>63500</xdr:colOff>
      <xdr:row>95</xdr:row>
      <xdr:rowOff>146734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76668"/>
          <a:ext cx="838200" cy="2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146734</xdr:rowOff>
    </xdr:from>
    <xdr:to>
      <xdr:col>19</xdr:col>
      <xdr:colOff>177800</xdr:colOff>
      <xdr:row>96</xdr:row>
      <xdr:rowOff>165067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34484"/>
          <a:ext cx="889000" cy="18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132407</xdr:rowOff>
    </xdr:from>
    <xdr:to>
      <xdr:col>15</xdr:col>
      <xdr:colOff>50800</xdr:colOff>
      <xdr:row>96</xdr:row>
      <xdr:rowOff>165067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91607"/>
          <a:ext cx="8890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132407</xdr:rowOff>
    </xdr:from>
    <xdr:to>
      <xdr:col>10</xdr:col>
      <xdr:colOff>114300</xdr:colOff>
      <xdr:row>97</xdr:row>
      <xdr:rowOff>62799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1607"/>
          <a:ext cx="8890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9568</xdr:rowOff>
    </xdr:from>
    <xdr:to>
      <xdr:col>24</xdr:col>
      <xdr:colOff>114300</xdr:colOff>
      <xdr:row>94</xdr:row>
      <xdr:rowOff>111168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32445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7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95934</xdr:rowOff>
    </xdr:from>
    <xdr:to>
      <xdr:col>20</xdr:col>
      <xdr:colOff>38100</xdr:colOff>
      <xdr:row>96</xdr:row>
      <xdr:rowOff>26084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42611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5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114267</xdr:rowOff>
    </xdr:from>
    <xdr:to>
      <xdr:col>15</xdr:col>
      <xdr:colOff>101600</xdr:colOff>
      <xdr:row>97</xdr:row>
      <xdr:rowOff>44417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35544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6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81607</xdr:rowOff>
    </xdr:from>
    <xdr:to>
      <xdr:col>10</xdr:col>
      <xdr:colOff>165100</xdr:colOff>
      <xdr:row>97</xdr:row>
      <xdr:rowOff>11757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2884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3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11999</xdr:rowOff>
    </xdr:from>
    <xdr:to>
      <xdr:col>6</xdr:col>
      <xdr:colOff>38100</xdr:colOff>
      <xdr:row>97</xdr:row>
      <xdr:rowOff>113599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104726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21491</xdr:rowOff>
    </xdr:from>
    <xdr:to>
      <xdr:col>55</xdr:col>
      <xdr:colOff>0</xdr:colOff>
      <xdr:row>36</xdr:row>
      <xdr:rowOff>43832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50791"/>
          <a:ext cx="838200" cy="36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73723</xdr:rowOff>
    </xdr:from>
    <xdr:to>
      <xdr:col>50</xdr:col>
      <xdr:colOff>114300</xdr:colOff>
      <xdr:row>36</xdr:row>
      <xdr:rowOff>43832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74473"/>
          <a:ext cx="889000" cy="1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73723</xdr:rowOff>
    </xdr:from>
    <xdr:to>
      <xdr:col>45</xdr:col>
      <xdr:colOff>177800</xdr:colOff>
      <xdr:row>35</xdr:row>
      <xdr:rowOff>92621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74473"/>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131559</xdr:rowOff>
    </xdr:from>
    <xdr:to>
      <xdr:col>41</xdr:col>
      <xdr:colOff>50800</xdr:colOff>
      <xdr:row>35</xdr:row>
      <xdr:rowOff>92621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60859"/>
          <a:ext cx="889000" cy="1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142141</xdr:rowOff>
    </xdr:from>
    <xdr:to>
      <xdr:col>55</xdr:col>
      <xdr:colOff>50800</xdr:colOff>
      <xdr:row>34</xdr:row>
      <xdr:rowOff>72291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165018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5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164482</xdr:rowOff>
    </xdr:from>
    <xdr:to>
      <xdr:col>50</xdr:col>
      <xdr:colOff>165100</xdr:colOff>
      <xdr:row>36</xdr:row>
      <xdr:rowOff>94632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111159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22923</xdr:rowOff>
    </xdr:from>
    <xdr:to>
      <xdr:col>46</xdr:col>
      <xdr:colOff>38100</xdr:colOff>
      <xdr:row>35</xdr:row>
      <xdr:rowOff>124523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141050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9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41821</xdr:rowOff>
    </xdr:from>
    <xdr:to>
      <xdr:col>41</xdr:col>
      <xdr:colOff>101600</xdr:colOff>
      <xdr:row>35</xdr:row>
      <xdr:rowOff>143421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159948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1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80759</xdr:rowOff>
    </xdr:from>
    <xdr:to>
      <xdr:col>36</xdr:col>
      <xdr:colOff>165100</xdr:colOff>
      <xdr:row>35</xdr:row>
      <xdr:rowOff>10909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27436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15044</xdr:rowOff>
    </xdr:from>
    <xdr:to>
      <xdr:col>55</xdr:col>
      <xdr:colOff>0</xdr:colOff>
      <xdr:row>56</xdr:row>
      <xdr:rowOff>143371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44794"/>
          <a:ext cx="838200" cy="29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127840</xdr:rowOff>
    </xdr:from>
    <xdr:to>
      <xdr:col>50</xdr:col>
      <xdr:colOff>114300</xdr:colOff>
      <xdr:row>56</xdr:row>
      <xdr:rowOff>143371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29040"/>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124978</xdr:rowOff>
    </xdr:from>
    <xdr:to>
      <xdr:col>45</xdr:col>
      <xdr:colOff>177800</xdr:colOff>
      <xdr:row>56</xdr:row>
      <xdr:rowOff>127840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83278"/>
          <a:ext cx="889000" cy="34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87076</xdr:rowOff>
    </xdr:from>
    <xdr:to>
      <xdr:col>41</xdr:col>
      <xdr:colOff>50800</xdr:colOff>
      <xdr:row>54</xdr:row>
      <xdr:rowOff>124978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002476"/>
          <a:ext cx="889000" cy="3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135694</xdr:rowOff>
    </xdr:from>
    <xdr:to>
      <xdr:col>55</xdr:col>
      <xdr:colOff>50800</xdr:colOff>
      <xdr:row>55</xdr:row>
      <xdr:rowOff>65844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158571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4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92571</xdr:rowOff>
    </xdr:from>
    <xdr:to>
      <xdr:col>50</xdr:col>
      <xdr:colOff>165100</xdr:colOff>
      <xdr:row>57</xdr:row>
      <xdr:rowOff>22721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8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77040</xdr:rowOff>
    </xdr:from>
    <xdr:to>
      <xdr:col>46</xdr:col>
      <xdr:colOff>38100</xdr:colOff>
      <xdr:row>57</xdr:row>
      <xdr:rowOff>7190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169767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7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74178</xdr:rowOff>
    </xdr:from>
    <xdr:to>
      <xdr:col>41</xdr:col>
      <xdr:colOff>101600</xdr:colOff>
      <xdr:row>55</xdr:row>
      <xdr:rowOff>4328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20855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0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36276</xdr:rowOff>
    </xdr:from>
    <xdr:to>
      <xdr:col>36</xdr:col>
      <xdr:colOff>165100</xdr:colOff>
      <xdr:row>52</xdr:row>
      <xdr:rowOff>137876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9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154403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72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50448</xdr:rowOff>
    </xdr:from>
    <xdr:to>
      <xdr:col>55</xdr:col>
      <xdr:colOff>0</xdr:colOff>
      <xdr:row>79</xdr:row>
      <xdr:rowOff>97703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94998"/>
          <a:ext cx="8382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31507</xdr:rowOff>
    </xdr:from>
    <xdr:to>
      <xdr:col>50</xdr:col>
      <xdr:colOff>114300</xdr:colOff>
      <xdr:row>79</xdr:row>
      <xdr:rowOff>50448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6057"/>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96451</xdr:rowOff>
    </xdr:from>
    <xdr:to>
      <xdr:col>45</xdr:col>
      <xdr:colOff>177800</xdr:colOff>
      <xdr:row>79</xdr:row>
      <xdr:rowOff>31507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9551"/>
          <a:ext cx="889000" cy="10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4097</xdr:rowOff>
    </xdr:from>
    <xdr:to>
      <xdr:col>41</xdr:col>
      <xdr:colOff>50800</xdr:colOff>
      <xdr:row>78</xdr:row>
      <xdr:rowOff>96451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348497"/>
          <a:ext cx="889000" cy="11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46903</xdr:rowOff>
    </xdr:from>
    <xdr:to>
      <xdr:col>55</xdr:col>
      <xdr:colOff>50800</xdr:colOff>
      <xdr:row>79</xdr:row>
      <xdr:rowOff>148503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133280</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171098</xdr:rowOff>
    </xdr:from>
    <xdr:to>
      <xdr:col>50</xdr:col>
      <xdr:colOff>165100</xdr:colOff>
      <xdr:row>79</xdr:row>
      <xdr:rowOff>101248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92375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3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152157</xdr:rowOff>
    </xdr:from>
    <xdr:to>
      <xdr:col>46</xdr:col>
      <xdr:colOff>38100</xdr:colOff>
      <xdr:row>79</xdr:row>
      <xdr:rowOff>82307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73434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45651</xdr:rowOff>
    </xdr:from>
    <xdr:to>
      <xdr:col>41</xdr:col>
      <xdr:colOff>101600</xdr:colOff>
      <xdr:row>78</xdr:row>
      <xdr:rowOff>147251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138378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124747</xdr:rowOff>
    </xdr:from>
    <xdr:to>
      <xdr:col>36</xdr:col>
      <xdr:colOff>165100</xdr:colOff>
      <xdr:row>72</xdr:row>
      <xdr:rowOff>54897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2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71424</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0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121641</xdr:rowOff>
    </xdr:from>
    <xdr:to>
      <xdr:col>55</xdr:col>
      <xdr:colOff>0</xdr:colOff>
      <xdr:row>96</xdr:row>
      <xdr:rowOff>78715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09391"/>
          <a:ext cx="8382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41185</xdr:rowOff>
    </xdr:from>
    <xdr:to>
      <xdr:col>50</xdr:col>
      <xdr:colOff>114300</xdr:colOff>
      <xdr:row>96</xdr:row>
      <xdr:rowOff>78715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00385"/>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23537</xdr:rowOff>
    </xdr:from>
    <xdr:to>
      <xdr:col>45</xdr:col>
      <xdr:colOff>177800</xdr:colOff>
      <xdr:row>96</xdr:row>
      <xdr:rowOff>41185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11287"/>
          <a:ext cx="889000" cy="18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23537</xdr:rowOff>
    </xdr:from>
    <xdr:to>
      <xdr:col>41</xdr:col>
      <xdr:colOff>50800</xdr:colOff>
      <xdr:row>95</xdr:row>
      <xdr:rowOff>133586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11287"/>
          <a:ext cx="889000" cy="1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70841</xdr:rowOff>
    </xdr:from>
    <xdr:to>
      <xdr:col>55</xdr:col>
      <xdr:colOff>50800</xdr:colOff>
      <xdr:row>96</xdr:row>
      <xdr:rowOff>991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93718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27915</xdr:rowOff>
    </xdr:from>
    <xdr:to>
      <xdr:col>50</xdr:col>
      <xdr:colOff>165100</xdr:colOff>
      <xdr:row>96</xdr:row>
      <xdr:rowOff>129515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120642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161835</xdr:rowOff>
    </xdr:from>
    <xdr:to>
      <xdr:col>46</xdr:col>
      <xdr:colOff>38100</xdr:colOff>
      <xdr:row>96</xdr:row>
      <xdr:rowOff>91985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108512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144187</xdr:rowOff>
    </xdr:from>
    <xdr:to>
      <xdr:col>41</xdr:col>
      <xdr:colOff>101600</xdr:colOff>
      <xdr:row>95</xdr:row>
      <xdr:rowOff>74337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90864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82786</xdr:rowOff>
    </xdr:from>
    <xdr:to>
      <xdr:col>36</xdr:col>
      <xdr:colOff>165100</xdr:colOff>
      <xdr:row>96</xdr:row>
      <xdr:rowOff>12936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120605</xdr:rowOff>
    </xdr:from>
    <xdr:to>
      <xdr:col>85</xdr:col>
      <xdr:colOff>127000</xdr:colOff>
      <xdr:row>38</xdr:row>
      <xdr:rowOff>142594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264105"/>
          <a:ext cx="838200" cy="13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142594</xdr:rowOff>
    </xdr:from>
    <xdr:to>
      <xdr:col>81</xdr:col>
      <xdr:colOff>50800</xdr:colOff>
      <xdr:row>39</xdr:row>
      <xdr:rowOff>73165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7694"/>
          <a:ext cx="889000" cy="10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73165</xdr:rowOff>
    </xdr:from>
    <xdr:to>
      <xdr:col>76</xdr:col>
      <xdr:colOff>114300</xdr:colOff>
      <xdr:row>39</xdr:row>
      <xdr:rowOff>94636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59715"/>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83320</xdr:rowOff>
    </xdr:from>
    <xdr:to>
      <xdr:col>71</xdr:col>
      <xdr:colOff>177800</xdr:colOff>
      <xdr:row>39</xdr:row>
      <xdr:rowOff>94636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9870"/>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69805</xdr:rowOff>
    </xdr:from>
    <xdr:to>
      <xdr:col>85</xdr:col>
      <xdr:colOff>177800</xdr:colOff>
      <xdr:row>30</xdr:row>
      <xdr:rowOff>171405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2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156182</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12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91794</xdr:rowOff>
    </xdr:from>
    <xdr:to>
      <xdr:col>81</xdr:col>
      <xdr:colOff>101600</xdr:colOff>
      <xdr:row>39</xdr:row>
      <xdr:rowOff>21944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38470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8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22365</xdr:rowOff>
    </xdr:from>
    <xdr:to>
      <xdr:col>76</xdr:col>
      <xdr:colOff>165100</xdr:colOff>
      <xdr:row>39</xdr:row>
      <xdr:rowOff>123965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115092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43836</xdr:rowOff>
    </xdr:from>
    <xdr:to>
      <xdr:col>72</xdr:col>
      <xdr:colOff>38100</xdr:colOff>
      <xdr:row>39</xdr:row>
      <xdr:rowOff>145436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136563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32520</xdr:rowOff>
    </xdr:from>
    <xdr:to>
      <xdr:col>67</xdr:col>
      <xdr:colOff>101600</xdr:colOff>
      <xdr:row>39</xdr:row>
      <xdr:rowOff>134120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125247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124275</xdr:rowOff>
    </xdr:from>
    <xdr:to>
      <xdr:col>85</xdr:col>
      <xdr:colOff>127000</xdr:colOff>
      <xdr:row>76</xdr:row>
      <xdr:rowOff>125532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54475"/>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121053</xdr:rowOff>
    </xdr:from>
    <xdr:to>
      <xdr:col>81</xdr:col>
      <xdr:colOff>50800</xdr:colOff>
      <xdr:row>76</xdr:row>
      <xdr:rowOff>124275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51253"/>
          <a:ext cx="8890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121053</xdr:rowOff>
    </xdr:from>
    <xdr:to>
      <xdr:col>76</xdr:col>
      <xdr:colOff>114300</xdr:colOff>
      <xdr:row>76</xdr:row>
      <xdr:rowOff>143872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51253"/>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143872</xdr:rowOff>
    </xdr:from>
    <xdr:to>
      <xdr:col>71</xdr:col>
      <xdr:colOff>177800</xdr:colOff>
      <xdr:row>77</xdr:row>
      <xdr:rowOff>6170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74072"/>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74732</xdr:rowOff>
    </xdr:from>
    <xdr:to>
      <xdr:col>85</xdr:col>
      <xdr:colOff>177800</xdr:colOff>
      <xdr:row>77</xdr:row>
      <xdr:rowOff>4882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97608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5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73475</xdr:rowOff>
    </xdr:from>
    <xdr:to>
      <xdr:col>81</xdr:col>
      <xdr:colOff>101600</xdr:colOff>
      <xdr:row>77</xdr:row>
      <xdr:rowOff>3625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20151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7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70253</xdr:rowOff>
    </xdr:from>
    <xdr:to>
      <xdr:col>76</xdr:col>
      <xdr:colOff>165100</xdr:colOff>
      <xdr:row>77</xdr:row>
      <xdr:rowOff>403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7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93072</xdr:rowOff>
    </xdr:from>
    <xdr:to>
      <xdr:col>72</xdr:col>
      <xdr:colOff>38100</xdr:colOff>
      <xdr:row>77</xdr:row>
      <xdr:rowOff>23222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39749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9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126820</xdr:rowOff>
    </xdr:from>
    <xdr:to>
      <xdr:col>67</xdr:col>
      <xdr:colOff>101600</xdr:colOff>
      <xdr:row>77</xdr:row>
      <xdr:rowOff>56970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73497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163291</xdr:rowOff>
    </xdr:from>
    <xdr:to>
      <xdr:col>85</xdr:col>
      <xdr:colOff>127000</xdr:colOff>
      <xdr:row>98</xdr:row>
      <xdr:rowOff>30900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593791"/>
          <a:ext cx="838200" cy="123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30900</xdr:rowOff>
    </xdr:from>
    <xdr:to>
      <xdr:col>81</xdr:col>
      <xdr:colOff>50800</xdr:colOff>
      <xdr:row>99</xdr:row>
      <xdr:rowOff>33965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33000"/>
          <a:ext cx="889000" cy="17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28039</xdr:rowOff>
    </xdr:from>
    <xdr:to>
      <xdr:col>76</xdr:col>
      <xdr:colOff>114300</xdr:colOff>
      <xdr:row>99</xdr:row>
      <xdr:rowOff>33965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1589"/>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28039</xdr:rowOff>
    </xdr:from>
    <xdr:to>
      <xdr:col>71</xdr:col>
      <xdr:colOff>177800</xdr:colOff>
      <xdr:row>99</xdr:row>
      <xdr:rowOff>36074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1589"/>
          <a:ext cx="8890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112491</xdr:rowOff>
    </xdr:from>
    <xdr:to>
      <xdr:col>85</xdr:col>
      <xdr:colOff>177800</xdr:colOff>
      <xdr:row>91</xdr:row>
      <xdr:rowOff>42641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5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65518</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49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151550</xdr:rowOff>
    </xdr:from>
    <xdr:to>
      <xdr:col>81</xdr:col>
      <xdr:colOff>101600</xdr:colOff>
      <xdr:row>98</xdr:row>
      <xdr:rowOff>81700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98227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154615</xdr:rowOff>
    </xdr:from>
    <xdr:to>
      <xdr:col>76</xdr:col>
      <xdr:colOff>165100</xdr:colOff>
      <xdr:row>99</xdr:row>
      <xdr:rowOff>84765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75892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148689</xdr:rowOff>
    </xdr:from>
    <xdr:to>
      <xdr:col>72</xdr:col>
      <xdr:colOff>38100</xdr:colOff>
      <xdr:row>99</xdr:row>
      <xdr:rowOff>78839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69966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156724</xdr:rowOff>
    </xdr:from>
    <xdr:to>
      <xdr:col>67</xdr:col>
      <xdr:colOff>101600</xdr:colOff>
      <xdr:row>99</xdr:row>
      <xdr:rowOff>86874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78001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10476</xdr:rowOff>
    </xdr:from>
    <xdr:to>
      <xdr:col>116</xdr:col>
      <xdr:colOff>63500</xdr:colOff>
      <xdr:row>35</xdr:row>
      <xdr:rowOff>92413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011226"/>
          <a:ext cx="8382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92413</xdr:rowOff>
    </xdr:from>
    <xdr:to>
      <xdr:col>111</xdr:col>
      <xdr:colOff>177800</xdr:colOff>
      <xdr:row>35</xdr:row>
      <xdr:rowOff>136010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093163"/>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136010</xdr:rowOff>
    </xdr:from>
    <xdr:to>
      <xdr:col>107</xdr:col>
      <xdr:colOff>50800</xdr:colOff>
      <xdr:row>35</xdr:row>
      <xdr:rowOff>159229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136760"/>
          <a:ext cx="8890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159229</xdr:rowOff>
    </xdr:from>
    <xdr:to>
      <xdr:col>102</xdr:col>
      <xdr:colOff>114300</xdr:colOff>
      <xdr:row>36</xdr:row>
      <xdr:rowOff>8287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59979"/>
          <a:ext cx="889000" cy="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131126</xdr:rowOff>
    </xdr:from>
    <xdr:to>
      <xdr:col>116</xdr:col>
      <xdr:colOff>114300</xdr:colOff>
      <xdr:row>35</xdr:row>
      <xdr:rowOff>61276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154003</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8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41613</xdr:rowOff>
    </xdr:from>
    <xdr:to>
      <xdr:col>112</xdr:col>
      <xdr:colOff>38100</xdr:colOff>
      <xdr:row>35</xdr:row>
      <xdr:rowOff>143213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159740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8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85210</xdr:rowOff>
    </xdr:from>
    <xdr:to>
      <xdr:col>107</xdr:col>
      <xdr:colOff>101600</xdr:colOff>
      <xdr:row>36</xdr:row>
      <xdr:rowOff>15360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31887</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8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108429</xdr:rowOff>
    </xdr:from>
    <xdr:to>
      <xdr:col>102</xdr:col>
      <xdr:colOff>165100</xdr:colOff>
      <xdr:row>36</xdr:row>
      <xdr:rowOff>38579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55106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88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128937</xdr:rowOff>
    </xdr:from>
    <xdr:to>
      <xdr:col>98</xdr:col>
      <xdr:colOff>38100</xdr:colOff>
      <xdr:row>36</xdr:row>
      <xdr:rowOff>59087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75614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9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99078</xdr:rowOff>
    </xdr:from>
    <xdr:to>
      <xdr:col>116</xdr:col>
      <xdr:colOff>63500</xdr:colOff>
      <xdr:row>59</xdr:row>
      <xdr:rowOff>44031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8671578"/>
          <a:ext cx="838200" cy="148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43917</xdr:rowOff>
    </xdr:from>
    <xdr:to>
      <xdr:col>111</xdr:col>
      <xdr:colOff>177800</xdr:colOff>
      <xdr:row>59</xdr:row>
      <xdr:rowOff>44031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4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129839</xdr:rowOff>
    </xdr:from>
    <xdr:to>
      <xdr:col>107</xdr:col>
      <xdr:colOff>50800</xdr:colOff>
      <xdr:row>59</xdr:row>
      <xdr:rowOff>43917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3939"/>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129839</xdr:rowOff>
    </xdr:from>
    <xdr:to>
      <xdr:col>102</xdr:col>
      <xdr:colOff>114300</xdr:colOff>
      <xdr:row>59</xdr:row>
      <xdr:rowOff>43574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3939"/>
          <a:ext cx="889000" cy="8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48278</xdr:rowOff>
    </xdr:from>
    <xdr:to>
      <xdr:col>116</xdr:col>
      <xdr:colOff>114300</xdr:colOff>
      <xdr:row>50</xdr:row>
      <xdr:rowOff>149878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86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1305</xdr:rowOff>
    </xdr:from>
    <xdr:ext cx="599010"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857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164681</xdr:rowOff>
    </xdr:from>
    <xdr:to>
      <xdr:col>112</xdr:col>
      <xdr:colOff>38100</xdr:colOff>
      <xdr:row>59</xdr:row>
      <xdr:rowOff>94831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85958</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164567</xdr:rowOff>
    </xdr:from>
    <xdr:to>
      <xdr:col>107</xdr:col>
      <xdr:colOff>101600</xdr:colOff>
      <xdr:row>59</xdr:row>
      <xdr:rowOff>94717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85844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79039</xdr:rowOff>
    </xdr:from>
    <xdr:to>
      <xdr:col>102</xdr:col>
      <xdr:colOff>165100</xdr:colOff>
      <xdr:row>59</xdr:row>
      <xdr:rowOff>9189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25716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164224</xdr:rowOff>
    </xdr:from>
    <xdr:to>
      <xdr:col>98</xdr:col>
      <xdr:colOff>38100</xdr:colOff>
      <xdr:row>59</xdr:row>
      <xdr:rowOff>94374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85501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67437</xdr:rowOff>
    </xdr:from>
    <xdr:to>
      <xdr:col>116</xdr:col>
      <xdr:colOff>62864</xdr:colOff>
      <xdr:row>79</xdr:row>
      <xdr:rowOff>18759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754737"/>
          <a:ext cx="1269" cy="8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22586</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18759</xdr:rowOff>
    </xdr:from>
    <xdr:to>
      <xdr:col>116</xdr:col>
      <xdr:colOff>152400</xdr:colOff>
      <xdr:row>79</xdr:row>
      <xdr:rowOff>18759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6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14114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5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67437</xdr:rowOff>
    </xdr:from>
    <xdr:to>
      <xdr:col>116</xdr:col>
      <xdr:colOff>152400</xdr:colOff>
      <xdr:row>74</xdr:row>
      <xdr:rowOff>67437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75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39598</xdr:rowOff>
    </xdr:from>
    <xdr:to>
      <xdr:col>116</xdr:col>
      <xdr:colOff>63500</xdr:colOff>
      <xdr:row>75</xdr:row>
      <xdr:rowOff>106705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041098"/>
          <a:ext cx="838200" cy="92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146944</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77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168517</xdr:rowOff>
    </xdr:from>
    <xdr:to>
      <xdr:col>116</xdr:col>
      <xdr:colOff>114300</xdr:colOff>
      <xdr:row>77</xdr:row>
      <xdr:rowOff>98667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39598</xdr:rowOff>
    </xdr:from>
    <xdr:to>
      <xdr:col>111</xdr:col>
      <xdr:colOff>177800</xdr:colOff>
      <xdr:row>76</xdr:row>
      <xdr:rowOff>130721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041098"/>
          <a:ext cx="889000" cy="11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158826</xdr:rowOff>
    </xdr:from>
    <xdr:to>
      <xdr:col>112</xdr:col>
      <xdr:colOff>38100</xdr:colOff>
      <xdr:row>77</xdr:row>
      <xdr:rowOff>88976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80103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130721</xdr:rowOff>
    </xdr:from>
    <xdr:to>
      <xdr:col>107</xdr:col>
      <xdr:colOff>50800</xdr:colOff>
      <xdr:row>76</xdr:row>
      <xdr:rowOff>147828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60921"/>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9716</xdr:rowOff>
    </xdr:from>
    <xdr:to>
      <xdr:col>107</xdr:col>
      <xdr:colOff>101600</xdr:colOff>
      <xdr:row>77</xdr:row>
      <xdr:rowOff>111316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102443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147828</xdr:rowOff>
    </xdr:from>
    <xdr:to>
      <xdr:col>102</xdr:col>
      <xdr:colOff>114300</xdr:colOff>
      <xdr:row>76</xdr:row>
      <xdr:rowOff>157060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78028"/>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16396</xdr:rowOff>
    </xdr:from>
    <xdr:to>
      <xdr:col>102</xdr:col>
      <xdr:colOff>165100</xdr:colOff>
      <xdr:row>77</xdr:row>
      <xdr:rowOff>117996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109123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40742</xdr:rowOff>
    </xdr:from>
    <xdr:to>
      <xdr:col>98</xdr:col>
      <xdr:colOff>38100</xdr:colOff>
      <xdr:row>77</xdr:row>
      <xdr:rowOff>142342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133469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55905</xdr:rowOff>
    </xdr:from>
    <xdr:to>
      <xdr:col>116</xdr:col>
      <xdr:colOff>114300</xdr:colOff>
      <xdr:row>75</xdr:row>
      <xdr:rowOff>157505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78782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160248</xdr:rowOff>
    </xdr:from>
    <xdr:to>
      <xdr:col>112</xdr:col>
      <xdr:colOff>38100</xdr:colOff>
      <xdr:row>70</xdr:row>
      <xdr:rowOff>90398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19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106925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176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79921</xdr:rowOff>
    </xdr:from>
    <xdr:to>
      <xdr:col>107</xdr:col>
      <xdr:colOff>101600</xdr:colOff>
      <xdr:row>77</xdr:row>
      <xdr:rowOff>10071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26598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97028</xdr:rowOff>
    </xdr:from>
    <xdr:to>
      <xdr:col>102</xdr:col>
      <xdr:colOff>165100</xdr:colOff>
      <xdr:row>77</xdr:row>
      <xdr:rowOff>27178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43705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106260</xdr:rowOff>
    </xdr:from>
    <xdr:to>
      <xdr:col>98</xdr:col>
      <xdr:colOff>38100</xdr:colOff>
      <xdr:row>77</xdr:row>
      <xdr:rowOff>36410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52938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本市の住民一人当たりの歳出決算総額は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5,236,299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4,090,347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％）となった。大きく割合を占めるものは物件費と積立金となっている。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大きく増加している項目としては、補助費等、災害復旧事業費、物件費、貸付金及び積立金がある。いずれも令和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年能登半島地震及び奥能登豪雨への対応による影響が大きく、類似団体平均を上回っており、貸付金及び積立金に至っては類似団体内で最も高くなった。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おいては、災害救助法に伴う避難所運営費や応急仮設住宅に係る災害救助費により増加となった。災害復旧事業費は、災害対応により増加し、今後更なる増加が見込まれる。物件費は、災害廃棄物処理事業により大幅に増加。貸付金は、水道事業会計及び下水道事業会計への貸付けにより増加。積立金は、災害を受け、災害支援金やふるさと納税による寄附に加え、災害復旧のための特別交付税が交付されたことから、今後の復旧・復興へ充てるため減債基金等に積立てたこと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今後も各種事業の改善や充実に取り組みつつ、効果や利用者が見込めない事業については廃止や縮小も含めて精査していく。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石川県輪島市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20,928
20,830
426.35
114,207,932
109,585,261
441,367
11,426,611
60,267,345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124841</xdr:rowOff>
    </xdr:from>
    <xdr:to>
      <xdr:col>24</xdr:col>
      <xdr:colOff>63500</xdr:colOff>
      <xdr:row>35</xdr:row>
      <xdr:rowOff>59118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4141"/>
          <a:ext cx="8382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59118</xdr:rowOff>
    </xdr:from>
    <xdr:to>
      <xdr:col>19</xdr:col>
      <xdr:colOff>177800</xdr:colOff>
      <xdr:row>35</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9868"/>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150368</xdr:rowOff>
    </xdr:from>
    <xdr:to>
      <xdr:col>15</xdr:col>
      <xdr:colOff>50800</xdr:colOff>
      <xdr:row>36</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111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55499</xdr:rowOff>
    </xdr:from>
    <xdr:to>
      <xdr:col>10</xdr:col>
      <xdr:colOff>114300</xdr:colOff>
      <xdr:row>36</xdr:row>
      <xdr:rowOff>96076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769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74041</xdr:rowOff>
    </xdr:from>
    <xdr:to>
      <xdr:col>24</xdr:col>
      <xdr:colOff>114300</xdr:colOff>
      <xdr:row>35</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96918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8318</xdr:rowOff>
    </xdr:from>
    <xdr:to>
      <xdr:col>20</xdr:col>
      <xdr:colOff>38100</xdr:colOff>
      <xdr:row>35</xdr:row>
      <xdr:rowOff>109918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99568</xdr:rowOff>
    </xdr:from>
    <xdr:to>
      <xdr:col>15</xdr:col>
      <xdr:colOff>101600</xdr:colOff>
      <xdr:row>36</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46245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4699</xdr:rowOff>
    </xdr:from>
    <xdr:to>
      <xdr:col>10</xdr:col>
      <xdr:colOff>165100</xdr:colOff>
      <xdr:row>36</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122826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45276</xdr:rowOff>
    </xdr:from>
    <xdr:to>
      <xdr:col>6</xdr:col>
      <xdr:colOff>38100</xdr:colOff>
      <xdr:row>36</xdr:row>
      <xdr:rowOff>146876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163403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98610</xdr:rowOff>
    </xdr:from>
    <xdr:to>
      <xdr:col>24</xdr:col>
      <xdr:colOff>63500</xdr:colOff>
      <xdr:row>58</xdr:row>
      <xdr:rowOff>11630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14010"/>
          <a:ext cx="838200" cy="9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11630</xdr:rowOff>
    </xdr:from>
    <xdr:to>
      <xdr:col>19</xdr:col>
      <xdr:colOff>177800</xdr:colOff>
      <xdr:row>58</xdr:row>
      <xdr:rowOff>101847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5730"/>
          <a:ext cx="889000" cy="9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15451</xdr:rowOff>
    </xdr:from>
    <xdr:to>
      <xdr:col>15</xdr:col>
      <xdr:colOff>50800</xdr:colOff>
      <xdr:row>58</xdr:row>
      <xdr:rowOff>101847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9551"/>
          <a:ext cx="889000" cy="8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97244</xdr:rowOff>
    </xdr:from>
    <xdr:to>
      <xdr:col>10</xdr:col>
      <xdr:colOff>114300</xdr:colOff>
      <xdr:row>58</xdr:row>
      <xdr:rowOff>15451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9894"/>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47810</xdr:rowOff>
    </xdr:from>
    <xdr:to>
      <xdr:col>24</xdr:col>
      <xdr:colOff>114300</xdr:colOff>
      <xdr:row>52</xdr:row>
      <xdr:rowOff>149410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96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70687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81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132280</xdr:rowOff>
    </xdr:from>
    <xdr:to>
      <xdr:col>20</xdr:col>
      <xdr:colOff>38100</xdr:colOff>
      <xdr:row>58</xdr:row>
      <xdr:rowOff>62430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78957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51047</xdr:rowOff>
    </xdr:from>
    <xdr:to>
      <xdr:col>15</xdr:col>
      <xdr:colOff>101600</xdr:colOff>
      <xdr:row>58</xdr:row>
      <xdr:rowOff>152647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143774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136101</xdr:rowOff>
    </xdr:from>
    <xdr:to>
      <xdr:col>10</xdr:col>
      <xdr:colOff>165100</xdr:colOff>
      <xdr:row>58</xdr:row>
      <xdr:rowOff>66251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82778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46444</xdr:rowOff>
    </xdr:from>
    <xdr:to>
      <xdr:col>6</xdr:col>
      <xdr:colOff>38100</xdr:colOff>
      <xdr:row>57</xdr:row>
      <xdr:rowOff>148044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164571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57580</xdr:rowOff>
    </xdr:from>
    <xdr:to>
      <xdr:col>24</xdr:col>
      <xdr:colOff>63500</xdr:colOff>
      <xdr:row>76</xdr:row>
      <xdr:rowOff>104564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01980"/>
          <a:ext cx="838200" cy="7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104564</xdr:rowOff>
    </xdr:from>
    <xdr:to>
      <xdr:col>19</xdr:col>
      <xdr:colOff>177800</xdr:colOff>
      <xdr:row>77</xdr:row>
      <xdr:rowOff>107069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4764"/>
          <a:ext cx="889000" cy="1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92534</xdr:rowOff>
    </xdr:from>
    <xdr:to>
      <xdr:col>15</xdr:col>
      <xdr:colOff>50800</xdr:colOff>
      <xdr:row>77</xdr:row>
      <xdr:rowOff>107069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4184"/>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92534</xdr:rowOff>
    </xdr:from>
    <xdr:to>
      <xdr:col>10</xdr:col>
      <xdr:colOff>114300</xdr:colOff>
      <xdr:row>77</xdr:row>
      <xdr:rowOff>148413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4184"/>
          <a:ext cx="889000"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6780</xdr:rowOff>
    </xdr:from>
    <xdr:to>
      <xdr:col>24</xdr:col>
      <xdr:colOff>114300</xdr:colOff>
      <xdr:row>72</xdr:row>
      <xdr:rowOff>108380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29657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0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53764</xdr:rowOff>
    </xdr:from>
    <xdr:to>
      <xdr:col>20</xdr:col>
      <xdr:colOff>38100</xdr:colOff>
      <xdr:row>76</xdr:row>
      <xdr:rowOff>155364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56269</xdr:rowOff>
    </xdr:from>
    <xdr:to>
      <xdr:col>15</xdr:col>
      <xdr:colOff>101600</xdr:colOff>
      <xdr:row>77</xdr:row>
      <xdr:rowOff>157869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148996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41734</xdr:rowOff>
    </xdr:from>
    <xdr:to>
      <xdr:col>10</xdr:col>
      <xdr:colOff>165100</xdr:colOff>
      <xdr:row>77</xdr:row>
      <xdr:rowOff>143334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134461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97613</xdr:rowOff>
    </xdr:from>
    <xdr:to>
      <xdr:col>6</xdr:col>
      <xdr:colOff>38100</xdr:colOff>
      <xdr:row>78</xdr:row>
      <xdr:rowOff>27763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44290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51045</xdr:rowOff>
    </xdr:from>
    <xdr:to>
      <xdr:col>24</xdr:col>
      <xdr:colOff>63500</xdr:colOff>
      <xdr:row>99</xdr:row>
      <xdr:rowOff>45954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167345"/>
          <a:ext cx="838200" cy="8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45954</xdr:rowOff>
    </xdr:from>
    <xdr:to>
      <xdr:col>19</xdr:col>
      <xdr:colOff>177800</xdr:colOff>
      <xdr:row>99</xdr:row>
      <xdr:rowOff>55119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19504"/>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54378</xdr:rowOff>
    </xdr:from>
    <xdr:to>
      <xdr:col>15</xdr:col>
      <xdr:colOff>50800</xdr:colOff>
      <xdr:row>99</xdr:row>
      <xdr:rowOff>55119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27928"/>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54378</xdr:rowOff>
    </xdr:from>
    <xdr:to>
      <xdr:col>10</xdr:col>
      <xdr:colOff>114300</xdr:colOff>
      <xdr:row>99</xdr:row>
      <xdr:rowOff>71667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27928"/>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245</xdr:rowOff>
    </xdr:from>
    <xdr:to>
      <xdr:col>24</xdr:col>
      <xdr:colOff>114300</xdr:colOff>
      <xdr:row>94</xdr:row>
      <xdr:rowOff>101845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23122</xdr:rowOff>
    </xdr:from>
    <xdr:ext cx="690189"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67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166604</xdr:rowOff>
    </xdr:from>
    <xdr:to>
      <xdr:col>20</xdr:col>
      <xdr:colOff>38100</xdr:colOff>
      <xdr:row>99</xdr:row>
      <xdr:rowOff>96754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113281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4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4319</xdr:rowOff>
    </xdr:from>
    <xdr:to>
      <xdr:col>15</xdr:col>
      <xdr:colOff>101600</xdr:colOff>
      <xdr:row>99</xdr:row>
      <xdr:rowOff>105919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122446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5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3578</xdr:rowOff>
    </xdr:from>
    <xdr:to>
      <xdr:col>10</xdr:col>
      <xdr:colOff>165100</xdr:colOff>
      <xdr:row>99</xdr:row>
      <xdr:rowOff>105178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121705</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20867</xdr:rowOff>
    </xdr:from>
    <xdr:to>
      <xdr:col>6</xdr:col>
      <xdr:colOff>38100</xdr:colOff>
      <xdr:row>99</xdr:row>
      <xdr:rowOff>122467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138994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103451</xdr:rowOff>
    </xdr:from>
    <xdr:to>
      <xdr:col>55</xdr:col>
      <xdr:colOff>0</xdr:colOff>
      <xdr:row>38</xdr:row>
      <xdr:rowOff>14297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04201"/>
          <a:ext cx="8382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14297</xdr:rowOff>
    </xdr:from>
    <xdr:to>
      <xdr:col>50</xdr:col>
      <xdr:colOff>114300</xdr:colOff>
      <xdr:row>38</xdr:row>
      <xdr:rowOff>14949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29397"/>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xdr:rowOff>
    </xdr:from>
    <xdr:to>
      <xdr:col>45</xdr:col>
      <xdr:colOff>177800</xdr:colOff>
      <xdr:row>38</xdr:row>
      <xdr:rowOff>27686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30049"/>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27686</xdr:rowOff>
    </xdr:from>
    <xdr:to>
      <xdr:col>41</xdr:col>
      <xdr:colOff>50800</xdr:colOff>
      <xdr:row>38</xdr:row>
      <xdr:rowOff>41402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427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52651</xdr:rowOff>
    </xdr:from>
    <xdr:to>
      <xdr:col>55</xdr:col>
      <xdr:colOff>50800</xdr:colOff>
      <xdr:row>35</xdr:row>
      <xdr:rowOff>154251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75528</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134946</xdr:rowOff>
    </xdr:from>
    <xdr:to>
      <xdr:col>50</xdr:col>
      <xdr:colOff>165100</xdr:colOff>
      <xdr:row>38</xdr:row>
      <xdr:rowOff>65097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85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56224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135600</xdr:rowOff>
    </xdr:from>
    <xdr:to>
      <xdr:col>46</xdr:col>
      <xdr:colOff>38100</xdr:colOff>
      <xdr:row>38</xdr:row>
      <xdr:rowOff>65749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56876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148336</xdr:rowOff>
    </xdr:from>
    <xdr:to>
      <xdr:col>41</xdr:col>
      <xdr:colOff>101600</xdr:colOff>
      <xdr:row>38</xdr:row>
      <xdr:rowOff>78486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69613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6782</xdr:rowOff>
    </xdr:from>
    <xdr:to>
      <xdr:col>55</xdr:col>
      <xdr:colOff>0</xdr:colOff>
      <xdr:row>56</xdr:row>
      <xdr:rowOff>49771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65082"/>
          <a:ext cx="838200" cy="3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43231</xdr:rowOff>
    </xdr:from>
    <xdr:to>
      <xdr:col>50</xdr:col>
      <xdr:colOff>114300</xdr:colOff>
      <xdr:row>56</xdr:row>
      <xdr:rowOff>49771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44431"/>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43231</xdr:rowOff>
    </xdr:from>
    <xdr:to>
      <xdr:col>45</xdr:col>
      <xdr:colOff>177800</xdr:colOff>
      <xdr:row>56</xdr:row>
      <xdr:rowOff>99364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44431"/>
          <a:ext cx="889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135586</xdr:rowOff>
    </xdr:from>
    <xdr:to>
      <xdr:col>41</xdr:col>
      <xdr:colOff>50800</xdr:colOff>
      <xdr:row>56</xdr:row>
      <xdr:rowOff>99364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65336"/>
          <a:ext cx="889000" cy="1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127432</xdr:rowOff>
    </xdr:from>
    <xdr:to>
      <xdr:col>55</xdr:col>
      <xdr:colOff>50800</xdr:colOff>
      <xdr:row>54</xdr:row>
      <xdr:rowOff>57582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150309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170421</xdr:rowOff>
    </xdr:from>
    <xdr:to>
      <xdr:col>50</xdr:col>
      <xdr:colOff>165100</xdr:colOff>
      <xdr:row>56</xdr:row>
      <xdr:rowOff>100571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91698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6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163881</xdr:rowOff>
    </xdr:from>
    <xdr:to>
      <xdr:col>46</xdr:col>
      <xdr:colOff>38100</xdr:colOff>
      <xdr:row>56</xdr:row>
      <xdr:rowOff>94031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110558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48564</xdr:rowOff>
    </xdr:from>
    <xdr:to>
      <xdr:col>41</xdr:col>
      <xdr:colOff>101600</xdr:colOff>
      <xdr:row>56</xdr:row>
      <xdr:rowOff>150164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141291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84786</xdr:rowOff>
    </xdr:from>
    <xdr:to>
      <xdr:col>36</xdr:col>
      <xdr:colOff>165100</xdr:colOff>
      <xdr:row>56</xdr:row>
      <xdr:rowOff>14936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31463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150856</xdr:rowOff>
    </xdr:from>
    <xdr:to>
      <xdr:col>55</xdr:col>
      <xdr:colOff>0</xdr:colOff>
      <xdr:row>78</xdr:row>
      <xdr:rowOff>10806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09606"/>
          <a:ext cx="838200" cy="37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77380</xdr:rowOff>
    </xdr:from>
    <xdr:to>
      <xdr:col>50</xdr:col>
      <xdr:colOff>114300</xdr:colOff>
      <xdr:row>78</xdr:row>
      <xdr:rowOff>10806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79030"/>
          <a:ext cx="889000" cy="1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9325</xdr:rowOff>
    </xdr:from>
    <xdr:to>
      <xdr:col>45</xdr:col>
      <xdr:colOff>177800</xdr:colOff>
      <xdr:row>77</xdr:row>
      <xdr:rowOff>77380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10975"/>
          <a:ext cx="8890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9325</xdr:rowOff>
    </xdr:from>
    <xdr:to>
      <xdr:col>41</xdr:col>
      <xdr:colOff>50800</xdr:colOff>
      <xdr:row>77</xdr:row>
      <xdr:rowOff>96326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10975"/>
          <a:ext cx="889000" cy="8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100056</xdr:rowOff>
    </xdr:from>
    <xdr:to>
      <xdr:col>55</xdr:col>
      <xdr:colOff>50800</xdr:colOff>
      <xdr:row>76</xdr:row>
      <xdr:rowOff>30206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122933</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1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131456</xdr:rowOff>
    </xdr:from>
    <xdr:to>
      <xdr:col>50</xdr:col>
      <xdr:colOff>165100</xdr:colOff>
      <xdr:row>78</xdr:row>
      <xdr:rowOff>61606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78133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26580</xdr:rowOff>
    </xdr:from>
    <xdr:to>
      <xdr:col>46</xdr:col>
      <xdr:colOff>38100</xdr:colOff>
      <xdr:row>77</xdr:row>
      <xdr:rowOff>128180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144707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129975</xdr:rowOff>
    </xdr:from>
    <xdr:to>
      <xdr:col>41</xdr:col>
      <xdr:colOff>101600</xdr:colOff>
      <xdr:row>77</xdr:row>
      <xdr:rowOff>60125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76652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45526</xdr:rowOff>
    </xdr:from>
    <xdr:to>
      <xdr:col>36</xdr:col>
      <xdr:colOff>165100</xdr:colOff>
      <xdr:row>77</xdr:row>
      <xdr:rowOff>147126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163653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6342</xdr:rowOff>
    </xdr:from>
    <xdr:to>
      <xdr:col>55</xdr:col>
      <xdr:colOff>0</xdr:colOff>
      <xdr:row>92</xdr:row>
      <xdr:rowOff>6792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79742"/>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6792</xdr:rowOff>
    </xdr:from>
    <xdr:to>
      <xdr:col>50</xdr:col>
      <xdr:colOff>114300</xdr:colOff>
      <xdr:row>95</xdr:row>
      <xdr:rowOff>10686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780192"/>
          <a:ext cx="889000" cy="5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112283</xdr:rowOff>
    </xdr:from>
    <xdr:to>
      <xdr:col>45</xdr:col>
      <xdr:colOff>177800</xdr:colOff>
      <xdr:row>95</xdr:row>
      <xdr:rowOff>10686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228583"/>
          <a:ext cx="8890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116970</xdr:rowOff>
    </xdr:from>
    <xdr:to>
      <xdr:col>41</xdr:col>
      <xdr:colOff>50800</xdr:colOff>
      <xdr:row>94</xdr:row>
      <xdr:rowOff>112283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61820"/>
          <a:ext cx="889000" cy="1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126992</xdr:rowOff>
    </xdr:from>
    <xdr:to>
      <xdr:col>55</xdr:col>
      <xdr:colOff>50800</xdr:colOff>
      <xdr:row>92</xdr:row>
      <xdr:rowOff>57142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149869</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8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127442</xdr:rowOff>
    </xdr:from>
    <xdr:to>
      <xdr:col>50</xdr:col>
      <xdr:colOff>165100</xdr:colOff>
      <xdr:row>92</xdr:row>
      <xdr:rowOff>57592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7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74119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50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131336</xdr:rowOff>
    </xdr:from>
    <xdr:to>
      <xdr:col>46</xdr:col>
      <xdr:colOff>38100</xdr:colOff>
      <xdr:row>95</xdr:row>
      <xdr:rowOff>61486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78013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2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61483</xdr:rowOff>
    </xdr:from>
    <xdr:to>
      <xdr:col>41</xdr:col>
      <xdr:colOff>101600</xdr:colOff>
      <xdr:row>94</xdr:row>
      <xdr:rowOff>163083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8160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95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66170</xdr:rowOff>
    </xdr:from>
    <xdr:to>
      <xdr:col>36</xdr:col>
      <xdr:colOff>165100</xdr:colOff>
      <xdr:row>93</xdr:row>
      <xdr:rowOff>167770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12847</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8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129213</xdr:rowOff>
    </xdr:from>
    <xdr:to>
      <xdr:col>85</xdr:col>
      <xdr:colOff>127000</xdr:colOff>
      <xdr:row>36</xdr:row>
      <xdr:rowOff>91808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58513"/>
          <a:ext cx="838200" cy="30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129213</xdr:rowOff>
    </xdr:from>
    <xdr:to>
      <xdr:col>81</xdr:col>
      <xdr:colOff>50800</xdr:colOff>
      <xdr:row>37</xdr:row>
      <xdr:rowOff>5555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58513"/>
          <a:ext cx="889000" cy="39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5555</xdr:rowOff>
    </xdr:from>
    <xdr:to>
      <xdr:col>76</xdr:col>
      <xdr:colOff>114300</xdr:colOff>
      <xdr:row>37</xdr:row>
      <xdr:rowOff>25500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49205"/>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116397</xdr:rowOff>
    </xdr:from>
    <xdr:to>
      <xdr:col>71</xdr:col>
      <xdr:colOff>177800</xdr:colOff>
      <xdr:row>37</xdr:row>
      <xdr:rowOff>25500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774247"/>
          <a:ext cx="889000" cy="59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41008</xdr:rowOff>
    </xdr:from>
    <xdr:to>
      <xdr:col>85</xdr:col>
      <xdr:colOff>177800</xdr:colOff>
      <xdr:row>36</xdr:row>
      <xdr:rowOff>142608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63885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78413</xdr:rowOff>
    </xdr:from>
    <xdr:to>
      <xdr:col>81</xdr:col>
      <xdr:colOff>101600</xdr:colOff>
      <xdr:row>35</xdr:row>
      <xdr:rowOff>8563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25090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126205</xdr:rowOff>
    </xdr:from>
    <xdr:to>
      <xdr:col>76</xdr:col>
      <xdr:colOff>165100</xdr:colOff>
      <xdr:row>37</xdr:row>
      <xdr:rowOff>56355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72882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146150</xdr:rowOff>
    </xdr:from>
    <xdr:to>
      <xdr:col>72</xdr:col>
      <xdr:colOff>38100</xdr:colOff>
      <xdr:row>37</xdr:row>
      <xdr:rowOff>76300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92827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65597</xdr:rowOff>
    </xdr:from>
    <xdr:to>
      <xdr:col>67</xdr:col>
      <xdr:colOff>101600</xdr:colOff>
      <xdr:row>33</xdr:row>
      <xdr:rowOff>167197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12274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49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12652</xdr:rowOff>
    </xdr:from>
    <xdr:to>
      <xdr:col>85</xdr:col>
      <xdr:colOff>127000</xdr:colOff>
      <xdr:row>56</xdr:row>
      <xdr:rowOff>42606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13852"/>
          <a:ext cx="8382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148151</xdr:rowOff>
    </xdr:from>
    <xdr:to>
      <xdr:col>81</xdr:col>
      <xdr:colOff>50800</xdr:colOff>
      <xdr:row>56</xdr:row>
      <xdr:rowOff>12652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77901"/>
          <a:ext cx="889000" cy="3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148151</xdr:rowOff>
    </xdr:from>
    <xdr:to>
      <xdr:col>76</xdr:col>
      <xdr:colOff>114300</xdr:colOff>
      <xdr:row>56</xdr:row>
      <xdr:rowOff>17071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77901"/>
          <a:ext cx="889000" cy="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50088</xdr:rowOff>
    </xdr:from>
    <xdr:to>
      <xdr:col>71</xdr:col>
      <xdr:colOff>177800</xdr:colOff>
      <xdr:row>56</xdr:row>
      <xdr:rowOff>17071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79838"/>
          <a:ext cx="8890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163256</xdr:rowOff>
    </xdr:from>
    <xdr:to>
      <xdr:col>85</xdr:col>
      <xdr:colOff>177800</xdr:colOff>
      <xdr:row>56</xdr:row>
      <xdr:rowOff>93406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141683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133302</xdr:rowOff>
    </xdr:from>
    <xdr:to>
      <xdr:col>81</xdr:col>
      <xdr:colOff>101600</xdr:colOff>
      <xdr:row>56</xdr:row>
      <xdr:rowOff>63452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79979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97351</xdr:rowOff>
    </xdr:from>
    <xdr:to>
      <xdr:col>76</xdr:col>
      <xdr:colOff>165100</xdr:colOff>
      <xdr:row>56</xdr:row>
      <xdr:rowOff>27501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44028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0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137721</xdr:rowOff>
    </xdr:from>
    <xdr:to>
      <xdr:col>72</xdr:col>
      <xdr:colOff>38100</xdr:colOff>
      <xdr:row>56</xdr:row>
      <xdr:rowOff>67871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84398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170738</xdr:rowOff>
    </xdr:from>
    <xdr:to>
      <xdr:col>67</xdr:col>
      <xdr:colOff>101600</xdr:colOff>
      <xdr:row>55</xdr:row>
      <xdr:rowOff>100888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117415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120605</xdr:rowOff>
    </xdr:from>
    <xdr:to>
      <xdr:col>85</xdr:col>
      <xdr:colOff>127000</xdr:colOff>
      <xdr:row>78</xdr:row>
      <xdr:rowOff>142593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122105"/>
          <a:ext cx="838200" cy="13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142593</xdr:rowOff>
    </xdr:from>
    <xdr:to>
      <xdr:col>81</xdr:col>
      <xdr:colOff>50800</xdr:colOff>
      <xdr:row>79</xdr:row>
      <xdr:rowOff>73165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5693"/>
          <a:ext cx="889000" cy="10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73165</xdr:rowOff>
    </xdr:from>
    <xdr:to>
      <xdr:col>76</xdr:col>
      <xdr:colOff>114300</xdr:colOff>
      <xdr:row>79</xdr:row>
      <xdr:rowOff>94636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17715"/>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83320</xdr:rowOff>
    </xdr:from>
    <xdr:to>
      <xdr:col>71</xdr:col>
      <xdr:colOff>177800</xdr:colOff>
      <xdr:row>79</xdr:row>
      <xdr:rowOff>94636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7870"/>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69805</xdr:rowOff>
    </xdr:from>
    <xdr:to>
      <xdr:col>85</xdr:col>
      <xdr:colOff>177800</xdr:colOff>
      <xdr:row>70</xdr:row>
      <xdr:rowOff>171405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0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156182</xdr:rowOff>
    </xdr:from>
    <xdr:ext cx="599010"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198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91793</xdr:rowOff>
    </xdr:from>
    <xdr:to>
      <xdr:col>81</xdr:col>
      <xdr:colOff>101600</xdr:colOff>
      <xdr:row>79</xdr:row>
      <xdr:rowOff>21943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38470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22365</xdr:rowOff>
    </xdr:from>
    <xdr:to>
      <xdr:col>76</xdr:col>
      <xdr:colOff>165100</xdr:colOff>
      <xdr:row>79</xdr:row>
      <xdr:rowOff>123965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115092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43836</xdr:rowOff>
    </xdr:from>
    <xdr:to>
      <xdr:col>72</xdr:col>
      <xdr:colOff>38100</xdr:colOff>
      <xdr:row>79</xdr:row>
      <xdr:rowOff>145436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136563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32520</xdr:rowOff>
    </xdr:from>
    <xdr:to>
      <xdr:col>67</xdr:col>
      <xdr:colOff>101600</xdr:colOff>
      <xdr:row>79</xdr:row>
      <xdr:rowOff>134120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125247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124275</xdr:rowOff>
    </xdr:from>
    <xdr:to>
      <xdr:col>85</xdr:col>
      <xdr:colOff>127000</xdr:colOff>
      <xdr:row>96</xdr:row>
      <xdr:rowOff>125532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83475"/>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121053</xdr:rowOff>
    </xdr:from>
    <xdr:to>
      <xdr:col>81</xdr:col>
      <xdr:colOff>50800</xdr:colOff>
      <xdr:row>96</xdr:row>
      <xdr:rowOff>124275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80253"/>
          <a:ext cx="8890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121053</xdr:rowOff>
    </xdr:from>
    <xdr:to>
      <xdr:col>76</xdr:col>
      <xdr:colOff>114300</xdr:colOff>
      <xdr:row>96</xdr:row>
      <xdr:rowOff>143872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80253"/>
          <a:ext cx="889000" cy="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143872</xdr:rowOff>
    </xdr:from>
    <xdr:to>
      <xdr:col>71</xdr:col>
      <xdr:colOff>177800</xdr:colOff>
      <xdr:row>97</xdr:row>
      <xdr:rowOff>6170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03072"/>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74732</xdr:rowOff>
    </xdr:from>
    <xdr:to>
      <xdr:col>85</xdr:col>
      <xdr:colOff>177800</xdr:colOff>
      <xdr:row>97</xdr:row>
      <xdr:rowOff>4882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97609</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73475</xdr:rowOff>
    </xdr:from>
    <xdr:to>
      <xdr:col>81</xdr:col>
      <xdr:colOff>101600</xdr:colOff>
      <xdr:row>97</xdr:row>
      <xdr:rowOff>3625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20152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0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70253</xdr:rowOff>
    </xdr:from>
    <xdr:to>
      <xdr:col>76</xdr:col>
      <xdr:colOff>165100</xdr:colOff>
      <xdr:row>97</xdr:row>
      <xdr:rowOff>403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0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93072</xdr:rowOff>
    </xdr:from>
    <xdr:to>
      <xdr:col>72</xdr:col>
      <xdr:colOff>38100</xdr:colOff>
      <xdr:row>97</xdr:row>
      <xdr:rowOff>23222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39749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2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126820</xdr:rowOff>
    </xdr:from>
    <xdr:to>
      <xdr:col>67</xdr:col>
      <xdr:colOff>101600</xdr:colOff>
      <xdr:row>97</xdr:row>
      <xdr:rowOff>56970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73497</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住民一人当たりのコストにおいて、類似団体平均と大きく乖離がみられるのは、総務費、民生費、衛生費、商工費、土木費、災害復旧費である。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902,354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円となっており、様々な基金への積立てを行ったことにより、平均から大きく乖離した。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円となっており、災害救助費が大きく増加したことにより、平均から大きく乖離した。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2,771,470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円となっており、災害廃棄物処理事業の増加に加え、水道事業会計への繰り出しの増加により、平均から大きく乖離した。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商工費については、住民一人当たりのコストが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110,060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円となっており、輪島塗仮設工房や商店街仮設店舗の整備事業が大きく増加したことにより、平均から大きく乖離した。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465,847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円となっており、来年度以降も災害復旧事業の実施により平均を大きく上回る見込みである。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実質収支は前年度から大幅に減少したものの、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百万円の黒字となり、財政調整基金を取り崩すことなく収支の均衡を図ることができた。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は、人口流出の加速化や市税等の減免により、地方税や使用料、手数料等が減少したものの、災害からの復旧復興事業により特別交付税や国庫支出金、地方債等が大きく増加したことから、歳入全体も大きく増加した。歳出も災害関連事業により大きく増加した。今後も歳入確保と事業の見直しなど歳出削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石川県輪島市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令和６年度決算においては、全会計で実質赤字額は発生しておらず、黒字の標準財政規模比は令和５年度決算に続いて、病院事業会計が最も比率が大きくなっている。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の病院事業については、現在実施している災害復旧とともに、病棟の大規模修繕等大型建設事業が検討される一方で、震災により医業収入は減少しているため、引き続き経費の削減や独立採算性のとれる料金を設定し、黒字化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引き続き、財政状況を考慮しながら地方債の繰上償還の実施するとともに、人件費の抑制や公共施設の統廃合などによる経常経費の削減に積極的に取り組み、財政の安定化に努める。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114207932</v>
      </c>
      <c r="BO4" s="436"/>
      <c r="BP4" s="436"/>
      <c r="BQ4" s="436"/>
      <c r="BR4" s="436"/>
      <c r="BS4" s="436"/>
      <c r="BT4" s="436"/>
      <c r="BU4" s="437"/>
      <c r="BV4" s="435">
        <v>30020959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24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109585261</v>
      </c>
      <c r="BO5" s="407"/>
      <c r="BP5" s="407"/>
      <c r="BQ5" s="407"/>
      <c r="BR5" s="407"/>
      <c r="BS5" s="407"/>
      <c r="BT5" s="407"/>
      <c r="BU5" s="408"/>
      <c r="BV5" s="406">
        <v>26493271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96.4</v>
      </c>
      <c r="CU5" s="404"/>
      <c r="CV5" s="404"/>
      <c r="CW5" s="404"/>
      <c r="CX5" s="404"/>
      <c r="CY5" s="404"/>
      <c r="CZ5" s="404"/>
      <c r="DA5" s="405"/>
      <c r="DB5" s="403">
        <v>93.6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4622671</v>
      </c>
      <c r="BO6" s="407"/>
      <c r="BP6" s="407"/>
      <c r="BQ6" s="407"/>
      <c r="BR6" s="407"/>
      <c r="BS6" s="407"/>
      <c r="BT6" s="407"/>
      <c r="BU6" s="408"/>
      <c r="BV6" s="406">
        <v>3527688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96.6</v>
      </c>
      <c r="CU6" s="550"/>
      <c r="CV6" s="550"/>
      <c r="CW6" s="550"/>
      <c r="CX6" s="550"/>
      <c r="CY6" s="550"/>
      <c r="CZ6" s="550"/>
      <c r="DA6" s="551"/>
      <c r="DB6" s="549">
        <v>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4181304</v>
      </c>
      <c r="BO7" s="407"/>
      <c r="BP7" s="407"/>
      <c r="BQ7" s="407"/>
      <c r="BR7" s="407"/>
      <c r="BS7" s="407"/>
      <c r="BT7" s="407"/>
      <c r="BU7" s="408"/>
      <c r="BV7" s="406">
        <v>741464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11426611</v>
      </c>
      <c r="CU7" s="407"/>
      <c r="CV7" s="407"/>
      <c r="CW7" s="407"/>
      <c r="CX7" s="407"/>
      <c r="CY7" s="407"/>
      <c r="CZ7" s="407"/>
      <c r="DA7" s="408"/>
      <c r="DB7" s="406">
        <v>11626466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441367</v>
      </c>
      <c r="BO8" s="407"/>
      <c r="BP8" s="407"/>
      <c r="BQ8" s="407"/>
      <c r="BR8" s="407"/>
      <c r="BS8" s="407"/>
      <c r="BT8" s="407"/>
      <c r="BU8" s="408"/>
      <c r="BV8" s="406">
        <v>2786224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0.24</v>
      </c>
      <c r="CU8" s="510"/>
      <c r="CV8" s="510"/>
      <c r="CW8" s="510"/>
      <c r="CX8" s="510"/>
      <c r="CY8" s="510"/>
      <c r="CZ8" s="510"/>
      <c r="DA8" s="511"/>
      <c r="DB8" s="509">
        <v>0.24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24608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-2344857</v>
      </c>
      <c r="BO9" s="407"/>
      <c r="BP9" s="407"/>
      <c r="BQ9" s="407"/>
      <c r="BR9" s="407"/>
      <c r="BS9" s="407"/>
      <c r="BT9" s="407"/>
      <c r="BU9" s="408"/>
      <c r="BV9" s="406">
        <v>2228896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17.5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27216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370</v>
      </c>
      <c r="BO10" s="407"/>
      <c r="BP10" s="407"/>
      <c r="BQ10" s="407"/>
      <c r="BR10" s="407"/>
      <c r="BS10" s="407"/>
      <c r="BT10" s="407"/>
      <c r="BU10" s="408"/>
      <c r="BV10" s="406">
        <v>790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9316</v>
      </c>
      <c r="BO11" s="407"/>
      <c r="BP11" s="407"/>
      <c r="BQ11" s="407"/>
      <c r="BR11" s="407"/>
      <c r="BS11" s="407"/>
      <c r="BT11" s="407"/>
      <c r="BU11" s="408"/>
      <c r="BV11" s="406">
        <v>200053</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20928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20830</v>
      </c>
      <c r="S13" s="494"/>
      <c r="T13" s="494"/>
      <c r="U13" s="494"/>
      <c r="V13" s="495"/>
      <c r="W13" s="496" t="s">
        <v>131</v>
      </c>
      <c r="X13" s="392"/>
      <c r="Y13" s="392"/>
      <c r="Z13" s="392"/>
      <c r="AA13" s="392"/>
      <c r="AB13" s="393"/>
      <c r="AC13" s="359">
        <v>1152</v>
      </c>
      <c r="AD13" s="360"/>
      <c r="AE13" s="360"/>
      <c r="AF13" s="360"/>
      <c r="AG13" s="361"/>
      <c r="AH13" s="359">
        <v>1549</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-2335171</v>
      </c>
      <c r="BO13" s="407"/>
      <c r="BP13" s="407"/>
      <c r="BQ13" s="407"/>
      <c r="BR13" s="407"/>
      <c r="BS13" s="407"/>
      <c r="BT13" s="407"/>
      <c r="BU13" s="408"/>
      <c r="BV13" s="406">
        <v>2429739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15.4</v>
      </c>
      <c r="CU13" s="404"/>
      <c r="CV13" s="404"/>
      <c r="CW13" s="404"/>
      <c r="CX13" s="404"/>
      <c r="CY13" s="404"/>
      <c r="CZ13" s="404"/>
      <c r="DA13" s="405"/>
      <c r="DB13" s="403">
        <v>14.9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23119</v>
      </c>
      <c r="S14" s="494"/>
      <c r="T14" s="494"/>
      <c r="U14" s="494"/>
      <c r="V14" s="495"/>
      <c r="W14" s="497"/>
      <c r="X14" s="395"/>
      <c r="Y14" s="395"/>
      <c r="Z14" s="395"/>
      <c r="AA14" s="395"/>
      <c r="AB14" s="396"/>
      <c r="AC14" s="486">
        <v>10.6</v>
      </c>
      <c r="AD14" s="487"/>
      <c r="AE14" s="487"/>
      <c r="AF14" s="487"/>
      <c r="AG14" s="488"/>
      <c r="AH14" s="486">
        <v>12.9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11.1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22921</v>
      </c>
      <c r="S15" s="494"/>
      <c r="T15" s="494"/>
      <c r="U15" s="494"/>
      <c r="V15" s="495"/>
      <c r="W15" s="496" t="s">
        <v>137</v>
      </c>
      <c r="X15" s="392"/>
      <c r="Y15" s="392"/>
      <c r="Z15" s="392"/>
      <c r="AA15" s="392"/>
      <c r="AB15" s="393"/>
      <c r="AC15" s="359">
        <v>2516</v>
      </c>
      <c r="AD15" s="360"/>
      <c r="AE15" s="360"/>
      <c r="AF15" s="360"/>
      <c r="AG15" s="361"/>
      <c r="AH15" s="359">
        <v>2876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2475866</v>
      </c>
      <c r="BO15" s="436"/>
      <c r="BP15" s="436"/>
      <c r="BQ15" s="436"/>
      <c r="BR15" s="436"/>
      <c r="BS15" s="436"/>
      <c r="BT15" s="436"/>
      <c r="BU15" s="437"/>
      <c r="BV15" s="435">
        <v>2648023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23.2</v>
      </c>
      <c r="AD16" s="487"/>
      <c r="AE16" s="487"/>
      <c r="AF16" s="487"/>
      <c r="AG16" s="488"/>
      <c r="AH16" s="486">
        <v>23.9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10853411</v>
      </c>
      <c r="BO16" s="407"/>
      <c r="BP16" s="407"/>
      <c r="BQ16" s="407"/>
      <c r="BR16" s="407"/>
      <c r="BS16" s="407"/>
      <c r="BT16" s="407"/>
      <c r="BU16" s="408"/>
      <c r="BV16" s="406">
        <v>10946952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7197</v>
      </c>
      <c r="AD17" s="360"/>
      <c r="AE17" s="360"/>
      <c r="AF17" s="360"/>
      <c r="AG17" s="361"/>
      <c r="AH17" s="359">
        <v>7598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3026294</v>
      </c>
      <c r="BO17" s="407"/>
      <c r="BP17" s="407"/>
      <c r="BQ17" s="407"/>
      <c r="BR17" s="407"/>
      <c r="BS17" s="407"/>
      <c r="BT17" s="407"/>
      <c r="BU17" s="408"/>
      <c r="BV17" s="406">
        <v>3257934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426.35</v>
      </c>
      <c r="M18" s="459"/>
      <c r="N18" s="459"/>
      <c r="O18" s="459"/>
      <c r="P18" s="459"/>
      <c r="Q18" s="459"/>
      <c r="R18" s="460"/>
      <c r="S18" s="460"/>
      <c r="T18" s="460"/>
      <c r="U18" s="460"/>
      <c r="V18" s="461"/>
      <c r="W18" s="477"/>
      <c r="X18" s="478"/>
      <c r="Y18" s="478"/>
      <c r="Z18" s="478"/>
      <c r="AA18" s="478"/>
      <c r="AB18" s="502"/>
      <c r="AC18" s="376">
        <v>66.2</v>
      </c>
      <c r="AD18" s="377"/>
      <c r="AE18" s="377"/>
      <c r="AF18" s="377"/>
      <c r="AG18" s="462"/>
      <c r="AH18" s="376">
        <v>63.2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11125678</v>
      </c>
      <c r="BO18" s="407"/>
      <c r="BP18" s="407"/>
      <c r="BQ18" s="407"/>
      <c r="BR18" s="407"/>
      <c r="BS18" s="407"/>
      <c r="BT18" s="407"/>
      <c r="BU18" s="408"/>
      <c r="BV18" s="406">
        <v>10999475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33484345</v>
      </c>
      <c r="BO19" s="407"/>
      <c r="BP19" s="407"/>
      <c r="BQ19" s="407"/>
      <c r="BR19" s="407"/>
      <c r="BS19" s="407"/>
      <c r="BT19" s="407"/>
      <c r="BU19" s="408"/>
      <c r="BV19" s="406">
        <v>19927769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10208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60267345</v>
      </c>
      <c r="BO22" s="436"/>
      <c r="BP22" s="436"/>
      <c r="BQ22" s="436"/>
      <c r="BR22" s="436"/>
      <c r="BS22" s="436"/>
      <c r="BT22" s="436"/>
      <c r="BU22" s="437"/>
      <c r="BV22" s="435">
        <v>28344732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15799897</v>
      </c>
      <c r="BO23" s="407"/>
      <c r="BP23" s="407"/>
      <c r="BQ23" s="407"/>
      <c r="BR23" s="407"/>
      <c r="BS23" s="407"/>
      <c r="BT23" s="407"/>
      <c r="BU23" s="408"/>
      <c r="BV23" s="406">
        <v>16868092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9270</v>
      </c>
      <c r="R24" s="360"/>
      <c r="S24" s="360"/>
      <c r="T24" s="360"/>
      <c r="U24" s="360"/>
      <c r="V24" s="361"/>
      <c r="W24" s="449"/>
      <c r="X24" s="386"/>
      <c r="Y24" s="387"/>
      <c r="Z24" s="362" t="s">
        <v>162</v>
      </c>
      <c r="AA24" s="363"/>
      <c r="AB24" s="363"/>
      <c r="AC24" s="363"/>
      <c r="AD24" s="363"/>
      <c r="AE24" s="363"/>
      <c r="AF24" s="363"/>
      <c r="AG24" s="364"/>
      <c r="AH24" s="359">
        <v>305</v>
      </c>
      <c r="AI24" s="360"/>
      <c r="AJ24" s="360"/>
      <c r="AK24" s="360"/>
      <c r="AL24" s="361"/>
      <c r="AM24" s="359">
        <v>954650</v>
      </c>
      <c r="AN24" s="360"/>
      <c r="AO24" s="360"/>
      <c r="AP24" s="360"/>
      <c r="AQ24" s="360"/>
      <c r="AR24" s="361"/>
      <c r="AS24" s="359">
        <v>3130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55465024</v>
      </c>
      <c r="BO24" s="407"/>
      <c r="BP24" s="407"/>
      <c r="BQ24" s="407"/>
      <c r="BR24" s="407"/>
      <c r="BS24" s="407"/>
      <c r="BT24" s="407"/>
      <c r="BU24" s="408"/>
      <c r="BV24" s="406">
        <v>23035418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7720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33109933</v>
      </c>
      <c r="BO25" s="436"/>
      <c r="BP25" s="436"/>
      <c r="BQ25" s="436"/>
      <c r="BR25" s="436"/>
      <c r="BS25" s="436"/>
      <c r="BT25" s="436"/>
      <c r="BU25" s="437"/>
      <c r="BV25" s="435">
        <v>8278005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6590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37531</v>
      </c>
      <c r="AN26" s="360"/>
      <c r="AO26" s="360"/>
      <c r="AP26" s="360"/>
      <c r="AQ26" s="360"/>
      <c r="AR26" s="361"/>
      <c r="AS26" s="359">
        <v>2887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4890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2005668</v>
      </c>
      <c r="BO27" s="441"/>
      <c r="BP27" s="441"/>
      <c r="BQ27" s="441"/>
      <c r="BR27" s="441"/>
      <c r="BS27" s="441"/>
      <c r="BT27" s="441"/>
      <c r="BU27" s="442"/>
      <c r="BV27" s="440">
        <v>2215884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4120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5357419</v>
      </c>
      <c r="BO28" s="436"/>
      <c r="BP28" s="436"/>
      <c r="BQ28" s="436"/>
      <c r="BR28" s="436"/>
      <c r="BS28" s="436"/>
      <c r="BT28" s="436"/>
      <c r="BU28" s="437"/>
      <c r="BV28" s="435">
        <v>3957050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13</v>
      </c>
      <c r="M29" s="360"/>
      <c r="N29" s="360"/>
      <c r="O29" s="360"/>
      <c r="P29" s="361"/>
      <c r="Q29" s="359">
        <v>3910</v>
      </c>
      <c r="R29" s="360"/>
      <c r="S29" s="360"/>
      <c r="T29" s="360"/>
      <c r="U29" s="360"/>
      <c r="V29" s="361"/>
      <c r="W29" s="450"/>
      <c r="X29" s="451"/>
      <c r="Y29" s="452"/>
      <c r="Z29" s="362" t="s">
        <v>177</v>
      </c>
      <c r="AA29" s="363"/>
      <c r="AB29" s="363"/>
      <c r="AC29" s="363"/>
      <c r="AD29" s="363"/>
      <c r="AE29" s="363"/>
      <c r="AF29" s="363"/>
      <c r="AG29" s="364"/>
      <c r="AH29" s="359">
        <v>305</v>
      </c>
      <c r="AI29" s="360"/>
      <c r="AJ29" s="360"/>
      <c r="AK29" s="360"/>
      <c r="AL29" s="361"/>
      <c r="AM29" s="359">
        <v>954650</v>
      </c>
      <c r="AN29" s="360"/>
      <c r="AO29" s="360"/>
      <c r="AP29" s="360"/>
      <c r="AQ29" s="360"/>
      <c r="AR29" s="361"/>
      <c r="AS29" s="359">
        <v>3130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7763061</v>
      </c>
      <c r="BO29" s="407"/>
      <c r="BP29" s="407"/>
      <c r="BQ29" s="407"/>
      <c r="BR29" s="407"/>
      <c r="BS29" s="407"/>
      <c r="BT29" s="407"/>
      <c r="BU29" s="408"/>
      <c r="BV29" s="406">
        <v>263047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12352660</v>
      </c>
      <c r="BO30" s="441"/>
      <c r="BP30" s="441"/>
      <c r="BQ30" s="441"/>
      <c r="BR30" s="441"/>
      <c r="BS30" s="441"/>
      <c r="BT30" s="441"/>
      <c r="BU30" s="442"/>
      <c r="BV30" s="440">
        <v>4315990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臨海土地造成事業特別会計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奥能登広域圏事務組合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公益財団法人輪島市漆芸美術館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土地取得事業特別会計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輪島市穴水町環境衛生施設組合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公益財団法人白米千枚田景勝保存協議会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石川県市町村消防団員等公務災害補償等組合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輪島温泉観光開発株式会社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石川県市町村消防賞じゅつ金組合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株式会社まちづくり輪島</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石川県後期高齢者医療広域連合（一般会計）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財団法人日本海むら開発公社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石川県後期高齢者医療広域連合（後期高齢者医療特別会計）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f t="shared" si="3"/>
        <v>22</v>
      </c>
      <c r="CP39" s="354"/>
      <c r="CQ39" s="355" t="str">
        <f>IF('各会計、関係団体の財政状況及び健全化判断比率'!BS12="","",'各会計、関係団体の財政状況及び健全化判断比率'!BS12)</f>
        <v>有限会社門前生活環境</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rbJtlHDCo5IqZhq6dxY7qs2LM8uQ4+FETSe9suCW51ymuiYwawrfoGaFEdtAQZqG0bxNWpKUB9m7JCSc7R7lQ==" saltValue="k1pKfZ87HlRHI+qD1yzh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13.4</v>
      </c>
      <c r="G34" s="33">
        <v>20.48</v>
      </c>
      <c r="H34" s="33">
        <v>28.28</v>
      </c>
      <c r="I34" s="33">
        <v>25.67</v>
      </c>
      <c r="J34" s="34">
        <v>18.91</v>
      </c>
      <c r="K34" s="22"/>
      <c r="L34" s="22"/>
      <c r="M34" s="22"/>
      <c r="N34" s="22"/>
      <c r="O34" s="22"/>
      <c r="P34" s="22"/>
    </row>
    <row r="35" spans="1:16" ht="39" customHeight="1" x14ac:dyDescent="0.15">
      <c r="A35" s="22"/>
      <c r="B35" s="35"/>
      <c r="C35" s="1132" t="s">
        <v>535</v>
      </c>
      <c r="D35" s="1132"/>
      <c r="E35" s="1133"/>
      <c r="F35" s="36">
        <v>19.95</v>
      </c>
      <c r="G35" s="37">
        <v>18.54</v>
      </c>
      <c r="H35" s="37">
        <v>18.12</v>
      </c>
      <c r="I35" s="37">
        <v>18.97</v>
      </c>
      <c r="J35" s="38">
        <v>10.96</v>
      </c>
      <c r="K35" s="22"/>
      <c r="L35" s="22"/>
      <c r="M35" s="22"/>
      <c r="N35" s="22"/>
      <c r="O35" s="22"/>
      <c r="P35" s="22"/>
    </row>
    <row r="36" spans="1:16" ht="39" customHeight="1" x14ac:dyDescent="0.15">
      <c r="A36" s="22"/>
      <c r="B36" s="35"/>
      <c r="C36" s="1132" t="s">
        <v>536</v>
      </c>
      <c r="D36" s="1132"/>
      <c r="E36" s="1133"/>
      <c r="F36" s="36">
        <v>0.1</v>
      </c>
      <c r="G36" s="37">
        <v>0.39</v>
      </c>
      <c r="H36" s="37">
        <v>0.03</v>
      </c>
      <c r="I36" s="37">
        <v>0</v>
      </c>
      <c r="J36" s="38">
        <v>5.37</v>
      </c>
      <c r="K36" s="22"/>
      <c r="L36" s="22"/>
      <c r="M36" s="22"/>
      <c r="N36" s="22"/>
      <c r="O36" s="22"/>
      <c r="P36" s="22"/>
    </row>
    <row r="37" spans="1:16" ht="39" customHeight="1" x14ac:dyDescent="0.15">
      <c r="A37" s="22"/>
      <c r="B37" s="35"/>
      <c r="C37" s="1132" t="s">
        <v>537</v>
      </c>
      <c r="D37" s="1132"/>
      <c r="E37" s="1133"/>
      <c r="F37" s="36">
        <v>5.65</v>
      </c>
      <c r="G37" s="37">
        <v>8.6</v>
      </c>
      <c r="H37" s="37">
        <v>4.68</v>
      </c>
      <c r="I37" s="37">
        <v>23.84</v>
      </c>
      <c r="J37" s="38">
        <v>3.78</v>
      </c>
      <c r="K37" s="22"/>
      <c r="L37" s="22"/>
      <c r="M37" s="22"/>
      <c r="N37" s="22"/>
      <c r="O37" s="22"/>
      <c r="P37" s="22"/>
    </row>
    <row r="38" spans="1:16" ht="39" customHeight="1" x14ac:dyDescent="0.15">
      <c r="A38" s="22"/>
      <c r="B38" s="35"/>
      <c r="C38" s="1132" t="s">
        <v>538</v>
      </c>
      <c r="D38" s="1132"/>
      <c r="E38" s="1133"/>
      <c r="F38" s="36">
        <v>0.34</v>
      </c>
      <c r="G38" s="37">
        <v>0.79</v>
      </c>
      <c r="H38" s="37">
        <v>1.62</v>
      </c>
      <c r="I38" s="37">
        <v>3.85</v>
      </c>
      <c r="J38" s="38">
        <v>3.59</v>
      </c>
      <c r="K38" s="22"/>
      <c r="L38" s="22"/>
      <c r="M38" s="22"/>
      <c r="N38" s="22"/>
      <c r="O38" s="22"/>
      <c r="P38" s="22"/>
    </row>
    <row r="39" spans="1:16" ht="39" customHeight="1" x14ac:dyDescent="0.15">
      <c r="A39" s="22"/>
      <c r="B39" s="35"/>
      <c r="C39" s="1132" t="s">
        <v>539</v>
      </c>
      <c r="D39" s="1132"/>
      <c r="E39" s="1133"/>
      <c r="F39" s="36">
        <v>7.0000000000000007E-2</v>
      </c>
      <c r="G39" s="37">
        <v>0.13</v>
      </c>
      <c r="H39" s="37">
        <v>0.31</v>
      </c>
      <c r="I39" s="37">
        <v>0.7</v>
      </c>
      <c r="J39" s="38">
        <v>2.1800000000000002</v>
      </c>
      <c r="K39" s="22"/>
      <c r="L39" s="22"/>
      <c r="M39" s="22"/>
      <c r="N39" s="22"/>
      <c r="O39" s="22"/>
      <c r="P39" s="22"/>
    </row>
    <row r="40" spans="1:16" ht="39" customHeight="1" x14ac:dyDescent="0.15">
      <c r="A40" s="22"/>
      <c r="B40" s="35"/>
      <c r="C40" s="1132" t="s">
        <v>540</v>
      </c>
      <c r="D40" s="1132"/>
      <c r="E40" s="1133"/>
      <c r="F40" s="36">
        <v>0.9</v>
      </c>
      <c r="G40" s="37">
        <v>0.79</v>
      </c>
      <c r="H40" s="37">
        <v>0.6</v>
      </c>
      <c r="I40" s="37">
        <v>0.55000000000000004</v>
      </c>
      <c r="J40" s="38">
        <v>0.49</v>
      </c>
      <c r="K40" s="22"/>
      <c r="L40" s="22"/>
      <c r="M40" s="22"/>
      <c r="N40" s="22"/>
      <c r="O40" s="22"/>
      <c r="P40" s="22"/>
    </row>
    <row r="41" spans="1:16" ht="39" customHeight="1" x14ac:dyDescent="0.15">
      <c r="A41" s="22"/>
      <c r="B41" s="35"/>
      <c r="C41" s="1132" t="s">
        <v>541</v>
      </c>
      <c r="D41" s="1132"/>
      <c r="E41" s="1133"/>
      <c r="F41" s="36">
        <v>0.08</v>
      </c>
      <c r="G41" s="37">
        <v>7.0000000000000007E-2</v>
      </c>
      <c r="H41" s="37">
        <v>7.0000000000000007E-2</v>
      </c>
      <c r="I41" s="37">
        <v>7.0000000000000007E-2</v>
      </c>
      <c r="J41" s="38">
        <v>0.08</v>
      </c>
      <c r="K41" s="22"/>
      <c r="L41" s="22"/>
      <c r="M41" s="22"/>
      <c r="N41" s="22"/>
      <c r="O41" s="22"/>
      <c r="P41" s="22"/>
    </row>
    <row r="42" spans="1:16" ht="39" customHeight="1" x14ac:dyDescent="0.15">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543</v>
      </c>
      <c r="D43" s="1134"/>
      <c r="E43" s="1135"/>
      <c r="F43" s="41">
        <v>0.33</v>
      </c>
      <c r="G43" s="42">
        <v>0.33</v>
      </c>
      <c r="H43" s="42">
        <v>0.32</v>
      </c>
      <c r="I43" s="42">
        <v>1.39</v>
      </c>
      <c r="J43" s="43">
        <v>0.06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QcopmgAIqdPjoHDTQhsH/RMbmnEl3J2I02MUTFq51hSiB9Ez2r6m2H15KQG+tN8XEWb5pxIWZghcOH99DK8g==" saltValue="ciLd/uC/rwwDS0mXIAW9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3420</v>
      </c>
      <c r="L45" s="58">
        <v>3690</v>
      </c>
      <c r="M45" s="58">
        <v>3519</v>
      </c>
      <c r="N45" s="58">
        <v>3423</v>
      </c>
      <c r="O45" s="59">
        <v>3260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985</v>
      </c>
      <c r="L48" s="62">
        <v>1006</v>
      </c>
      <c r="M48" s="62">
        <v>975</v>
      </c>
      <c r="N48" s="62">
        <v>1051</v>
      </c>
      <c r="O48" s="63">
        <v>906</v>
      </c>
      <c r="P48" s="46"/>
      <c r="Q48" s="46"/>
      <c r="R48" s="46"/>
      <c r="S48" s="46"/>
      <c r="T48" s="46"/>
      <c r="U48" s="46"/>
    </row>
    <row r="49" spans="1:21" ht="30.75" customHeight="1" x14ac:dyDescent="0.15">
      <c r="A49" s="46"/>
      <c r="B49" s="1163"/>
      <c r="C49" s="1164"/>
      <c r="D49" s="60"/>
      <c r="E49" s="1140" t="s">
        <v>14</v>
      </c>
      <c r="F49" s="1140"/>
      <c r="G49" s="1140"/>
      <c r="H49" s="1140"/>
      <c r="I49" s="1140"/>
      <c r="J49" s="1141"/>
      <c r="K49" s="61">
        <v>65</v>
      </c>
      <c r="L49" s="62">
        <v>65</v>
      </c>
      <c r="M49" s="62">
        <v>65</v>
      </c>
      <c r="N49" s="62">
        <v>46</v>
      </c>
      <c r="O49" s="63">
        <v>50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3486</v>
      </c>
      <c r="L52" s="62">
        <v>3555</v>
      </c>
      <c r="M52" s="62">
        <v>3180</v>
      </c>
      <c r="N52" s="62">
        <v>3155</v>
      </c>
      <c r="O52" s="63">
        <v>2950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984</v>
      </c>
      <c r="L53" s="67">
        <v>1206</v>
      </c>
      <c r="M53" s="67">
        <v>1379</v>
      </c>
      <c r="N53" s="67">
        <v>1365</v>
      </c>
      <c r="O53" s="68">
        <v>1266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GbFd8kWBdwpN3pLBdTxlWO82bBspvXAaiTqtaBnobMjD92rvZEwtTZfiz6uc0d/iWG9Dszzh+3F2GS4bzDZhg==" saltValue="ujHLAFrtwl58trUdaJS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29969</v>
      </c>
      <c r="J41" s="331">
        <v>29837</v>
      </c>
      <c r="K41" s="331">
        <v>28606</v>
      </c>
      <c r="L41" s="331">
        <v>28345</v>
      </c>
      <c r="M41" s="332">
        <v>60267</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10435</v>
      </c>
      <c r="J43" s="334">
        <v>10063</v>
      </c>
      <c r="K43" s="334">
        <v>9622</v>
      </c>
      <c r="L43" s="334">
        <v>9640</v>
      </c>
      <c r="M43" s="335">
        <v>10566</v>
      </c>
    </row>
    <row r="44" spans="2:13" ht="27.75" customHeight="1" x14ac:dyDescent="0.15">
      <c r="B44" s="1171"/>
      <c r="C44" s="1172"/>
      <c r="D44" s="104"/>
      <c r="E44" s="1175" t="s">
        <v>34</v>
      </c>
      <c r="F44" s="1175"/>
      <c r="G44" s="1175"/>
      <c r="H44" s="1176"/>
      <c r="I44" s="333">
        <v>268</v>
      </c>
      <c r="J44" s="334">
        <v>204</v>
      </c>
      <c r="K44" s="334">
        <v>140</v>
      </c>
      <c r="L44" s="334">
        <v>94</v>
      </c>
      <c r="M44" s="335">
        <v>326</v>
      </c>
    </row>
    <row r="45" spans="2:13" ht="27.75" customHeight="1" x14ac:dyDescent="0.15">
      <c r="B45" s="1171"/>
      <c r="C45" s="1172"/>
      <c r="D45" s="104"/>
      <c r="E45" s="1175" t="s">
        <v>35</v>
      </c>
      <c r="F45" s="1175"/>
      <c r="G45" s="1175"/>
      <c r="H45" s="1176"/>
      <c r="I45" s="333">
        <v>2037</v>
      </c>
      <c r="J45" s="334">
        <v>2024</v>
      </c>
      <c r="K45" s="334">
        <v>2099</v>
      </c>
      <c r="L45" s="334">
        <v>2218</v>
      </c>
      <c r="M45" s="335">
        <v>2217</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4324</v>
      </c>
      <c r="J50" s="334">
        <v>4830</v>
      </c>
      <c r="K50" s="334">
        <v>5505</v>
      </c>
      <c r="L50" s="334">
        <v>9962</v>
      </c>
      <c r="M50" s="335">
        <v>25587</v>
      </c>
    </row>
    <row r="51" spans="2:13" ht="27.75" customHeight="1" x14ac:dyDescent="0.15">
      <c r="B51" s="1171"/>
      <c r="C51" s="1172"/>
      <c r="D51" s="104"/>
      <c r="E51" s="1175" t="s">
        <v>42</v>
      </c>
      <c r="F51" s="1175"/>
      <c r="G51" s="1175"/>
      <c r="H51" s="1176"/>
      <c r="I51" s="333">
        <v>1854</v>
      </c>
      <c r="J51" s="334">
        <v>1823</v>
      </c>
      <c r="K51" s="334">
        <v>1700</v>
      </c>
      <c r="L51" s="334">
        <v>2115</v>
      </c>
      <c r="M51" s="335">
        <v>2895</v>
      </c>
    </row>
    <row r="52" spans="2:13" ht="27.75" customHeight="1" x14ac:dyDescent="0.15">
      <c r="B52" s="1173"/>
      <c r="C52" s="1174"/>
      <c r="D52" s="104"/>
      <c r="E52" s="1175" t="s">
        <v>43</v>
      </c>
      <c r="F52" s="1175"/>
      <c r="G52" s="1175"/>
      <c r="H52" s="1176"/>
      <c r="I52" s="333">
        <v>29282</v>
      </c>
      <c r="J52" s="334">
        <v>28738</v>
      </c>
      <c r="K52" s="334">
        <v>26566</v>
      </c>
      <c r="L52" s="334">
        <v>27251</v>
      </c>
      <c r="M52" s="335">
        <v>57943</v>
      </c>
    </row>
    <row r="53" spans="2:13" ht="27.75" customHeight="1" thickBot="1" x14ac:dyDescent="0.2">
      <c r="B53" s="1177" t="s">
        <v>19</v>
      </c>
      <c r="C53" s="1178"/>
      <c r="D53" s="108"/>
      <c r="E53" s="1179" t="s">
        <v>44</v>
      </c>
      <c r="F53" s="1179"/>
      <c r="G53" s="1179"/>
      <c r="H53" s="1180"/>
      <c r="I53" s="336">
        <v>7249</v>
      </c>
      <c r="J53" s="337">
        <v>6737</v>
      </c>
      <c r="K53" s="337">
        <v>6696</v>
      </c>
      <c r="L53" s="337">
        <v>970</v>
      </c>
      <c r="M53" s="338">
        <v>-13049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8lDHzGRLu9mkPWwElJ2JgeOlcIpti8Xi9DFkTofKZVqJ+uTu/1QxtrTNgTQZU9aiaBcVZx+CCh1F+XKMkQIzA==" saltValue="/jq6pSdyGcIak1frZc3e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3656</v>
      </c>
      <c r="G55" s="339">
        <v>3957</v>
      </c>
      <c r="H55" s="340">
        <v>5357</v>
      </c>
    </row>
    <row r="56" spans="2:8" ht="52.5" customHeight="1" x14ac:dyDescent="0.15">
      <c r="B56" s="120"/>
      <c r="C56" s="1198" t="s">
        <v>47</v>
      </c>
      <c r="D56" s="1198"/>
      <c r="E56" s="1199"/>
      <c r="F56" s="341">
        <v>263</v>
      </c>
      <c r="G56" s="341">
        <v>263</v>
      </c>
      <c r="H56" s="342">
        <v>7763</v>
      </c>
    </row>
    <row r="57" spans="2:8" ht="53.25" customHeight="1" x14ac:dyDescent="0.15">
      <c r="B57" s="120"/>
      <c r="C57" s="1200" t="s">
        <v>48</v>
      </c>
      <c r="D57" s="1200"/>
      <c r="E57" s="1201"/>
      <c r="F57" s="343">
        <v>2078</v>
      </c>
      <c r="G57" s="343">
        <v>4316</v>
      </c>
      <c r="H57" s="344">
        <v>12353</v>
      </c>
    </row>
    <row r="58" spans="2:8" ht="45.75" customHeight="1" x14ac:dyDescent="0.15">
      <c r="B58" s="121"/>
      <c r="C58" s="1188" t="s">
        <v>566</v>
      </c>
      <c r="D58" s="1189"/>
      <c r="E58" s="1190"/>
      <c r="F58" s="345">
        <v>173</v>
      </c>
      <c r="G58" s="345">
        <v>1910</v>
      </c>
      <c r="H58" s="346">
        <v>3339</v>
      </c>
    </row>
    <row r="59" spans="2:8" ht="45.75" customHeight="1" x14ac:dyDescent="0.15">
      <c r="B59" s="121"/>
      <c r="C59" s="1188" t="s">
        <v>567</v>
      </c>
      <c r="D59" s="1189"/>
      <c r="E59" s="1190"/>
      <c r="F59" s="345">
        <v>468</v>
      </c>
      <c r="G59" s="345">
        <v>468</v>
      </c>
      <c r="H59" s="346">
        <v>2698</v>
      </c>
    </row>
    <row r="60" spans="2:8" ht="45.75" customHeight="1" x14ac:dyDescent="0.15">
      <c r="B60" s="121"/>
      <c r="C60" s="1188" t="s">
        <v>549</v>
      </c>
      <c r="D60" s="1189"/>
      <c r="E60" s="1190"/>
      <c r="F60" s="345" t="s">
        <v>568</v>
      </c>
      <c r="G60" s="345" t="s">
        <v>568</v>
      </c>
      <c r="H60" s="346">
        <v>1665</v>
      </c>
    </row>
    <row r="61" spans="2:8" ht="45.75" customHeight="1" x14ac:dyDescent="0.15">
      <c r="B61" s="121"/>
      <c r="C61" s="1188" t="s">
        <v>569</v>
      </c>
      <c r="D61" s="1189"/>
      <c r="E61" s="1190"/>
      <c r="F61" s="345" t="s">
        <v>568</v>
      </c>
      <c r="G61" s="345" t="s">
        <v>568</v>
      </c>
      <c r="H61" s="346">
        <v>1612</v>
      </c>
    </row>
    <row r="62" spans="2:8" ht="45.75" customHeight="1" thickBot="1" x14ac:dyDescent="0.2">
      <c r="B62" s="122"/>
      <c r="C62" s="1191" t="s">
        <v>550</v>
      </c>
      <c r="D62" s="1192"/>
      <c r="E62" s="1193"/>
      <c r="F62" s="347" t="s">
        <v>551</v>
      </c>
      <c r="G62" s="347" t="s">
        <v>551</v>
      </c>
      <c r="H62" s="348">
        <v>1073</v>
      </c>
    </row>
    <row r="63" spans="2:8" ht="52.5" customHeight="1" thickBot="1" x14ac:dyDescent="0.2">
      <c r="B63" s="123"/>
      <c r="C63" s="1194" t="s">
        <v>49</v>
      </c>
      <c r="D63" s="1194"/>
      <c r="E63" s="1195"/>
      <c r="F63" s="349">
        <v>5997</v>
      </c>
      <c r="G63" s="349">
        <v>8536</v>
      </c>
      <c r="H63" s="350">
        <v>25473</v>
      </c>
    </row>
    <row r="64" spans="2:8" x14ac:dyDescent="0.15"/>
  </sheetData>
  <sheetProtection algorithmName="SHA-512" hashValue="G8O+t+jp3yOn+EvpPzgfh8KJ0EotRhpdlORCdLziwLhYrRYAiV61Be/ZxTyzmbuFnPt49ho3Ukkdfz2/b50l8g==" saltValue="dxN0R3Og25wt+3aWqzGn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236510</v>
      </c>
      <c r="E3" s="142"/>
      <c r="F3" s="143">
        <v>92632</v>
      </c>
      <c r="G3" s="144"/>
      <c r="H3" s="145"/>
    </row>
    <row r="4" spans="1:8" x14ac:dyDescent="0.15">
      <c r="A4" s="146"/>
      <c r="B4" s="147"/>
      <c r="C4" s="148"/>
      <c r="D4" s="149">
        <v>136850</v>
      </c>
      <c r="E4" s="150"/>
      <c r="F4" s="151">
        <v>47978</v>
      </c>
      <c r="G4" s="152"/>
      <c r="H4" s="153"/>
    </row>
    <row r="5" spans="1:8" x14ac:dyDescent="0.15">
      <c r="A5" s="134" t="s">
        <v>521</v>
      </c>
      <c r="B5" s="139"/>
      <c r="C5" s="140"/>
      <c r="D5" s="141">
        <v>153220</v>
      </c>
      <c r="E5" s="142"/>
      <c r="F5" s="143">
        <v>96469</v>
      </c>
      <c r="G5" s="144"/>
      <c r="H5" s="145"/>
    </row>
    <row r="6" spans="1:8" x14ac:dyDescent="0.15">
      <c r="A6" s="146"/>
      <c r="B6" s="147"/>
      <c r="C6" s="148"/>
      <c r="D6" s="149">
        <v>56101</v>
      </c>
      <c r="E6" s="150"/>
      <c r="F6" s="151">
        <v>49775</v>
      </c>
      <c r="G6" s="152"/>
      <c r="H6" s="153"/>
    </row>
    <row r="7" spans="1:8" x14ac:dyDescent="0.15">
      <c r="A7" s="134" t="s">
        <v>522</v>
      </c>
      <c r="B7" s="139"/>
      <c r="C7" s="140"/>
      <c r="D7" s="141">
        <v>77594</v>
      </c>
      <c r="E7" s="142"/>
      <c r="F7" s="143">
        <v>85743</v>
      </c>
      <c r="G7" s="144"/>
      <c r="H7" s="145"/>
    </row>
    <row r="8" spans="1:8" x14ac:dyDescent="0.15">
      <c r="A8" s="146"/>
      <c r="B8" s="147"/>
      <c r="C8" s="148"/>
      <c r="D8" s="149">
        <v>24725</v>
      </c>
      <c r="E8" s="150"/>
      <c r="F8" s="151">
        <v>45231</v>
      </c>
      <c r="G8" s="152"/>
      <c r="H8" s="153"/>
    </row>
    <row r="9" spans="1:8" x14ac:dyDescent="0.15">
      <c r="A9" s="134" t="s">
        <v>523</v>
      </c>
      <c r="B9" s="139"/>
      <c r="C9" s="140"/>
      <c r="D9" s="141">
        <v>74197</v>
      </c>
      <c r="E9" s="142"/>
      <c r="F9" s="143">
        <v>92509</v>
      </c>
      <c r="G9" s="144"/>
      <c r="H9" s="145"/>
    </row>
    <row r="10" spans="1:8" x14ac:dyDescent="0.15">
      <c r="A10" s="146"/>
      <c r="B10" s="147"/>
      <c r="C10" s="148"/>
      <c r="D10" s="149">
        <v>34874</v>
      </c>
      <c r="E10" s="150"/>
      <c r="F10" s="151">
        <v>52274</v>
      </c>
      <c r="G10" s="152"/>
      <c r="H10" s="153"/>
    </row>
    <row r="11" spans="1:8" x14ac:dyDescent="0.15">
      <c r="A11" s="134" t="s">
        <v>524</v>
      </c>
      <c r="B11" s="139"/>
      <c r="C11" s="140"/>
      <c r="D11" s="141">
        <v>139765</v>
      </c>
      <c r="E11" s="142"/>
      <c r="F11" s="143">
        <v>98544</v>
      </c>
      <c r="G11" s="144"/>
      <c r="H11" s="145"/>
    </row>
    <row r="12" spans="1:8" x14ac:dyDescent="0.15">
      <c r="A12" s="146"/>
      <c r="B12" s="147"/>
      <c r="C12" s="154"/>
      <c r="D12" s="149">
        <v>45230</v>
      </c>
      <c r="E12" s="150"/>
      <c r="F12" s="151">
        <v>55816</v>
      </c>
      <c r="G12" s="152"/>
      <c r="H12" s="153"/>
    </row>
    <row r="13" spans="1:8" x14ac:dyDescent="0.15">
      <c r="A13" s="134"/>
      <c r="B13" s="139"/>
      <c r="C13" s="140"/>
      <c r="D13" s="141">
        <v>136257</v>
      </c>
      <c r="E13" s="142"/>
      <c r="F13" s="143">
        <v>93179</v>
      </c>
      <c r="G13" s="155"/>
      <c r="H13" s="145"/>
    </row>
    <row r="14" spans="1:8" x14ac:dyDescent="0.15">
      <c r="A14" s="146"/>
      <c r="B14" s="147"/>
      <c r="C14" s="148"/>
      <c r="D14" s="149">
        <v>59556</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5.74</v>
      </c>
      <c r="C19" s="156">
        <f>ROUND(VALUE(SUBSTITUTE(実質収支比率等に係る経年分析!G$48,"▲","-")),2)</f>
        <v>8.68</v>
      </c>
      <c r="D19" s="156">
        <f>ROUND(VALUE(SUBSTITUTE(実質収支比率等に係る経年分析!H$48,"▲","-")),2)</f>
        <v>4.76</v>
      </c>
      <c r="E19" s="156">
        <f>ROUND(VALUE(SUBSTITUTE(実質収支比率等に係る経年分析!I$48,"▲","-")),2)</f>
        <v>23.96</v>
      </c>
      <c r="F19" s="156">
        <f>ROUND(VALUE(SUBSTITUTE(実質収支比率等に係る経年分析!J$48,"▲","-")),2)</f>
        <v>3.86</v>
      </c>
    </row>
    <row r="20" spans="1:11" x14ac:dyDescent="0.15">
      <c r="A20" s="156" t="s">
        <v>53</v>
      </c>
      <c r="B20" s="156">
        <f>ROUND(VALUE(SUBSTITUTE(実質収支比率等に係る経年分析!F$47,"▲","-")),2)</f>
        <v>22.92</v>
      </c>
      <c r="C20" s="156">
        <f>ROUND(VALUE(SUBSTITUTE(実質収支比率等に係る経年分析!G$47,"▲","-")),2)</f>
        <v>25.22</v>
      </c>
      <c r="D20" s="156">
        <f>ROUND(VALUE(SUBSTITUTE(実質収支比率等に係る経年分析!H$47,"▲","-")),2)</f>
        <v>31.23</v>
      </c>
      <c r="E20" s="156">
        <f>ROUND(VALUE(SUBSTITUTE(実質収支比率等に係る経年分析!I$47,"▲","-")),2)</f>
        <v>34.03</v>
      </c>
      <c r="F20" s="156">
        <f>ROUND(VALUE(SUBSTITUTE(実質収支比率等に係る経年分析!J$47,"▲","-")),2)</f>
        <v>46.89</v>
      </c>
    </row>
    <row r="21" spans="1:11" x14ac:dyDescent="0.15">
      <c r="A21" s="156" t="s">
        <v>54</v>
      </c>
      <c r="B21" s="156">
        <f>IF(ISNUMBER(VALUE(SUBSTITUTE(実質収支比率等に係る経年分析!F$49,"▲","-"))),ROUND(VALUE(SUBSTITUTE(実質収支比率等に係る経年分析!F$49,"▲","-")),2),NA())</f>
        <v>5.07</v>
      </c>
      <c r="C21" s="156">
        <f>IF(ISNUMBER(VALUE(SUBSTITUTE(実質収支比率等に係る経年分析!G$49,"▲","-"))),ROUND(VALUE(SUBSTITUTE(実質収支比率等に係る経年分析!G$49,"▲","-")),2),NA())</f>
        <v>3.11</v>
      </c>
      <c r="D21" s="156">
        <f>IF(ISNUMBER(VALUE(SUBSTITUTE(実質収支比率等に係る経年分析!H$49,"▲","-"))),ROUND(VALUE(SUBSTITUTE(実質収支比率等に係る経年分析!H$49,"▲","-")),2),NA())</f>
        <v>-1.82</v>
      </c>
      <c r="E21" s="156">
        <f>IF(ISNUMBER(VALUE(SUBSTITUTE(実質収支比率等に係る経年分析!I$49,"▲","-"))),ROUND(VALUE(SUBSTITUTE(実質収支比率等に係る経年分析!I$49,"▲","-")),2),NA())</f>
        <v>20.9</v>
      </c>
      <c r="F21" s="156">
        <f>IF(ISNUMBER(VALUE(SUBSTITUTE(実質収支比率等に係る経年分析!J$49,"▲","-"))),ROUND(VALUE(SUBSTITUTE(実質収支比率等に係る経年分析!J$49,"▲","-")),2),NA())</f>
        <v>-20.440000000000001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1.39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0.06</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7.0000000000000007E-2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7.0000000000000007E-2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臨海土地造成事業特別会計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0.55000000000000004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0.49</v>
      </c>
    </row>
    <row r="31" spans="1:11" x14ac:dyDescent="0.1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2.1800000000000002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3.59</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5.65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23.84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3.78</v>
      </c>
    </row>
    <row r="34" spans="1:16" x14ac:dyDescent="0.15">
      <c r="A34" s="157" t="str">
        <f>IF(連結実質赤字比率に係る赤字・黒字の構成分析!C$36="",NA(),連結実質赤字比率に係る赤字・黒字の構成分析!C$36)</f>
        <v>国民健康保険特別会計(事業勘定)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5.37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18.54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18.12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10.96</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20.48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28.28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25.67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18.91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3486</v>
      </c>
      <c r="E42" s="158"/>
      <c r="F42" s="158"/>
      <c r="G42" s="158">
        <f>'実質公債費比率（分子）の構造'!L$52</f>
        <v>3555</v>
      </c>
      <c r="H42" s="158"/>
      <c r="I42" s="158"/>
      <c r="J42" s="158">
        <f>'実質公債費比率（分子）の構造'!M$52</f>
        <v>3180</v>
      </c>
      <c r="K42" s="158"/>
      <c r="L42" s="158"/>
      <c r="M42" s="158">
        <f>'実質公債費比率（分子）の構造'!N$52</f>
        <v>3155</v>
      </c>
      <c r="N42" s="158"/>
      <c r="O42" s="158"/>
      <c r="P42" s="158">
        <f>'実質公債費比率（分子）の構造'!O$52</f>
        <v>2950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65</v>
      </c>
      <c r="C45" s="158"/>
      <c r="D45" s="158"/>
      <c r="E45" s="158">
        <f>'実質公債費比率（分子）の構造'!L$49</f>
        <v>65</v>
      </c>
      <c r="F45" s="158"/>
      <c r="G45" s="158"/>
      <c r="H45" s="158">
        <f>'実質公債費比率（分子）の構造'!M$49</f>
        <v>65</v>
      </c>
      <c r="I45" s="158"/>
      <c r="J45" s="158"/>
      <c r="K45" s="158">
        <f>'実質公債費比率（分子）の構造'!N$49</f>
        <v>46</v>
      </c>
      <c r="L45" s="158"/>
      <c r="M45" s="158"/>
      <c r="N45" s="158">
        <f>'実質公債費比率（分子）の構造'!O$49</f>
        <v>50</v>
      </c>
      <c r="O45" s="158"/>
      <c r="P45" s="158"/>
    </row>
    <row r="46" spans="1:16" x14ac:dyDescent="0.15">
      <c r="A46" s="158" t="s">
        <v>64</v>
      </c>
      <c r="B46" s="158">
        <f>'実質公債費比率（分子）の構造'!K$48</f>
        <v>985</v>
      </c>
      <c r="C46" s="158"/>
      <c r="D46" s="158"/>
      <c r="E46" s="158">
        <f>'実質公債費比率（分子）の構造'!L$48</f>
        <v>1006</v>
      </c>
      <c r="F46" s="158"/>
      <c r="G46" s="158"/>
      <c r="H46" s="158">
        <f>'実質公債費比率（分子）の構造'!M$48</f>
        <v>975</v>
      </c>
      <c r="I46" s="158"/>
      <c r="J46" s="158"/>
      <c r="K46" s="158">
        <f>'実質公債費比率（分子）の構造'!N$48</f>
        <v>1051</v>
      </c>
      <c r="L46" s="158"/>
      <c r="M46" s="158"/>
      <c r="N46" s="158">
        <f>'実質公債費比率（分子）の構造'!O$48</f>
        <v>906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3420</v>
      </c>
      <c r="C49" s="158"/>
      <c r="D49" s="158"/>
      <c r="E49" s="158">
        <f>'実質公債費比率（分子）の構造'!L$45</f>
        <v>3690</v>
      </c>
      <c r="F49" s="158"/>
      <c r="G49" s="158"/>
      <c r="H49" s="158">
        <f>'実質公債費比率（分子）の構造'!M$45</f>
        <v>3519</v>
      </c>
      <c r="I49" s="158"/>
      <c r="J49" s="158"/>
      <c r="K49" s="158">
        <f>'実質公債費比率（分子）の構造'!N$45</f>
        <v>3423</v>
      </c>
      <c r="L49" s="158"/>
      <c r="M49" s="158"/>
      <c r="N49" s="158">
        <f>'実質公債費比率（分子）の構造'!O$45</f>
        <v>3260</v>
      </c>
      <c r="O49" s="158"/>
      <c r="P49" s="158"/>
    </row>
    <row r="50" spans="1:16" x14ac:dyDescent="0.15">
      <c r="A50" s="158" t="s">
        <v>67</v>
      </c>
      <c r="B50" s="158" t="e">
        <f>NA()</f>
        <v>#N/A</v>
      </c>
      <c r="C50" s="158">
        <f>IF(ISNUMBER('実質公債費比率（分子）の構造'!K$53),'実質公債費比率（分子）の構造'!K$53,NA())</f>
        <v>984</v>
      </c>
      <c r="D50" s="158" t="e">
        <f>NA()</f>
        <v>#N/A</v>
      </c>
      <c r="E50" s="158" t="e">
        <f>NA()</f>
        <v>#N/A</v>
      </c>
      <c r="F50" s="158">
        <f>IF(ISNUMBER('実質公債費比率（分子）の構造'!L$53),'実質公債費比率（分子）の構造'!L$53,NA())</f>
        <v>1206</v>
      </c>
      <c r="G50" s="158" t="e">
        <f>NA()</f>
        <v>#N/A</v>
      </c>
      <c r="H50" s="158" t="e">
        <f>NA()</f>
        <v>#N/A</v>
      </c>
      <c r="I50" s="158">
        <f>IF(ISNUMBER('実質公債費比率（分子）の構造'!M$53),'実質公債費比率（分子）の構造'!M$53,NA())</f>
        <v>1379</v>
      </c>
      <c r="J50" s="158" t="e">
        <f>NA()</f>
        <v>#N/A</v>
      </c>
      <c r="K50" s="158" t="e">
        <f>NA()</f>
        <v>#N/A</v>
      </c>
      <c r="L50" s="158">
        <f>IF(ISNUMBER('実質公債費比率（分子）の構造'!N$53),'実質公債費比率（分子）の構造'!N$53,NA())</f>
        <v>1365</v>
      </c>
      <c r="M50" s="158" t="e">
        <f>NA()</f>
        <v>#N/A</v>
      </c>
      <c r="N50" s="158" t="e">
        <f>NA()</f>
        <v>#N/A</v>
      </c>
      <c r="O50" s="158">
        <f>IF(ISNUMBER('実質公債費比率（分子）の構造'!O$53),'実質公債費比率（分子）の構造'!O$53,NA())</f>
        <v>1266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29282</v>
      </c>
      <c r="E56" s="157"/>
      <c r="F56" s="157"/>
      <c r="G56" s="157">
        <f>'将来負担比率（分子）の構造'!J$52</f>
        <v>28738</v>
      </c>
      <c r="H56" s="157"/>
      <c r="I56" s="157"/>
      <c r="J56" s="157">
        <f>'将来負担比率（分子）の構造'!K$52</f>
        <v>26566</v>
      </c>
      <c r="K56" s="157"/>
      <c r="L56" s="157"/>
      <c r="M56" s="157">
        <f>'将来負担比率（分子）の構造'!L$52</f>
        <v>27251</v>
      </c>
      <c r="N56" s="157"/>
      <c r="O56" s="157"/>
      <c r="P56" s="157">
        <f>'将来負担比率（分子）の構造'!M$52</f>
        <v>57943</v>
      </c>
    </row>
    <row r="57" spans="1:16" x14ac:dyDescent="0.15">
      <c r="A57" s="157" t="s">
        <v>42</v>
      </c>
      <c r="B57" s="157"/>
      <c r="C57" s="157"/>
      <c r="D57" s="157">
        <f>'将来負担比率（分子）の構造'!I$51</f>
        <v>1854</v>
      </c>
      <c r="E57" s="157"/>
      <c r="F57" s="157"/>
      <c r="G57" s="157">
        <f>'将来負担比率（分子）の構造'!J$51</f>
        <v>1823</v>
      </c>
      <c r="H57" s="157"/>
      <c r="I57" s="157"/>
      <c r="J57" s="157">
        <f>'将来負担比率（分子）の構造'!K$51</f>
        <v>1700</v>
      </c>
      <c r="K57" s="157"/>
      <c r="L57" s="157"/>
      <c r="M57" s="157">
        <f>'将来負担比率（分子）の構造'!L$51</f>
        <v>2115</v>
      </c>
      <c r="N57" s="157"/>
      <c r="O57" s="157"/>
      <c r="P57" s="157">
        <f>'将来負担比率（分子）の構造'!M$51</f>
        <v>2895</v>
      </c>
    </row>
    <row r="58" spans="1:16" x14ac:dyDescent="0.15">
      <c r="A58" s="157" t="s">
        <v>41</v>
      </c>
      <c r="B58" s="157"/>
      <c r="C58" s="157"/>
      <c r="D58" s="157">
        <f>'将来負担比率（分子）の構造'!I$50</f>
        <v>4324</v>
      </c>
      <c r="E58" s="157"/>
      <c r="F58" s="157"/>
      <c r="G58" s="157">
        <f>'将来負担比率（分子）の構造'!J$50</f>
        <v>4830</v>
      </c>
      <c r="H58" s="157"/>
      <c r="I58" s="157"/>
      <c r="J58" s="157">
        <f>'将来負担比率（分子）の構造'!K$50</f>
        <v>5505</v>
      </c>
      <c r="K58" s="157"/>
      <c r="L58" s="157"/>
      <c r="M58" s="157">
        <f>'将来負担比率（分子）の構造'!L$50</f>
        <v>9962</v>
      </c>
      <c r="N58" s="157"/>
      <c r="O58" s="157"/>
      <c r="P58" s="157">
        <f>'将来負担比率（分子）の構造'!M$50</f>
        <v>25587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2037</v>
      </c>
      <c r="C62" s="157"/>
      <c r="D62" s="157"/>
      <c r="E62" s="157">
        <f>'将来負担比率（分子）の構造'!J$45</f>
        <v>2024</v>
      </c>
      <c r="F62" s="157"/>
      <c r="G62" s="157"/>
      <c r="H62" s="157">
        <f>'将来負担比率（分子）の構造'!K$45</f>
        <v>2099</v>
      </c>
      <c r="I62" s="157"/>
      <c r="J62" s="157"/>
      <c r="K62" s="157">
        <f>'将来負担比率（分子）の構造'!L$45</f>
        <v>2218</v>
      </c>
      <c r="L62" s="157"/>
      <c r="M62" s="157"/>
      <c r="N62" s="157">
        <f>'将来負担比率（分子）の構造'!M$45</f>
        <v>2217</v>
      </c>
      <c r="O62" s="157"/>
      <c r="P62" s="157"/>
    </row>
    <row r="63" spans="1:16" x14ac:dyDescent="0.15">
      <c r="A63" s="157" t="s">
        <v>34</v>
      </c>
      <c r="B63" s="157">
        <f>'将来負担比率（分子）の構造'!I$44</f>
        <v>268</v>
      </c>
      <c r="C63" s="157"/>
      <c r="D63" s="157"/>
      <c r="E63" s="157">
        <f>'将来負担比率（分子）の構造'!J$44</f>
        <v>204</v>
      </c>
      <c r="F63" s="157"/>
      <c r="G63" s="157"/>
      <c r="H63" s="157">
        <f>'将来負担比率（分子）の構造'!K$44</f>
        <v>140</v>
      </c>
      <c r="I63" s="157"/>
      <c r="J63" s="157"/>
      <c r="K63" s="157">
        <f>'将来負担比率（分子）の構造'!L$44</f>
        <v>94</v>
      </c>
      <c r="L63" s="157"/>
      <c r="M63" s="157"/>
      <c r="N63" s="157">
        <f>'将来負担比率（分子）の構造'!M$44</f>
        <v>326</v>
      </c>
      <c r="O63" s="157"/>
      <c r="P63" s="157"/>
    </row>
    <row r="64" spans="1:16" x14ac:dyDescent="0.15">
      <c r="A64" s="157" t="s">
        <v>33</v>
      </c>
      <c r="B64" s="157">
        <f>'将来負担比率（分子）の構造'!I$43</f>
        <v>10435</v>
      </c>
      <c r="C64" s="157"/>
      <c r="D64" s="157"/>
      <c r="E64" s="157">
        <f>'将来負担比率（分子）の構造'!J$43</f>
        <v>10063</v>
      </c>
      <c r="F64" s="157"/>
      <c r="G64" s="157"/>
      <c r="H64" s="157">
        <f>'将来負担比率（分子）の構造'!K$43</f>
        <v>9622</v>
      </c>
      <c r="I64" s="157"/>
      <c r="J64" s="157"/>
      <c r="K64" s="157">
        <f>'将来負担比率（分子）の構造'!L$43</f>
        <v>9640</v>
      </c>
      <c r="L64" s="157"/>
      <c r="M64" s="157"/>
      <c r="N64" s="157">
        <f>'将来負担比率（分子）の構造'!M$43</f>
        <v>10566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29969</v>
      </c>
      <c r="C66" s="157"/>
      <c r="D66" s="157"/>
      <c r="E66" s="157">
        <f>'将来負担比率（分子）の構造'!J$41</f>
        <v>29837</v>
      </c>
      <c r="F66" s="157"/>
      <c r="G66" s="157"/>
      <c r="H66" s="157">
        <f>'将来負担比率（分子）の構造'!K$41</f>
        <v>28606</v>
      </c>
      <c r="I66" s="157"/>
      <c r="J66" s="157"/>
      <c r="K66" s="157">
        <f>'将来負担比率（分子）の構造'!L$41</f>
        <v>28345</v>
      </c>
      <c r="L66" s="157"/>
      <c r="M66" s="157"/>
      <c r="N66" s="157">
        <f>'将来負担比率（分子）の構造'!M$41</f>
        <v>60267</v>
      </c>
      <c r="O66" s="157"/>
      <c r="P66" s="157"/>
    </row>
    <row r="67" spans="1:16" x14ac:dyDescent="0.15">
      <c r="A67" s="157" t="s">
        <v>71</v>
      </c>
      <c r="B67" s="157" t="e">
        <f>NA()</f>
        <v>#N/A</v>
      </c>
      <c r="C67" s="157">
        <f>IF(ISNUMBER('将来負担比率（分子）の構造'!I$53), IF('将来負担比率（分子）の構造'!I$53 &lt; 0, 0, '将来負担比率（分子）の構造'!I$53), NA())</f>
        <v>7249</v>
      </c>
      <c r="D67" s="157" t="e">
        <f>NA()</f>
        <v>#N/A</v>
      </c>
      <c r="E67" s="157" t="e">
        <f>NA()</f>
        <v>#N/A</v>
      </c>
      <c r="F67" s="157">
        <f>IF(ISNUMBER('将来負担比率（分子）の構造'!J$53), IF('将来負担比率（分子）の構造'!J$53 &lt; 0, 0, '将来負担比率（分子）の構造'!J$53), NA())</f>
        <v>6737</v>
      </c>
      <c r="G67" s="157" t="e">
        <f>NA()</f>
        <v>#N/A</v>
      </c>
      <c r="H67" s="157" t="e">
        <f>NA()</f>
        <v>#N/A</v>
      </c>
      <c r="I67" s="157">
        <f>IF(ISNUMBER('将来負担比率（分子）の構造'!K$53), IF('将来負担比率（分子）の構造'!K$53 &lt; 0, 0, '将来負担比率（分子）の構造'!K$53), NA())</f>
        <v>6696</v>
      </c>
      <c r="J67" s="157" t="e">
        <f>NA()</f>
        <v>#N/A</v>
      </c>
      <c r="K67" s="157" t="e">
        <f>NA()</f>
        <v>#N/A</v>
      </c>
      <c r="L67" s="157">
        <f>IF(ISNUMBER('将来負担比率（分子）の構造'!L$53), IF('将来負担比率（分子）の構造'!L$53 &lt; 0, 0, '将来負担比率（分子）の構造'!L$53), NA())</f>
        <v>970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3656</v>
      </c>
      <c r="C72" s="161">
        <f>基金残高に係る経年分析!G55</f>
        <v>3957</v>
      </c>
      <c r="D72" s="161">
        <f>基金残高に係る経年分析!H55</f>
        <v>5357</v>
      </c>
    </row>
    <row r="73" spans="1:16" x14ac:dyDescent="0.15">
      <c r="A73" s="160" t="s">
        <v>74</v>
      </c>
      <c r="B73" s="161">
        <f>基金残高に係る経年分析!F56</f>
        <v>263</v>
      </c>
      <c r="C73" s="161">
        <f>基金残高に係る経年分析!G56</f>
        <v>263</v>
      </c>
      <c r="D73" s="161">
        <f>基金残高に係る経年分析!H56</f>
        <v>7763</v>
      </c>
    </row>
    <row r="74" spans="1:16" x14ac:dyDescent="0.15">
      <c r="A74" s="160" t="s">
        <v>75</v>
      </c>
      <c r="B74" s="161">
        <f>基金残高に係る経年分析!F57</f>
        <v>2078</v>
      </c>
      <c r="C74" s="161">
        <f>基金残高に係る経年分析!G57</f>
        <v>4316</v>
      </c>
      <c r="D74" s="161">
        <f>基金残高に係る経年分析!H57</f>
        <v>12353</v>
      </c>
    </row>
  </sheetData>
  <sheetProtection algorithmName="SHA-512" hashValue="OzEcwduDvqWnbxkz43FCXy5lN0mpLrWrmuMWeWStoNziXMGH1+Z9FMG2t/M3tu8yRp+eER/YH6XQlDCzTBufUw==" saltValue="sGjZYpd8CyGqdSSwhALG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2048765</v>
      </c>
      <c r="S5" s="664"/>
      <c r="T5" s="664"/>
      <c r="U5" s="664"/>
      <c r="V5" s="664"/>
      <c r="W5" s="664"/>
      <c r="X5" s="664"/>
      <c r="Y5" s="689"/>
      <c r="Z5" s="702">
        <v>1.8</v>
      </c>
      <c r="AA5" s="702"/>
      <c r="AB5" s="702"/>
      <c r="AC5" s="702"/>
      <c r="AD5" s="703">
        <v>1952758</v>
      </c>
      <c r="AE5" s="703"/>
      <c r="AF5" s="703"/>
      <c r="AG5" s="703"/>
      <c r="AH5" s="703"/>
      <c r="AI5" s="703"/>
      <c r="AJ5" s="703"/>
      <c r="AK5" s="703"/>
      <c r="AL5" s="690">
        <v>17</v>
      </c>
      <c r="AM5" s="672"/>
      <c r="AN5" s="672"/>
      <c r="AO5" s="691"/>
      <c r="AP5" s="666" t="s">
        <v>216</v>
      </c>
      <c r="AQ5" s="667"/>
      <c r="AR5" s="667"/>
      <c r="AS5" s="667"/>
      <c r="AT5" s="667"/>
      <c r="AU5" s="667"/>
      <c r="AV5" s="667"/>
      <c r="AW5" s="667"/>
      <c r="AX5" s="667"/>
      <c r="AY5" s="667"/>
      <c r="AZ5" s="667"/>
      <c r="BA5" s="667"/>
      <c r="BB5" s="667"/>
      <c r="BC5" s="667"/>
      <c r="BD5" s="667"/>
      <c r="BE5" s="667"/>
      <c r="BF5" s="668"/>
      <c r="BG5" s="608">
        <v>1948999</v>
      </c>
      <c r="BH5" s="609"/>
      <c r="BI5" s="609"/>
      <c r="BJ5" s="609"/>
      <c r="BK5" s="609"/>
      <c r="BL5" s="609"/>
      <c r="BM5" s="609"/>
      <c r="BN5" s="610"/>
      <c r="BO5" s="646">
        <v>95.1</v>
      </c>
      <c r="BP5" s="646"/>
      <c r="BQ5" s="646"/>
      <c r="BR5" s="646"/>
      <c r="BS5" s="647">
        <v>117402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271084</v>
      </c>
      <c r="S6" s="609"/>
      <c r="T6" s="609"/>
      <c r="U6" s="609"/>
      <c r="V6" s="609"/>
      <c r="W6" s="609"/>
      <c r="X6" s="609"/>
      <c r="Y6" s="610"/>
      <c r="Z6" s="646">
        <v>0.2</v>
      </c>
      <c r="AA6" s="646"/>
      <c r="AB6" s="646"/>
      <c r="AC6" s="646"/>
      <c r="AD6" s="647">
        <v>271084</v>
      </c>
      <c r="AE6" s="647"/>
      <c r="AF6" s="647"/>
      <c r="AG6" s="647"/>
      <c r="AH6" s="647"/>
      <c r="AI6" s="647"/>
      <c r="AJ6" s="647"/>
      <c r="AK6" s="647"/>
      <c r="AL6" s="611">
        <v>2.4</v>
      </c>
      <c r="AM6" s="612"/>
      <c r="AN6" s="612"/>
      <c r="AO6" s="648"/>
      <c r="AP6" s="605" t="s">
        <v>221</v>
      </c>
      <c r="AQ6" s="606"/>
      <c r="AR6" s="606"/>
      <c r="AS6" s="606"/>
      <c r="AT6" s="606"/>
      <c r="AU6" s="606"/>
      <c r="AV6" s="606"/>
      <c r="AW6" s="606"/>
      <c r="AX6" s="606"/>
      <c r="AY6" s="606"/>
      <c r="AZ6" s="606"/>
      <c r="BA6" s="606"/>
      <c r="BB6" s="606"/>
      <c r="BC6" s="606"/>
      <c r="BD6" s="606"/>
      <c r="BE6" s="606"/>
      <c r="BF6" s="607"/>
      <c r="BG6" s="608">
        <v>1948999</v>
      </c>
      <c r="BH6" s="609"/>
      <c r="BI6" s="609"/>
      <c r="BJ6" s="609"/>
      <c r="BK6" s="609"/>
      <c r="BL6" s="609"/>
      <c r="BM6" s="609"/>
      <c r="BN6" s="610"/>
      <c r="BO6" s="646">
        <v>95.1</v>
      </c>
      <c r="BP6" s="646"/>
      <c r="BQ6" s="646"/>
      <c r="BR6" s="646"/>
      <c r="BS6" s="647">
        <v>117402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169063</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169063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1062</v>
      </c>
      <c r="S7" s="609"/>
      <c r="T7" s="609"/>
      <c r="U7" s="609"/>
      <c r="V7" s="609"/>
      <c r="W7" s="609"/>
      <c r="X7" s="609"/>
      <c r="Y7" s="610"/>
      <c r="Z7" s="646">
        <v>0</v>
      </c>
      <c r="AA7" s="646"/>
      <c r="AB7" s="646"/>
      <c r="AC7" s="646"/>
      <c r="AD7" s="647">
        <v>1062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674628</v>
      </c>
      <c r="BH7" s="609"/>
      <c r="BI7" s="609"/>
      <c r="BJ7" s="609"/>
      <c r="BK7" s="609"/>
      <c r="BL7" s="609"/>
      <c r="BM7" s="609"/>
      <c r="BN7" s="610"/>
      <c r="BO7" s="646">
        <v>32.9</v>
      </c>
      <c r="BP7" s="646"/>
      <c r="BQ7" s="646"/>
      <c r="BR7" s="646"/>
      <c r="BS7" s="647">
        <v>27319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18884457</v>
      </c>
      <c r="CS7" s="609"/>
      <c r="CT7" s="609"/>
      <c r="CU7" s="609"/>
      <c r="CV7" s="609"/>
      <c r="CW7" s="609"/>
      <c r="CX7" s="609"/>
      <c r="CY7" s="610"/>
      <c r="CZ7" s="646">
        <v>17.2</v>
      </c>
      <c r="DA7" s="646"/>
      <c r="DB7" s="646"/>
      <c r="DC7" s="646"/>
      <c r="DD7" s="614">
        <v>96453</v>
      </c>
      <c r="DE7" s="609"/>
      <c r="DF7" s="609"/>
      <c r="DG7" s="609"/>
      <c r="DH7" s="609"/>
      <c r="DI7" s="609"/>
      <c r="DJ7" s="609"/>
      <c r="DK7" s="609"/>
      <c r="DL7" s="609"/>
      <c r="DM7" s="609"/>
      <c r="DN7" s="609"/>
      <c r="DO7" s="609"/>
      <c r="DP7" s="610"/>
      <c r="DQ7" s="614">
        <v>13279267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14860</v>
      </c>
      <c r="S8" s="609"/>
      <c r="T8" s="609"/>
      <c r="U8" s="609"/>
      <c r="V8" s="609"/>
      <c r="W8" s="609"/>
      <c r="X8" s="609"/>
      <c r="Y8" s="610"/>
      <c r="Z8" s="646">
        <v>0</v>
      </c>
      <c r="AA8" s="646"/>
      <c r="AB8" s="646"/>
      <c r="AC8" s="646"/>
      <c r="AD8" s="647">
        <v>14860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41739</v>
      </c>
      <c r="BH8" s="609"/>
      <c r="BI8" s="609"/>
      <c r="BJ8" s="609"/>
      <c r="BK8" s="609"/>
      <c r="BL8" s="609"/>
      <c r="BM8" s="609"/>
      <c r="BN8" s="610"/>
      <c r="BO8" s="646">
        <v>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10048486</v>
      </c>
      <c r="CS8" s="609"/>
      <c r="CT8" s="609"/>
      <c r="CU8" s="609"/>
      <c r="CV8" s="609"/>
      <c r="CW8" s="609"/>
      <c r="CX8" s="609"/>
      <c r="CY8" s="610"/>
      <c r="CZ8" s="646">
        <v>9.1999999999999993</v>
      </c>
      <c r="DA8" s="646"/>
      <c r="DB8" s="646"/>
      <c r="DC8" s="646"/>
      <c r="DD8" s="614">
        <v>666441</v>
      </c>
      <c r="DE8" s="609"/>
      <c r="DF8" s="609"/>
      <c r="DG8" s="609"/>
      <c r="DH8" s="609"/>
      <c r="DI8" s="609"/>
      <c r="DJ8" s="609"/>
      <c r="DK8" s="609"/>
      <c r="DL8" s="609"/>
      <c r="DM8" s="609"/>
      <c r="DN8" s="609"/>
      <c r="DO8" s="609"/>
      <c r="DP8" s="610"/>
      <c r="DQ8" s="614">
        <v>3603637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22553</v>
      </c>
      <c r="S9" s="609"/>
      <c r="T9" s="609"/>
      <c r="U9" s="609"/>
      <c r="V9" s="609"/>
      <c r="W9" s="609"/>
      <c r="X9" s="609"/>
      <c r="Y9" s="610"/>
      <c r="Z9" s="646">
        <v>0</v>
      </c>
      <c r="AA9" s="646"/>
      <c r="AB9" s="646"/>
      <c r="AC9" s="646"/>
      <c r="AD9" s="647">
        <v>22553</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515136</v>
      </c>
      <c r="BH9" s="609"/>
      <c r="BI9" s="609"/>
      <c r="BJ9" s="609"/>
      <c r="BK9" s="609"/>
      <c r="BL9" s="609"/>
      <c r="BM9" s="609"/>
      <c r="BN9" s="610"/>
      <c r="BO9" s="646">
        <v>25.1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58001330</v>
      </c>
      <c r="CS9" s="609"/>
      <c r="CT9" s="609"/>
      <c r="CU9" s="609"/>
      <c r="CV9" s="609"/>
      <c r="CW9" s="609"/>
      <c r="CX9" s="609"/>
      <c r="CY9" s="610"/>
      <c r="CZ9" s="646">
        <v>52.9</v>
      </c>
      <c r="DA9" s="646"/>
      <c r="DB9" s="646"/>
      <c r="DC9" s="646"/>
      <c r="DD9" s="614">
        <v>542904</v>
      </c>
      <c r="DE9" s="609"/>
      <c r="DF9" s="609"/>
      <c r="DG9" s="609"/>
      <c r="DH9" s="609"/>
      <c r="DI9" s="609"/>
      <c r="DJ9" s="609"/>
      <c r="DK9" s="609"/>
      <c r="DL9" s="609"/>
      <c r="DM9" s="609"/>
      <c r="DN9" s="609"/>
      <c r="DO9" s="609"/>
      <c r="DP9" s="610"/>
      <c r="DQ9" s="614">
        <v>4519229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64951</v>
      </c>
      <c r="BH10" s="609"/>
      <c r="BI10" s="609"/>
      <c r="BJ10" s="609"/>
      <c r="BK10" s="609"/>
      <c r="BL10" s="609"/>
      <c r="BM10" s="609"/>
      <c r="BN10" s="610"/>
      <c r="BO10" s="646">
        <v>3.2</v>
      </c>
      <c r="BP10" s="646"/>
      <c r="BQ10" s="646"/>
      <c r="BR10" s="646"/>
      <c r="BS10" s="647">
        <v>12174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43648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30448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637917</v>
      </c>
      <c r="S11" s="609"/>
      <c r="T11" s="609"/>
      <c r="U11" s="609"/>
      <c r="V11" s="609"/>
      <c r="W11" s="609"/>
      <c r="X11" s="609"/>
      <c r="Y11" s="610"/>
      <c r="Z11" s="611">
        <v>0.6</v>
      </c>
      <c r="AA11" s="612"/>
      <c r="AB11" s="612"/>
      <c r="AC11" s="613"/>
      <c r="AD11" s="614">
        <v>637917</v>
      </c>
      <c r="AE11" s="609"/>
      <c r="AF11" s="609"/>
      <c r="AG11" s="609"/>
      <c r="AH11" s="609"/>
      <c r="AI11" s="609"/>
      <c r="AJ11" s="609"/>
      <c r="AK11" s="610"/>
      <c r="AL11" s="611">
        <v>5.5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52802</v>
      </c>
      <c r="BH11" s="609"/>
      <c r="BI11" s="609"/>
      <c r="BJ11" s="609"/>
      <c r="BK11" s="609"/>
      <c r="BL11" s="609"/>
      <c r="BM11" s="609"/>
      <c r="BN11" s="610"/>
      <c r="BO11" s="646">
        <v>2.6</v>
      </c>
      <c r="BP11" s="646"/>
      <c r="BQ11" s="646"/>
      <c r="BR11" s="646"/>
      <c r="BS11" s="647">
        <v>15145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1474708</v>
      </c>
      <c r="CS11" s="609"/>
      <c r="CT11" s="609"/>
      <c r="CU11" s="609"/>
      <c r="CV11" s="609"/>
      <c r="CW11" s="609"/>
      <c r="CX11" s="609"/>
      <c r="CY11" s="610"/>
      <c r="CZ11" s="646">
        <v>1.3</v>
      </c>
      <c r="DA11" s="646"/>
      <c r="DB11" s="646"/>
      <c r="DC11" s="646"/>
      <c r="DD11" s="614">
        <v>938476</v>
      </c>
      <c r="DE11" s="609"/>
      <c r="DF11" s="609"/>
      <c r="DG11" s="609"/>
      <c r="DH11" s="609"/>
      <c r="DI11" s="609"/>
      <c r="DJ11" s="609"/>
      <c r="DK11" s="609"/>
      <c r="DL11" s="609"/>
      <c r="DM11" s="609"/>
      <c r="DN11" s="609"/>
      <c r="DO11" s="609"/>
      <c r="DP11" s="610"/>
      <c r="DQ11" s="614">
        <v>628175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1037965</v>
      </c>
      <c r="BH12" s="609"/>
      <c r="BI12" s="609"/>
      <c r="BJ12" s="609"/>
      <c r="BK12" s="609"/>
      <c r="BL12" s="609"/>
      <c r="BM12" s="609"/>
      <c r="BN12" s="610"/>
      <c r="BO12" s="646">
        <v>50.7</v>
      </c>
      <c r="BP12" s="646"/>
      <c r="BQ12" s="646"/>
      <c r="BR12" s="646"/>
      <c r="BS12" s="647">
        <v>90083</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2303340</v>
      </c>
      <c r="CS12" s="609"/>
      <c r="CT12" s="609"/>
      <c r="CU12" s="609"/>
      <c r="CV12" s="609"/>
      <c r="CW12" s="609"/>
      <c r="CX12" s="609"/>
      <c r="CY12" s="610"/>
      <c r="CZ12" s="646">
        <v>2.1</v>
      </c>
      <c r="DA12" s="646"/>
      <c r="DB12" s="646"/>
      <c r="DC12" s="646"/>
      <c r="DD12" s="614">
        <v>3229</v>
      </c>
      <c r="DE12" s="609"/>
      <c r="DF12" s="609"/>
      <c r="DG12" s="609"/>
      <c r="DH12" s="609"/>
      <c r="DI12" s="609"/>
      <c r="DJ12" s="609"/>
      <c r="DK12" s="609"/>
      <c r="DL12" s="609"/>
      <c r="DM12" s="609"/>
      <c r="DN12" s="609"/>
      <c r="DO12" s="609"/>
      <c r="DP12" s="610"/>
      <c r="DQ12" s="614">
        <v>501022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1025416</v>
      </c>
      <c r="BH13" s="609"/>
      <c r="BI13" s="609"/>
      <c r="BJ13" s="609"/>
      <c r="BK13" s="609"/>
      <c r="BL13" s="609"/>
      <c r="BM13" s="609"/>
      <c r="BN13" s="610"/>
      <c r="BO13" s="646">
        <v>50.1</v>
      </c>
      <c r="BP13" s="646"/>
      <c r="BQ13" s="646"/>
      <c r="BR13" s="646"/>
      <c r="BS13" s="647">
        <v>90083</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3400812</v>
      </c>
      <c r="CS13" s="609"/>
      <c r="CT13" s="609"/>
      <c r="CU13" s="609"/>
      <c r="CV13" s="609"/>
      <c r="CW13" s="609"/>
      <c r="CX13" s="609"/>
      <c r="CY13" s="610"/>
      <c r="CZ13" s="646">
        <v>3.1</v>
      </c>
      <c r="DA13" s="646"/>
      <c r="DB13" s="646"/>
      <c r="DC13" s="646"/>
      <c r="DD13" s="614">
        <v>426413</v>
      </c>
      <c r="DE13" s="609"/>
      <c r="DF13" s="609"/>
      <c r="DG13" s="609"/>
      <c r="DH13" s="609"/>
      <c r="DI13" s="609"/>
      <c r="DJ13" s="609"/>
      <c r="DK13" s="609"/>
      <c r="DL13" s="609"/>
      <c r="DM13" s="609"/>
      <c r="DN13" s="609"/>
      <c r="DO13" s="609"/>
      <c r="DP13" s="610"/>
      <c r="DQ13" s="614">
        <v>914374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91164</v>
      </c>
      <c r="BH14" s="609"/>
      <c r="BI14" s="609"/>
      <c r="BJ14" s="609"/>
      <c r="BK14" s="609"/>
      <c r="BL14" s="609"/>
      <c r="BM14" s="609"/>
      <c r="BN14" s="610"/>
      <c r="BO14" s="646">
        <v>4.4000000000000004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823561</v>
      </c>
      <c r="CS14" s="609"/>
      <c r="CT14" s="609"/>
      <c r="CU14" s="609"/>
      <c r="CV14" s="609"/>
      <c r="CW14" s="609"/>
      <c r="CX14" s="609"/>
      <c r="CY14" s="610"/>
      <c r="CZ14" s="646">
        <v>0.8</v>
      </c>
      <c r="DA14" s="646"/>
      <c r="DB14" s="646"/>
      <c r="DC14" s="646"/>
      <c r="DD14" s="614">
        <v>1300</v>
      </c>
      <c r="DE14" s="609"/>
      <c r="DF14" s="609"/>
      <c r="DG14" s="609"/>
      <c r="DH14" s="609"/>
      <c r="DI14" s="609"/>
      <c r="DJ14" s="609"/>
      <c r="DK14" s="609"/>
      <c r="DL14" s="609"/>
      <c r="DM14" s="609"/>
      <c r="DN14" s="609"/>
      <c r="DO14" s="609"/>
      <c r="DP14" s="610"/>
      <c r="DQ14" s="614">
        <v>717256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27480</v>
      </c>
      <c r="S15" s="609"/>
      <c r="T15" s="609"/>
      <c r="U15" s="609"/>
      <c r="V15" s="609"/>
      <c r="W15" s="609"/>
      <c r="X15" s="609"/>
      <c r="Y15" s="610"/>
      <c r="Z15" s="646">
        <v>0</v>
      </c>
      <c r="AA15" s="646"/>
      <c r="AB15" s="646"/>
      <c r="AC15" s="646"/>
      <c r="AD15" s="647">
        <v>27480</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145242</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1417697</v>
      </c>
      <c r="CS15" s="609"/>
      <c r="CT15" s="609"/>
      <c r="CU15" s="609"/>
      <c r="CV15" s="609"/>
      <c r="CW15" s="609"/>
      <c r="CX15" s="609"/>
      <c r="CY15" s="610"/>
      <c r="CZ15" s="646">
        <v>1.3</v>
      </c>
      <c r="DA15" s="646"/>
      <c r="DB15" s="646"/>
      <c r="DC15" s="646"/>
      <c r="DD15" s="614">
        <v>249793</v>
      </c>
      <c r="DE15" s="609"/>
      <c r="DF15" s="609"/>
      <c r="DG15" s="609"/>
      <c r="DH15" s="609"/>
      <c r="DI15" s="609"/>
      <c r="DJ15" s="609"/>
      <c r="DK15" s="609"/>
      <c r="DL15" s="609"/>
      <c r="DM15" s="609"/>
      <c r="DN15" s="609"/>
      <c r="DO15" s="609"/>
      <c r="DP15" s="610"/>
      <c r="DQ15" s="614">
        <v>841502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63387</v>
      </c>
      <c r="S16" s="609"/>
      <c r="T16" s="609"/>
      <c r="U16" s="609"/>
      <c r="V16" s="609"/>
      <c r="W16" s="609"/>
      <c r="X16" s="609"/>
      <c r="Y16" s="610"/>
      <c r="Z16" s="646">
        <v>0.1</v>
      </c>
      <c r="AA16" s="646"/>
      <c r="AB16" s="646"/>
      <c r="AC16" s="646"/>
      <c r="AD16" s="647">
        <v>63387</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9749249</v>
      </c>
      <c r="CS16" s="609"/>
      <c r="CT16" s="609"/>
      <c r="CU16" s="609"/>
      <c r="CV16" s="609"/>
      <c r="CW16" s="609"/>
      <c r="CX16" s="609"/>
      <c r="CY16" s="610"/>
      <c r="CZ16" s="646">
        <v>8.9</v>
      </c>
      <c r="DA16" s="646"/>
      <c r="DB16" s="646"/>
      <c r="DC16" s="646"/>
      <c r="DD16" s="614" t="s">
        <v>122</v>
      </c>
      <c r="DE16" s="609"/>
      <c r="DF16" s="609"/>
      <c r="DG16" s="609"/>
      <c r="DH16" s="609"/>
      <c r="DI16" s="609"/>
      <c r="DJ16" s="609"/>
      <c r="DK16" s="609"/>
      <c r="DL16" s="609"/>
      <c r="DM16" s="609"/>
      <c r="DN16" s="609"/>
      <c r="DO16" s="609"/>
      <c r="DP16" s="610"/>
      <c r="DQ16" s="614">
        <v>1671659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97051</v>
      </c>
      <c r="S17" s="609"/>
      <c r="T17" s="609"/>
      <c r="U17" s="609"/>
      <c r="V17" s="609"/>
      <c r="W17" s="609"/>
      <c r="X17" s="609"/>
      <c r="Y17" s="610"/>
      <c r="Z17" s="646">
        <v>0.1</v>
      </c>
      <c r="AA17" s="646"/>
      <c r="AB17" s="646"/>
      <c r="AC17" s="646"/>
      <c r="AD17" s="647">
        <v>97051</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3268910</v>
      </c>
      <c r="CS17" s="609"/>
      <c r="CT17" s="609"/>
      <c r="CU17" s="609"/>
      <c r="CV17" s="609"/>
      <c r="CW17" s="609"/>
      <c r="CX17" s="609"/>
      <c r="CY17" s="610"/>
      <c r="CZ17" s="646">
        <v>3</v>
      </c>
      <c r="DA17" s="646"/>
      <c r="DB17" s="646"/>
      <c r="DC17" s="646"/>
      <c r="DD17" s="614" t="s">
        <v>122</v>
      </c>
      <c r="DE17" s="609"/>
      <c r="DF17" s="609"/>
      <c r="DG17" s="609"/>
      <c r="DH17" s="609"/>
      <c r="DI17" s="609"/>
      <c r="DJ17" s="609"/>
      <c r="DK17" s="609"/>
      <c r="DL17" s="609"/>
      <c r="DM17" s="609"/>
      <c r="DN17" s="609"/>
      <c r="DO17" s="609"/>
      <c r="DP17" s="610"/>
      <c r="DQ17" s="614">
        <v>3221790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7637</v>
      </c>
      <c r="S18" s="609"/>
      <c r="T18" s="609"/>
      <c r="U18" s="609"/>
      <c r="V18" s="609"/>
      <c r="W18" s="609"/>
      <c r="X18" s="609"/>
      <c r="Y18" s="610"/>
      <c r="Z18" s="646">
        <v>0</v>
      </c>
      <c r="AA18" s="646"/>
      <c r="AB18" s="646"/>
      <c r="AC18" s="646"/>
      <c r="AD18" s="647">
        <v>7637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89414</v>
      </c>
      <c r="S19" s="609"/>
      <c r="T19" s="609"/>
      <c r="U19" s="609"/>
      <c r="V19" s="609"/>
      <c r="W19" s="609"/>
      <c r="X19" s="609"/>
      <c r="Y19" s="610"/>
      <c r="Z19" s="646">
        <v>0.1</v>
      </c>
      <c r="AA19" s="646"/>
      <c r="AB19" s="646"/>
      <c r="AC19" s="646"/>
      <c r="AD19" s="647">
        <v>89414</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99766</v>
      </c>
      <c r="BH19" s="609"/>
      <c r="BI19" s="609"/>
      <c r="BJ19" s="609"/>
      <c r="BK19" s="609"/>
      <c r="BL19" s="609"/>
      <c r="BM19" s="609"/>
      <c r="BN19" s="610"/>
      <c r="BO19" s="646">
        <v>4.9000000000000004</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99766</v>
      </c>
      <c r="BH20" s="609"/>
      <c r="BI20" s="609"/>
      <c r="BJ20" s="609"/>
      <c r="BK20" s="609"/>
      <c r="BL20" s="609"/>
      <c r="BM20" s="609"/>
      <c r="BN20" s="610"/>
      <c r="BO20" s="646">
        <v>4.9000000000000004</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109585261</v>
      </c>
      <c r="CS20" s="609"/>
      <c r="CT20" s="609"/>
      <c r="CU20" s="609"/>
      <c r="CV20" s="609"/>
      <c r="CW20" s="609"/>
      <c r="CX20" s="609"/>
      <c r="CY20" s="610"/>
      <c r="CZ20" s="646">
        <v>100</v>
      </c>
      <c r="DA20" s="646"/>
      <c r="DB20" s="646"/>
      <c r="DC20" s="646"/>
      <c r="DD20" s="614">
        <v>2925009</v>
      </c>
      <c r="DE20" s="609"/>
      <c r="DF20" s="609"/>
      <c r="DG20" s="609"/>
      <c r="DH20" s="609"/>
      <c r="DI20" s="609"/>
      <c r="DJ20" s="609"/>
      <c r="DK20" s="609"/>
      <c r="DL20" s="609"/>
      <c r="DM20" s="609"/>
      <c r="DN20" s="609"/>
      <c r="DO20" s="609"/>
      <c r="DP20" s="610"/>
      <c r="DQ20" s="614">
        <v>30097422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25036993</v>
      </c>
      <c r="S21" s="609"/>
      <c r="T21" s="609"/>
      <c r="U21" s="609"/>
      <c r="V21" s="609"/>
      <c r="W21" s="609"/>
      <c r="X21" s="609"/>
      <c r="Y21" s="610"/>
      <c r="Z21" s="646">
        <v>21.9</v>
      </c>
      <c r="AA21" s="646"/>
      <c r="AB21" s="646"/>
      <c r="AC21" s="646"/>
      <c r="AD21" s="647">
        <v>8377545</v>
      </c>
      <c r="AE21" s="647"/>
      <c r="AF21" s="647"/>
      <c r="AG21" s="647"/>
      <c r="AH21" s="647"/>
      <c r="AI21" s="647"/>
      <c r="AJ21" s="647"/>
      <c r="AK21" s="647"/>
      <c r="AL21" s="611">
        <v>72.8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3759</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8377545</v>
      </c>
      <c r="S22" s="609"/>
      <c r="T22" s="609"/>
      <c r="U22" s="609"/>
      <c r="V22" s="609"/>
      <c r="W22" s="609"/>
      <c r="X22" s="609"/>
      <c r="Y22" s="610"/>
      <c r="Z22" s="646">
        <v>7.3</v>
      </c>
      <c r="AA22" s="646"/>
      <c r="AB22" s="646"/>
      <c r="AC22" s="646"/>
      <c r="AD22" s="647">
        <v>8377545</v>
      </c>
      <c r="AE22" s="647"/>
      <c r="AF22" s="647"/>
      <c r="AG22" s="647"/>
      <c r="AH22" s="647"/>
      <c r="AI22" s="647"/>
      <c r="AJ22" s="647"/>
      <c r="AK22" s="647"/>
      <c r="AL22" s="611">
        <v>72.8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16659448</v>
      </c>
      <c r="S23" s="609"/>
      <c r="T23" s="609"/>
      <c r="U23" s="609"/>
      <c r="V23" s="609"/>
      <c r="W23" s="609"/>
      <c r="X23" s="609"/>
      <c r="Y23" s="610"/>
      <c r="Z23" s="646">
        <v>14.6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96007</v>
      </c>
      <c r="BH23" s="609"/>
      <c r="BI23" s="609"/>
      <c r="BJ23" s="609"/>
      <c r="BK23" s="609"/>
      <c r="BL23" s="609"/>
      <c r="BM23" s="609"/>
      <c r="BN23" s="610"/>
      <c r="BO23" s="646">
        <v>4.7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9458740</v>
      </c>
      <c r="CS24" s="664"/>
      <c r="CT24" s="664"/>
      <c r="CU24" s="664"/>
      <c r="CV24" s="664"/>
      <c r="CW24" s="664"/>
      <c r="CX24" s="664"/>
      <c r="CY24" s="689"/>
      <c r="CZ24" s="690">
        <v>8.6</v>
      </c>
      <c r="DA24" s="672"/>
      <c r="DB24" s="672"/>
      <c r="DC24" s="692"/>
      <c r="DD24" s="688">
        <v>7178755</v>
      </c>
      <c r="DE24" s="664"/>
      <c r="DF24" s="664"/>
      <c r="DG24" s="664"/>
      <c r="DH24" s="664"/>
      <c r="DI24" s="664"/>
      <c r="DJ24" s="664"/>
      <c r="DK24" s="689"/>
      <c r="DL24" s="688">
        <v>6367610</v>
      </c>
      <c r="DM24" s="664"/>
      <c r="DN24" s="664"/>
      <c r="DO24" s="664"/>
      <c r="DP24" s="664"/>
      <c r="DQ24" s="664"/>
      <c r="DR24" s="664"/>
      <c r="DS24" s="664"/>
      <c r="DT24" s="664"/>
      <c r="DU24" s="664"/>
      <c r="DV24" s="689"/>
      <c r="DW24" s="690">
        <v>55.2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28221152</v>
      </c>
      <c r="S25" s="609"/>
      <c r="T25" s="609"/>
      <c r="U25" s="609"/>
      <c r="V25" s="609"/>
      <c r="W25" s="609"/>
      <c r="X25" s="609"/>
      <c r="Y25" s="610"/>
      <c r="Z25" s="646">
        <v>24.7</v>
      </c>
      <c r="AA25" s="646"/>
      <c r="AB25" s="646"/>
      <c r="AC25" s="646"/>
      <c r="AD25" s="647">
        <v>11465697</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2832752</v>
      </c>
      <c r="CS25" s="621"/>
      <c r="CT25" s="621"/>
      <c r="CU25" s="621"/>
      <c r="CV25" s="621"/>
      <c r="CW25" s="621"/>
      <c r="CX25" s="621"/>
      <c r="CY25" s="622"/>
      <c r="CZ25" s="611">
        <v>2.6</v>
      </c>
      <c r="DA25" s="623"/>
      <c r="DB25" s="623"/>
      <c r="DC25" s="624"/>
      <c r="DD25" s="614">
        <v>2564679</v>
      </c>
      <c r="DE25" s="621"/>
      <c r="DF25" s="621"/>
      <c r="DG25" s="621"/>
      <c r="DH25" s="621"/>
      <c r="DI25" s="621"/>
      <c r="DJ25" s="621"/>
      <c r="DK25" s="622"/>
      <c r="DL25" s="614">
        <v>2443672</v>
      </c>
      <c r="DM25" s="621"/>
      <c r="DN25" s="621"/>
      <c r="DO25" s="621"/>
      <c r="DP25" s="621"/>
      <c r="DQ25" s="621"/>
      <c r="DR25" s="621"/>
      <c r="DS25" s="621"/>
      <c r="DT25" s="621"/>
      <c r="DU25" s="621"/>
      <c r="DV25" s="622"/>
      <c r="DW25" s="611">
        <v>21.2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2370</v>
      </c>
      <c r="S26" s="609"/>
      <c r="T26" s="609"/>
      <c r="U26" s="609"/>
      <c r="V26" s="609"/>
      <c r="W26" s="609"/>
      <c r="X26" s="609"/>
      <c r="Y26" s="610"/>
      <c r="Z26" s="646">
        <v>0</v>
      </c>
      <c r="AA26" s="646"/>
      <c r="AB26" s="646"/>
      <c r="AC26" s="646"/>
      <c r="AD26" s="647">
        <v>2370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1836783</v>
      </c>
      <c r="CS26" s="609"/>
      <c r="CT26" s="609"/>
      <c r="CU26" s="609"/>
      <c r="CV26" s="609"/>
      <c r="CW26" s="609"/>
      <c r="CX26" s="609"/>
      <c r="CY26" s="610"/>
      <c r="CZ26" s="611">
        <v>1.7</v>
      </c>
      <c r="DA26" s="623"/>
      <c r="DB26" s="623"/>
      <c r="DC26" s="624"/>
      <c r="DD26" s="614">
        <v>1678339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135286</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2048765</v>
      </c>
      <c r="BH27" s="609"/>
      <c r="BI27" s="609"/>
      <c r="BJ27" s="609"/>
      <c r="BK27" s="609"/>
      <c r="BL27" s="609"/>
      <c r="BM27" s="609"/>
      <c r="BN27" s="610"/>
      <c r="BO27" s="646">
        <v>100</v>
      </c>
      <c r="BP27" s="646"/>
      <c r="BQ27" s="646"/>
      <c r="BR27" s="646"/>
      <c r="BS27" s="647">
        <v>117402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3357078</v>
      </c>
      <c r="CS27" s="621"/>
      <c r="CT27" s="621"/>
      <c r="CU27" s="621"/>
      <c r="CV27" s="621"/>
      <c r="CW27" s="621"/>
      <c r="CX27" s="621"/>
      <c r="CY27" s="622"/>
      <c r="CZ27" s="611">
        <v>3.1</v>
      </c>
      <c r="DA27" s="623"/>
      <c r="DB27" s="623"/>
      <c r="DC27" s="624"/>
      <c r="DD27" s="614">
        <v>1392286</v>
      </c>
      <c r="DE27" s="621"/>
      <c r="DF27" s="621"/>
      <c r="DG27" s="621"/>
      <c r="DH27" s="621"/>
      <c r="DI27" s="621"/>
      <c r="DJ27" s="621"/>
      <c r="DK27" s="622"/>
      <c r="DL27" s="614">
        <v>711464</v>
      </c>
      <c r="DM27" s="621"/>
      <c r="DN27" s="621"/>
      <c r="DO27" s="621"/>
      <c r="DP27" s="621"/>
      <c r="DQ27" s="621"/>
      <c r="DR27" s="621"/>
      <c r="DS27" s="621"/>
      <c r="DT27" s="621"/>
      <c r="DU27" s="621"/>
      <c r="DV27" s="622"/>
      <c r="DW27" s="611">
        <v>6.2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158761</v>
      </c>
      <c r="S28" s="609"/>
      <c r="T28" s="609"/>
      <c r="U28" s="609"/>
      <c r="V28" s="609"/>
      <c r="W28" s="609"/>
      <c r="X28" s="609"/>
      <c r="Y28" s="610"/>
      <c r="Z28" s="646">
        <v>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3268910</v>
      </c>
      <c r="CS28" s="609"/>
      <c r="CT28" s="609"/>
      <c r="CU28" s="609"/>
      <c r="CV28" s="609"/>
      <c r="CW28" s="609"/>
      <c r="CX28" s="609"/>
      <c r="CY28" s="610"/>
      <c r="CZ28" s="611">
        <v>3</v>
      </c>
      <c r="DA28" s="623"/>
      <c r="DB28" s="623"/>
      <c r="DC28" s="624"/>
      <c r="DD28" s="614">
        <v>3221790</v>
      </c>
      <c r="DE28" s="609"/>
      <c r="DF28" s="609"/>
      <c r="DG28" s="609"/>
      <c r="DH28" s="609"/>
      <c r="DI28" s="609"/>
      <c r="DJ28" s="609"/>
      <c r="DK28" s="610"/>
      <c r="DL28" s="614">
        <v>3212474</v>
      </c>
      <c r="DM28" s="609"/>
      <c r="DN28" s="609"/>
      <c r="DO28" s="609"/>
      <c r="DP28" s="609"/>
      <c r="DQ28" s="609"/>
      <c r="DR28" s="609"/>
      <c r="DS28" s="609"/>
      <c r="DT28" s="609"/>
      <c r="DU28" s="609"/>
      <c r="DV28" s="610"/>
      <c r="DW28" s="611">
        <v>27.8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47217</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3268910</v>
      </c>
      <c r="CS29" s="621"/>
      <c r="CT29" s="621"/>
      <c r="CU29" s="621"/>
      <c r="CV29" s="621"/>
      <c r="CW29" s="621"/>
      <c r="CX29" s="621"/>
      <c r="CY29" s="622"/>
      <c r="CZ29" s="611">
        <v>3</v>
      </c>
      <c r="DA29" s="623"/>
      <c r="DB29" s="623"/>
      <c r="DC29" s="624"/>
      <c r="DD29" s="614">
        <v>3221790</v>
      </c>
      <c r="DE29" s="621"/>
      <c r="DF29" s="621"/>
      <c r="DG29" s="621"/>
      <c r="DH29" s="621"/>
      <c r="DI29" s="621"/>
      <c r="DJ29" s="621"/>
      <c r="DK29" s="622"/>
      <c r="DL29" s="614">
        <v>3212474</v>
      </c>
      <c r="DM29" s="621"/>
      <c r="DN29" s="621"/>
      <c r="DO29" s="621"/>
      <c r="DP29" s="621"/>
      <c r="DQ29" s="621"/>
      <c r="DR29" s="621"/>
      <c r="DS29" s="621"/>
      <c r="DT29" s="621"/>
      <c r="DU29" s="621"/>
      <c r="DV29" s="622"/>
      <c r="DW29" s="611">
        <v>27.8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29895132</v>
      </c>
      <c r="S30" s="609"/>
      <c r="T30" s="609"/>
      <c r="U30" s="609"/>
      <c r="V30" s="609"/>
      <c r="W30" s="609"/>
      <c r="X30" s="609"/>
      <c r="Y30" s="610"/>
      <c r="Z30" s="646">
        <v>26.2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3175757</v>
      </c>
      <c r="CS30" s="609"/>
      <c r="CT30" s="609"/>
      <c r="CU30" s="609"/>
      <c r="CV30" s="609"/>
      <c r="CW30" s="609"/>
      <c r="CX30" s="609"/>
      <c r="CY30" s="610"/>
      <c r="CZ30" s="611">
        <v>2.9</v>
      </c>
      <c r="DA30" s="623"/>
      <c r="DB30" s="623"/>
      <c r="DC30" s="624"/>
      <c r="DD30" s="614">
        <v>3129091</v>
      </c>
      <c r="DE30" s="609"/>
      <c r="DF30" s="609"/>
      <c r="DG30" s="609"/>
      <c r="DH30" s="609"/>
      <c r="DI30" s="609"/>
      <c r="DJ30" s="609"/>
      <c r="DK30" s="610"/>
      <c r="DL30" s="614">
        <v>3119791</v>
      </c>
      <c r="DM30" s="609"/>
      <c r="DN30" s="609"/>
      <c r="DO30" s="609"/>
      <c r="DP30" s="609"/>
      <c r="DQ30" s="609"/>
      <c r="DR30" s="609"/>
      <c r="DS30" s="609"/>
      <c r="DT30" s="609"/>
      <c r="DU30" s="609"/>
      <c r="DV30" s="610"/>
      <c r="DW30" s="611">
        <v>27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18188</v>
      </c>
      <c r="S31" s="609"/>
      <c r="T31" s="609"/>
      <c r="U31" s="609"/>
      <c r="V31" s="609"/>
      <c r="W31" s="609"/>
      <c r="X31" s="609"/>
      <c r="Y31" s="610"/>
      <c r="Z31" s="646">
        <v>0</v>
      </c>
      <c r="AA31" s="646"/>
      <c r="AB31" s="646"/>
      <c r="AC31" s="646"/>
      <c r="AD31" s="647">
        <v>18188</v>
      </c>
      <c r="AE31" s="647"/>
      <c r="AF31" s="647"/>
      <c r="AG31" s="647"/>
      <c r="AH31" s="647"/>
      <c r="AI31" s="647"/>
      <c r="AJ31" s="647"/>
      <c r="AK31" s="647"/>
      <c r="AL31" s="611">
        <v>0.2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99.8</v>
      </c>
      <c r="BH31" s="671"/>
      <c r="BI31" s="671"/>
      <c r="BJ31" s="671"/>
      <c r="BK31" s="671"/>
      <c r="BL31" s="671"/>
      <c r="BM31" s="672">
        <v>80.8</v>
      </c>
      <c r="BN31" s="671"/>
      <c r="BO31" s="671"/>
      <c r="BP31" s="671"/>
      <c r="BQ31" s="673"/>
      <c r="BR31" s="670">
        <v>95.8</v>
      </c>
      <c r="BS31" s="671"/>
      <c r="BT31" s="671"/>
      <c r="BU31" s="671"/>
      <c r="BV31" s="671"/>
      <c r="BW31" s="671"/>
      <c r="BX31" s="672">
        <v>81.400000000000006</v>
      </c>
      <c r="BY31" s="671"/>
      <c r="BZ31" s="671"/>
      <c r="CA31" s="671"/>
      <c r="CB31" s="673"/>
      <c r="CD31" s="629"/>
      <c r="CE31" s="630"/>
      <c r="CF31" s="605" t="s">
        <v>300</v>
      </c>
      <c r="CG31" s="606"/>
      <c r="CH31" s="606"/>
      <c r="CI31" s="606"/>
      <c r="CJ31" s="606"/>
      <c r="CK31" s="606"/>
      <c r="CL31" s="606"/>
      <c r="CM31" s="606"/>
      <c r="CN31" s="606"/>
      <c r="CO31" s="606"/>
      <c r="CP31" s="606"/>
      <c r="CQ31" s="607"/>
      <c r="CR31" s="608">
        <v>93153</v>
      </c>
      <c r="CS31" s="621"/>
      <c r="CT31" s="621"/>
      <c r="CU31" s="621"/>
      <c r="CV31" s="621"/>
      <c r="CW31" s="621"/>
      <c r="CX31" s="621"/>
      <c r="CY31" s="622"/>
      <c r="CZ31" s="611">
        <v>0.1</v>
      </c>
      <c r="DA31" s="623"/>
      <c r="DB31" s="623"/>
      <c r="DC31" s="624"/>
      <c r="DD31" s="614">
        <v>92699</v>
      </c>
      <c r="DE31" s="621"/>
      <c r="DF31" s="621"/>
      <c r="DG31" s="621"/>
      <c r="DH31" s="621"/>
      <c r="DI31" s="621"/>
      <c r="DJ31" s="621"/>
      <c r="DK31" s="622"/>
      <c r="DL31" s="614">
        <v>92683</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7238751</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109.4</v>
      </c>
      <c r="BH32" s="621"/>
      <c r="BI32" s="621"/>
      <c r="BJ32" s="621"/>
      <c r="BK32" s="621"/>
      <c r="BL32" s="621"/>
      <c r="BM32" s="612">
        <v>97.3</v>
      </c>
      <c r="BN32" s="621"/>
      <c r="BO32" s="621"/>
      <c r="BP32" s="621"/>
      <c r="BQ32" s="644"/>
      <c r="BR32" s="674">
        <v>97.2</v>
      </c>
      <c r="BS32" s="621"/>
      <c r="BT32" s="621"/>
      <c r="BU32" s="621"/>
      <c r="BV32" s="621"/>
      <c r="BW32" s="621"/>
      <c r="BX32" s="612">
        <v>90.9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41450</v>
      </c>
      <c r="S33" s="609"/>
      <c r="T33" s="609"/>
      <c r="U33" s="609"/>
      <c r="V33" s="609"/>
      <c r="W33" s="609"/>
      <c r="X33" s="609"/>
      <c r="Y33" s="610"/>
      <c r="Z33" s="646">
        <v>0</v>
      </c>
      <c r="AA33" s="646"/>
      <c r="AB33" s="646"/>
      <c r="AC33" s="646"/>
      <c r="AD33" s="647">
        <v>29051</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94.9</v>
      </c>
      <c r="BH33" s="593"/>
      <c r="BI33" s="593"/>
      <c r="BJ33" s="593"/>
      <c r="BK33" s="593"/>
      <c r="BL33" s="593"/>
      <c r="BM33" s="639">
        <v>72.400000000000006</v>
      </c>
      <c r="BN33" s="593"/>
      <c r="BO33" s="593"/>
      <c r="BP33" s="593"/>
      <c r="BQ33" s="656"/>
      <c r="BR33" s="669">
        <v>94</v>
      </c>
      <c r="BS33" s="593"/>
      <c r="BT33" s="593"/>
      <c r="BU33" s="593"/>
      <c r="BV33" s="593"/>
      <c r="BW33" s="593"/>
      <c r="BX33" s="639">
        <v>74.3</v>
      </c>
      <c r="BY33" s="593"/>
      <c r="BZ33" s="593"/>
      <c r="CA33" s="593"/>
      <c r="CB33" s="656"/>
      <c r="CD33" s="605" t="s">
        <v>307</v>
      </c>
      <c r="CE33" s="606"/>
      <c r="CF33" s="606"/>
      <c r="CG33" s="606"/>
      <c r="CH33" s="606"/>
      <c r="CI33" s="606"/>
      <c r="CJ33" s="606"/>
      <c r="CK33" s="606"/>
      <c r="CL33" s="606"/>
      <c r="CM33" s="606"/>
      <c r="CN33" s="606"/>
      <c r="CO33" s="606"/>
      <c r="CP33" s="606"/>
      <c r="CQ33" s="607"/>
      <c r="CR33" s="608">
        <v>87452263</v>
      </c>
      <c r="CS33" s="621"/>
      <c r="CT33" s="621"/>
      <c r="CU33" s="621"/>
      <c r="CV33" s="621"/>
      <c r="CW33" s="621"/>
      <c r="CX33" s="621"/>
      <c r="CY33" s="622"/>
      <c r="CZ33" s="611">
        <v>79.8</v>
      </c>
      <c r="DA33" s="623"/>
      <c r="DB33" s="623"/>
      <c r="DC33" s="624"/>
      <c r="DD33" s="614">
        <v>20739568</v>
      </c>
      <c r="DE33" s="621"/>
      <c r="DF33" s="621"/>
      <c r="DG33" s="621"/>
      <c r="DH33" s="621"/>
      <c r="DI33" s="621"/>
      <c r="DJ33" s="621"/>
      <c r="DK33" s="622"/>
      <c r="DL33" s="614">
        <v>4758068</v>
      </c>
      <c r="DM33" s="621"/>
      <c r="DN33" s="621"/>
      <c r="DO33" s="621"/>
      <c r="DP33" s="621"/>
      <c r="DQ33" s="621"/>
      <c r="DR33" s="621"/>
      <c r="DS33" s="621"/>
      <c r="DT33" s="621"/>
      <c r="DU33" s="621"/>
      <c r="DV33" s="622"/>
      <c r="DW33" s="611">
        <v>41.2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3580795</v>
      </c>
      <c r="S34" s="609"/>
      <c r="T34" s="609"/>
      <c r="U34" s="609"/>
      <c r="V34" s="609"/>
      <c r="W34" s="609"/>
      <c r="X34" s="609"/>
      <c r="Y34" s="610"/>
      <c r="Z34" s="646">
        <v>3.1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59396930</v>
      </c>
      <c r="CS34" s="609"/>
      <c r="CT34" s="609"/>
      <c r="CU34" s="609"/>
      <c r="CV34" s="609"/>
      <c r="CW34" s="609"/>
      <c r="CX34" s="609"/>
      <c r="CY34" s="610"/>
      <c r="CZ34" s="611">
        <v>54.2</v>
      </c>
      <c r="DA34" s="623"/>
      <c r="DB34" s="623"/>
      <c r="DC34" s="624"/>
      <c r="DD34" s="614">
        <v>4823133</v>
      </c>
      <c r="DE34" s="609"/>
      <c r="DF34" s="609"/>
      <c r="DG34" s="609"/>
      <c r="DH34" s="609"/>
      <c r="DI34" s="609"/>
      <c r="DJ34" s="609"/>
      <c r="DK34" s="610"/>
      <c r="DL34" s="614">
        <v>1013250</v>
      </c>
      <c r="DM34" s="609"/>
      <c r="DN34" s="609"/>
      <c r="DO34" s="609"/>
      <c r="DP34" s="609"/>
      <c r="DQ34" s="609"/>
      <c r="DR34" s="609"/>
      <c r="DS34" s="609"/>
      <c r="DT34" s="609"/>
      <c r="DU34" s="609"/>
      <c r="DV34" s="610"/>
      <c r="DW34" s="611">
        <v>8.8000000000000007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319274</v>
      </c>
      <c r="S35" s="609"/>
      <c r="T35" s="609"/>
      <c r="U35" s="609"/>
      <c r="V35" s="609"/>
      <c r="W35" s="609"/>
      <c r="X35" s="609"/>
      <c r="Y35" s="610"/>
      <c r="Z35" s="646">
        <v>0.3</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180302</v>
      </c>
      <c r="CS35" s="621"/>
      <c r="CT35" s="621"/>
      <c r="CU35" s="621"/>
      <c r="CV35" s="621"/>
      <c r="CW35" s="621"/>
      <c r="CX35" s="621"/>
      <c r="CY35" s="622"/>
      <c r="CZ35" s="611">
        <v>0.2</v>
      </c>
      <c r="DA35" s="623"/>
      <c r="DB35" s="623"/>
      <c r="DC35" s="624"/>
      <c r="DD35" s="614">
        <v>125420</v>
      </c>
      <c r="DE35" s="621"/>
      <c r="DF35" s="621"/>
      <c r="DG35" s="621"/>
      <c r="DH35" s="621"/>
      <c r="DI35" s="621"/>
      <c r="DJ35" s="621"/>
      <c r="DK35" s="622"/>
      <c r="DL35" s="614">
        <v>25972</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2122938</v>
      </c>
      <c r="S36" s="609"/>
      <c r="T36" s="609"/>
      <c r="U36" s="609"/>
      <c r="V36" s="609"/>
      <c r="W36" s="609"/>
      <c r="X36" s="609"/>
      <c r="Y36" s="610"/>
      <c r="Z36" s="646">
        <v>1.9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7269044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613959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5989538</v>
      </c>
      <c r="CS36" s="609"/>
      <c r="CT36" s="609"/>
      <c r="CU36" s="609"/>
      <c r="CV36" s="609"/>
      <c r="CW36" s="609"/>
      <c r="CX36" s="609"/>
      <c r="CY36" s="610"/>
      <c r="CZ36" s="611">
        <v>5.5</v>
      </c>
      <c r="DA36" s="623"/>
      <c r="DB36" s="623"/>
      <c r="DC36" s="624"/>
      <c r="DD36" s="614">
        <v>3511410</v>
      </c>
      <c r="DE36" s="609"/>
      <c r="DF36" s="609"/>
      <c r="DG36" s="609"/>
      <c r="DH36" s="609"/>
      <c r="DI36" s="609"/>
      <c r="DJ36" s="609"/>
      <c r="DK36" s="610"/>
      <c r="DL36" s="614">
        <v>2007315</v>
      </c>
      <c r="DM36" s="609"/>
      <c r="DN36" s="609"/>
      <c r="DO36" s="609"/>
      <c r="DP36" s="609"/>
      <c r="DQ36" s="609"/>
      <c r="DR36" s="609"/>
      <c r="DS36" s="609"/>
      <c r="DT36" s="609"/>
      <c r="DU36" s="609"/>
      <c r="DV36" s="610"/>
      <c r="DW36" s="611">
        <v>17.399999999999999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7328248</v>
      </c>
      <c r="S37" s="609"/>
      <c r="T37" s="609"/>
      <c r="U37" s="609"/>
      <c r="V37" s="609"/>
      <c r="W37" s="609"/>
      <c r="X37" s="609"/>
      <c r="Y37" s="610"/>
      <c r="Z37" s="646">
        <v>6.4</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2740016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560434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1171454</v>
      </c>
      <c r="CS37" s="621"/>
      <c r="CT37" s="621"/>
      <c r="CU37" s="621"/>
      <c r="CV37" s="621"/>
      <c r="CW37" s="621"/>
      <c r="CX37" s="621"/>
      <c r="CY37" s="622"/>
      <c r="CZ37" s="611">
        <v>1.1000000000000001</v>
      </c>
      <c r="DA37" s="623"/>
      <c r="DB37" s="623"/>
      <c r="DC37" s="624"/>
      <c r="DD37" s="614">
        <v>925413</v>
      </c>
      <c r="DE37" s="621"/>
      <c r="DF37" s="621"/>
      <c r="DG37" s="621"/>
      <c r="DH37" s="621"/>
      <c r="DI37" s="621"/>
      <c r="DJ37" s="621"/>
      <c r="DK37" s="622"/>
      <c r="DL37" s="614">
        <v>834845</v>
      </c>
      <c r="DM37" s="621"/>
      <c r="DN37" s="621"/>
      <c r="DO37" s="621"/>
      <c r="DP37" s="621"/>
      <c r="DQ37" s="621"/>
      <c r="DR37" s="621"/>
      <c r="DS37" s="621"/>
      <c r="DT37" s="621"/>
      <c r="DU37" s="621"/>
      <c r="DV37" s="622"/>
      <c r="DW37" s="611">
        <v>7.2</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35098370</v>
      </c>
      <c r="S38" s="609"/>
      <c r="T38" s="609"/>
      <c r="U38" s="609"/>
      <c r="V38" s="609"/>
      <c r="W38" s="609"/>
      <c r="X38" s="609"/>
      <c r="Y38" s="610"/>
      <c r="Z38" s="646">
        <v>30.7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2186013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1655358</v>
      </c>
      <c r="CS38" s="609"/>
      <c r="CT38" s="609"/>
      <c r="CU38" s="609"/>
      <c r="CV38" s="609"/>
      <c r="CW38" s="609"/>
      <c r="CX38" s="609"/>
      <c r="CY38" s="610"/>
      <c r="CZ38" s="611">
        <v>1.5</v>
      </c>
      <c r="DA38" s="623"/>
      <c r="DB38" s="623"/>
      <c r="DC38" s="624"/>
      <c r="DD38" s="614">
        <v>1369555</v>
      </c>
      <c r="DE38" s="609"/>
      <c r="DF38" s="609"/>
      <c r="DG38" s="609"/>
      <c r="DH38" s="609"/>
      <c r="DI38" s="609"/>
      <c r="DJ38" s="609"/>
      <c r="DK38" s="610"/>
      <c r="DL38" s="614">
        <v>1232355</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687657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5370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15646106</v>
      </c>
      <c r="CS39" s="621"/>
      <c r="CT39" s="621"/>
      <c r="CU39" s="621"/>
      <c r="CV39" s="621"/>
      <c r="CW39" s="621"/>
      <c r="CX39" s="621"/>
      <c r="CY39" s="622"/>
      <c r="CZ39" s="611">
        <v>14.3</v>
      </c>
      <c r="DA39" s="623"/>
      <c r="DB39" s="623"/>
      <c r="DC39" s="624"/>
      <c r="DD39" s="614">
        <v>10413911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22700</v>
      </c>
      <c r="S40" s="609"/>
      <c r="T40" s="609"/>
      <c r="U40" s="609"/>
      <c r="V40" s="609"/>
      <c r="W40" s="609"/>
      <c r="X40" s="609"/>
      <c r="Y40" s="610"/>
      <c r="Z40" s="646">
        <v>0</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64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4584029</v>
      </c>
      <c r="CS40" s="609"/>
      <c r="CT40" s="609"/>
      <c r="CU40" s="609"/>
      <c r="CV40" s="609"/>
      <c r="CW40" s="609"/>
      <c r="CX40" s="609"/>
      <c r="CY40" s="610"/>
      <c r="CZ40" s="611">
        <v>4.2</v>
      </c>
      <c r="DA40" s="623"/>
      <c r="DB40" s="623"/>
      <c r="DC40" s="624"/>
      <c r="DD40" s="614">
        <v>496139</v>
      </c>
      <c r="DE40" s="609"/>
      <c r="DF40" s="609"/>
      <c r="DG40" s="609"/>
      <c r="DH40" s="609"/>
      <c r="DI40" s="609"/>
      <c r="DJ40" s="609"/>
      <c r="DK40" s="610"/>
      <c r="DL40" s="614">
        <v>479176</v>
      </c>
      <c r="DM40" s="609"/>
      <c r="DN40" s="609"/>
      <c r="DO40" s="609"/>
      <c r="DP40" s="609"/>
      <c r="DQ40" s="609"/>
      <c r="DR40" s="609"/>
      <c r="DS40" s="609"/>
      <c r="DT40" s="609"/>
      <c r="DU40" s="609"/>
      <c r="DV40" s="610"/>
      <c r="DW40" s="611">
        <v>4.2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114207932</v>
      </c>
      <c r="S41" s="633"/>
      <c r="T41" s="633"/>
      <c r="U41" s="633"/>
      <c r="V41" s="633"/>
      <c r="W41" s="633"/>
      <c r="X41" s="633"/>
      <c r="Y41" s="636"/>
      <c r="Z41" s="637">
        <v>100</v>
      </c>
      <c r="AA41" s="637"/>
      <c r="AB41" s="637"/>
      <c r="AC41" s="637"/>
      <c r="AD41" s="638">
        <v>11515306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242365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29</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1412993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541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12674258</v>
      </c>
      <c r="CS42" s="621"/>
      <c r="CT42" s="621"/>
      <c r="CU42" s="621"/>
      <c r="CV42" s="621"/>
      <c r="CW42" s="621"/>
      <c r="CX42" s="621"/>
      <c r="CY42" s="622"/>
      <c r="CZ42" s="611">
        <v>11.6</v>
      </c>
      <c r="DA42" s="623"/>
      <c r="DB42" s="623"/>
      <c r="DC42" s="624"/>
      <c r="DD42" s="614">
        <v>2179099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289931</v>
      </c>
      <c r="CS43" s="621"/>
      <c r="CT43" s="621"/>
      <c r="CU43" s="621"/>
      <c r="CV43" s="621"/>
      <c r="CW43" s="621"/>
      <c r="CX43" s="621"/>
      <c r="CY43" s="622"/>
      <c r="CZ43" s="611">
        <v>0.3</v>
      </c>
      <c r="DA43" s="623"/>
      <c r="DB43" s="623"/>
      <c r="DC43" s="624"/>
      <c r="DD43" s="614">
        <v>165199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2925009</v>
      </c>
      <c r="CS44" s="609"/>
      <c r="CT44" s="609"/>
      <c r="CU44" s="609"/>
      <c r="CV44" s="609"/>
      <c r="CW44" s="609"/>
      <c r="CX44" s="609"/>
      <c r="CY44" s="610"/>
      <c r="CZ44" s="611">
        <v>2.7</v>
      </c>
      <c r="DA44" s="612"/>
      <c r="DB44" s="612"/>
      <c r="DC44" s="613"/>
      <c r="DD44" s="614">
        <v>507440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1638421</v>
      </c>
      <c r="CS45" s="621"/>
      <c r="CT45" s="621"/>
      <c r="CU45" s="621"/>
      <c r="CV45" s="621"/>
      <c r="CW45" s="621"/>
      <c r="CX45" s="621"/>
      <c r="CY45" s="622"/>
      <c r="CZ45" s="611">
        <v>1.5</v>
      </c>
      <c r="DA45" s="623"/>
      <c r="DB45" s="623"/>
      <c r="DC45" s="624"/>
      <c r="DD45" s="614">
        <v>230992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946566</v>
      </c>
      <c r="CS46" s="609"/>
      <c r="CT46" s="609"/>
      <c r="CU46" s="609"/>
      <c r="CV46" s="609"/>
      <c r="CW46" s="609"/>
      <c r="CX46" s="609"/>
      <c r="CY46" s="610"/>
      <c r="CZ46" s="611">
        <v>0.9</v>
      </c>
      <c r="DA46" s="612"/>
      <c r="DB46" s="612"/>
      <c r="DC46" s="613"/>
      <c r="DD46" s="614">
        <v>269677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9749249</v>
      </c>
      <c r="CS47" s="621"/>
      <c r="CT47" s="621"/>
      <c r="CU47" s="621"/>
      <c r="CV47" s="621"/>
      <c r="CW47" s="621"/>
      <c r="CX47" s="621"/>
      <c r="CY47" s="622"/>
      <c r="CZ47" s="611">
        <v>8.9</v>
      </c>
      <c r="DA47" s="623"/>
      <c r="DB47" s="623"/>
      <c r="DC47" s="624"/>
      <c r="DD47" s="614">
        <v>1671659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109585261</v>
      </c>
      <c r="CS49" s="593"/>
      <c r="CT49" s="593"/>
      <c r="CU49" s="593"/>
      <c r="CV49" s="593"/>
      <c r="CW49" s="593"/>
      <c r="CX49" s="593"/>
      <c r="CY49" s="594"/>
      <c r="CZ49" s="595">
        <v>100</v>
      </c>
      <c r="DA49" s="596"/>
      <c r="DB49" s="596"/>
      <c r="DC49" s="597"/>
      <c r="DD49" s="598">
        <v>30097422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ZPQmkswtlPiCq10SgpIU6rEb/OdAa/Qp93DH4hbdjJaUn6hXwLRbcwCH4EAyUZdk9+wogP8hR4YkUgwZdrh6w==" saltValue="OEh0jaXwD/A0BGH5HnUw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114031</v>
      </c>
      <c r="R7" s="1090"/>
      <c r="S7" s="1090"/>
      <c r="T7" s="1090"/>
      <c r="U7" s="1090"/>
      <c r="V7" s="1090">
        <v>109418</v>
      </c>
      <c r="W7" s="1090"/>
      <c r="X7" s="1090"/>
      <c r="Y7" s="1090"/>
      <c r="Z7" s="1090"/>
      <c r="AA7" s="1090">
        <v>4613</v>
      </c>
      <c r="AB7" s="1090"/>
      <c r="AC7" s="1090"/>
      <c r="AD7" s="1090"/>
      <c r="AE7" s="1091"/>
      <c r="AF7" s="1092">
        <v>432</v>
      </c>
      <c r="AG7" s="1093"/>
      <c r="AH7" s="1093"/>
      <c r="AI7" s="1093"/>
      <c r="AJ7" s="1094"/>
      <c r="AK7" s="1095">
        <v>118</v>
      </c>
      <c r="AL7" s="1096"/>
      <c r="AM7" s="1096"/>
      <c r="AN7" s="1096"/>
      <c r="AO7" s="1096"/>
      <c r="AP7" s="1096">
        <v>60267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560</v>
      </c>
      <c r="BT7" s="1087"/>
      <c r="BU7" s="1087"/>
      <c r="BV7" s="1087"/>
      <c r="BW7" s="1087"/>
      <c r="BX7" s="1087"/>
      <c r="BY7" s="1087"/>
      <c r="BZ7" s="1087"/>
      <c r="CA7" s="1087"/>
      <c r="CB7" s="1087"/>
      <c r="CC7" s="1087"/>
      <c r="CD7" s="1087"/>
      <c r="CE7" s="1087"/>
      <c r="CF7" s="1087"/>
      <c r="CG7" s="1099"/>
      <c r="CH7" s="1083">
        <v>0</v>
      </c>
      <c r="CI7" s="1084"/>
      <c r="CJ7" s="1084"/>
      <c r="CK7" s="1084"/>
      <c r="CL7" s="1085"/>
      <c r="CM7" s="1083">
        <v>20</v>
      </c>
      <c r="CN7" s="1084"/>
      <c r="CO7" s="1084"/>
      <c r="CP7" s="1084"/>
      <c r="CQ7" s="1085"/>
      <c r="CR7" s="1083">
        <v>10</v>
      </c>
      <c r="CS7" s="1084"/>
      <c r="CT7" s="1084"/>
      <c r="CU7" s="1084"/>
      <c r="CV7" s="1085"/>
      <c r="CW7" s="1083">
        <v>15</v>
      </c>
      <c r="CX7" s="1084"/>
      <c r="CY7" s="1084"/>
      <c r="CZ7" s="1084"/>
      <c r="DA7" s="1085"/>
      <c r="DB7" s="1083" t="s">
        <v>488</v>
      </c>
      <c r="DC7" s="1084"/>
      <c r="DD7" s="1084"/>
      <c r="DE7" s="1084"/>
      <c r="DF7" s="1085"/>
      <c r="DG7" s="1083" t="s">
        <v>488</v>
      </c>
      <c r="DH7" s="1084"/>
      <c r="DI7" s="1084"/>
      <c r="DJ7" s="1084"/>
      <c r="DK7" s="1085"/>
      <c r="DL7" s="1083" t="s">
        <v>488</v>
      </c>
      <c r="DM7" s="1084"/>
      <c r="DN7" s="1084"/>
      <c r="DO7" s="1084"/>
      <c r="DP7" s="1085"/>
      <c r="DQ7" s="1083" t="s">
        <v>488</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220</v>
      </c>
      <c r="R8" s="1026"/>
      <c r="S8" s="1026"/>
      <c r="T8" s="1026"/>
      <c r="U8" s="1026"/>
      <c r="V8" s="1026">
        <v>211</v>
      </c>
      <c r="W8" s="1026"/>
      <c r="X8" s="1026"/>
      <c r="Y8" s="1026"/>
      <c r="Z8" s="1026"/>
      <c r="AA8" s="1026">
        <v>9</v>
      </c>
      <c r="AB8" s="1026"/>
      <c r="AC8" s="1026"/>
      <c r="AD8" s="1026"/>
      <c r="AE8" s="1027"/>
      <c r="AF8" s="1022">
        <v>9</v>
      </c>
      <c r="AG8" s="1023"/>
      <c r="AH8" s="1023"/>
      <c r="AI8" s="1023"/>
      <c r="AJ8" s="1024"/>
      <c r="AK8" s="1067" t="s">
        <v>488</v>
      </c>
      <c r="AL8" s="1068"/>
      <c r="AM8" s="1068"/>
      <c r="AN8" s="1068"/>
      <c r="AO8" s="1068"/>
      <c r="AP8" s="1068" t="s">
        <v>488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561</v>
      </c>
      <c r="BT8" s="980"/>
      <c r="BU8" s="980"/>
      <c r="BV8" s="980"/>
      <c r="BW8" s="980"/>
      <c r="BX8" s="980"/>
      <c r="BY8" s="980"/>
      <c r="BZ8" s="980"/>
      <c r="CA8" s="980"/>
      <c r="CB8" s="980"/>
      <c r="CC8" s="980"/>
      <c r="CD8" s="980"/>
      <c r="CE8" s="980"/>
      <c r="CF8" s="980"/>
      <c r="CG8" s="1001"/>
      <c r="CH8" s="976">
        <v>-3</v>
      </c>
      <c r="CI8" s="977"/>
      <c r="CJ8" s="977"/>
      <c r="CK8" s="977"/>
      <c r="CL8" s="978"/>
      <c r="CM8" s="976">
        <v>43</v>
      </c>
      <c r="CN8" s="977"/>
      <c r="CO8" s="977"/>
      <c r="CP8" s="977"/>
      <c r="CQ8" s="978"/>
      <c r="CR8" s="976">
        <v>40</v>
      </c>
      <c r="CS8" s="977"/>
      <c r="CT8" s="977"/>
      <c r="CU8" s="977"/>
      <c r="CV8" s="978"/>
      <c r="CW8" s="976">
        <v>0</v>
      </c>
      <c r="CX8" s="977"/>
      <c r="CY8" s="977"/>
      <c r="CZ8" s="977"/>
      <c r="DA8" s="978"/>
      <c r="DB8" s="976" t="s">
        <v>488</v>
      </c>
      <c r="DC8" s="977"/>
      <c r="DD8" s="977"/>
      <c r="DE8" s="977"/>
      <c r="DF8" s="978"/>
      <c r="DG8" s="976" t="s">
        <v>488</v>
      </c>
      <c r="DH8" s="977"/>
      <c r="DI8" s="977"/>
      <c r="DJ8" s="977"/>
      <c r="DK8" s="978"/>
      <c r="DL8" s="976" t="s">
        <v>488</v>
      </c>
      <c r="DM8" s="977"/>
      <c r="DN8" s="977"/>
      <c r="DO8" s="977"/>
      <c r="DP8" s="978"/>
      <c r="DQ8" s="976" t="s">
        <v>488</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562</v>
      </c>
      <c r="BT9" s="980"/>
      <c r="BU9" s="980"/>
      <c r="BV9" s="980"/>
      <c r="BW9" s="980"/>
      <c r="BX9" s="980"/>
      <c r="BY9" s="980"/>
      <c r="BZ9" s="980"/>
      <c r="CA9" s="980"/>
      <c r="CB9" s="980"/>
      <c r="CC9" s="980"/>
      <c r="CD9" s="980"/>
      <c r="CE9" s="980"/>
      <c r="CF9" s="980"/>
      <c r="CG9" s="1001"/>
      <c r="CH9" s="976">
        <v>0</v>
      </c>
      <c r="CI9" s="977"/>
      <c r="CJ9" s="977"/>
      <c r="CK9" s="977"/>
      <c r="CL9" s="978"/>
      <c r="CM9" s="976">
        <v>21</v>
      </c>
      <c r="CN9" s="977"/>
      <c r="CO9" s="977"/>
      <c r="CP9" s="977"/>
      <c r="CQ9" s="978"/>
      <c r="CR9" s="976">
        <v>15</v>
      </c>
      <c r="CS9" s="977"/>
      <c r="CT9" s="977"/>
      <c r="CU9" s="977"/>
      <c r="CV9" s="978"/>
      <c r="CW9" s="976" t="s">
        <v>488</v>
      </c>
      <c r="CX9" s="977"/>
      <c r="CY9" s="977"/>
      <c r="CZ9" s="977"/>
      <c r="DA9" s="978"/>
      <c r="DB9" s="976" t="s">
        <v>488</v>
      </c>
      <c r="DC9" s="977"/>
      <c r="DD9" s="977"/>
      <c r="DE9" s="977"/>
      <c r="DF9" s="978"/>
      <c r="DG9" s="976" t="s">
        <v>488</v>
      </c>
      <c r="DH9" s="977"/>
      <c r="DI9" s="977"/>
      <c r="DJ9" s="977"/>
      <c r="DK9" s="978"/>
      <c r="DL9" s="976" t="s">
        <v>488</v>
      </c>
      <c r="DM9" s="977"/>
      <c r="DN9" s="977"/>
      <c r="DO9" s="977"/>
      <c r="DP9" s="978"/>
      <c r="DQ9" s="976" t="s">
        <v>488</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563</v>
      </c>
      <c r="BT10" s="980"/>
      <c r="BU10" s="980"/>
      <c r="BV10" s="980"/>
      <c r="BW10" s="980"/>
      <c r="BX10" s="980"/>
      <c r="BY10" s="980"/>
      <c r="BZ10" s="980"/>
      <c r="CA10" s="980"/>
      <c r="CB10" s="980"/>
      <c r="CC10" s="980"/>
      <c r="CD10" s="980"/>
      <c r="CE10" s="980"/>
      <c r="CF10" s="980"/>
      <c r="CG10" s="1001"/>
      <c r="CH10" s="976">
        <v>41</v>
      </c>
      <c r="CI10" s="977"/>
      <c r="CJ10" s="977"/>
      <c r="CK10" s="977"/>
      <c r="CL10" s="978"/>
      <c r="CM10" s="976">
        <v>48</v>
      </c>
      <c r="CN10" s="977"/>
      <c r="CO10" s="977"/>
      <c r="CP10" s="977"/>
      <c r="CQ10" s="978"/>
      <c r="CR10" s="976">
        <v>5</v>
      </c>
      <c r="CS10" s="977"/>
      <c r="CT10" s="977"/>
      <c r="CU10" s="977"/>
      <c r="CV10" s="978"/>
      <c r="CW10" s="976" t="s">
        <v>488</v>
      </c>
      <c r="CX10" s="977"/>
      <c r="CY10" s="977"/>
      <c r="CZ10" s="977"/>
      <c r="DA10" s="978"/>
      <c r="DB10" s="976" t="s">
        <v>488</v>
      </c>
      <c r="DC10" s="977"/>
      <c r="DD10" s="977"/>
      <c r="DE10" s="977"/>
      <c r="DF10" s="978"/>
      <c r="DG10" s="976" t="s">
        <v>488</v>
      </c>
      <c r="DH10" s="977"/>
      <c r="DI10" s="977"/>
      <c r="DJ10" s="977"/>
      <c r="DK10" s="978"/>
      <c r="DL10" s="976" t="s">
        <v>488</v>
      </c>
      <c r="DM10" s="977"/>
      <c r="DN10" s="977"/>
      <c r="DO10" s="977"/>
      <c r="DP10" s="978"/>
      <c r="DQ10" s="976" t="s">
        <v>488</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564</v>
      </c>
      <c r="BT11" s="980"/>
      <c r="BU11" s="980"/>
      <c r="BV11" s="980"/>
      <c r="BW11" s="980"/>
      <c r="BX11" s="980"/>
      <c r="BY11" s="980"/>
      <c r="BZ11" s="980"/>
      <c r="CA11" s="980"/>
      <c r="CB11" s="980"/>
      <c r="CC11" s="980"/>
      <c r="CD11" s="980"/>
      <c r="CE11" s="980"/>
      <c r="CF11" s="980"/>
      <c r="CG11" s="1001"/>
      <c r="CH11" s="976">
        <v>6</v>
      </c>
      <c r="CI11" s="977"/>
      <c r="CJ11" s="977"/>
      <c r="CK11" s="977"/>
      <c r="CL11" s="978"/>
      <c r="CM11" s="976">
        <v>18</v>
      </c>
      <c r="CN11" s="977"/>
      <c r="CO11" s="977"/>
      <c r="CP11" s="977"/>
      <c r="CQ11" s="978"/>
      <c r="CR11" s="976">
        <v>10</v>
      </c>
      <c r="CS11" s="977"/>
      <c r="CT11" s="977"/>
      <c r="CU11" s="977"/>
      <c r="CV11" s="978"/>
      <c r="CW11" s="976" t="s">
        <v>488</v>
      </c>
      <c r="CX11" s="977"/>
      <c r="CY11" s="977"/>
      <c r="CZ11" s="977"/>
      <c r="DA11" s="978"/>
      <c r="DB11" s="976" t="s">
        <v>488</v>
      </c>
      <c r="DC11" s="977"/>
      <c r="DD11" s="977"/>
      <c r="DE11" s="977"/>
      <c r="DF11" s="978"/>
      <c r="DG11" s="976" t="s">
        <v>488</v>
      </c>
      <c r="DH11" s="977"/>
      <c r="DI11" s="977"/>
      <c r="DJ11" s="977"/>
      <c r="DK11" s="978"/>
      <c r="DL11" s="976" t="s">
        <v>488</v>
      </c>
      <c r="DM11" s="977"/>
      <c r="DN11" s="977"/>
      <c r="DO11" s="977"/>
      <c r="DP11" s="978"/>
      <c r="DQ11" s="976" t="s">
        <v>488</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565</v>
      </c>
      <c r="BT12" s="980"/>
      <c r="BU12" s="980"/>
      <c r="BV12" s="980"/>
      <c r="BW12" s="980"/>
      <c r="BX12" s="980"/>
      <c r="BY12" s="980"/>
      <c r="BZ12" s="980"/>
      <c r="CA12" s="980"/>
      <c r="CB12" s="980"/>
      <c r="CC12" s="980"/>
      <c r="CD12" s="980"/>
      <c r="CE12" s="980"/>
      <c r="CF12" s="980"/>
      <c r="CG12" s="1001"/>
      <c r="CH12" s="976">
        <v>4</v>
      </c>
      <c r="CI12" s="977"/>
      <c r="CJ12" s="977"/>
      <c r="CK12" s="977"/>
      <c r="CL12" s="978"/>
      <c r="CM12" s="976">
        <v>44</v>
      </c>
      <c r="CN12" s="977"/>
      <c r="CO12" s="977"/>
      <c r="CP12" s="977"/>
      <c r="CQ12" s="978"/>
      <c r="CR12" s="976">
        <v>3</v>
      </c>
      <c r="CS12" s="977"/>
      <c r="CT12" s="977"/>
      <c r="CU12" s="977"/>
      <c r="CV12" s="978"/>
      <c r="CW12" s="976" t="s">
        <v>488</v>
      </c>
      <c r="CX12" s="977"/>
      <c r="CY12" s="977"/>
      <c r="CZ12" s="977"/>
      <c r="DA12" s="978"/>
      <c r="DB12" s="976" t="s">
        <v>488</v>
      </c>
      <c r="DC12" s="977"/>
      <c r="DD12" s="977"/>
      <c r="DE12" s="977"/>
      <c r="DF12" s="978"/>
      <c r="DG12" s="976" t="s">
        <v>488</v>
      </c>
      <c r="DH12" s="977"/>
      <c r="DI12" s="977"/>
      <c r="DJ12" s="977"/>
      <c r="DK12" s="978"/>
      <c r="DL12" s="976" t="s">
        <v>488</v>
      </c>
      <c r="DM12" s="977"/>
      <c r="DN12" s="977"/>
      <c r="DO12" s="977"/>
      <c r="DP12" s="978"/>
      <c r="DQ12" s="976" t="s">
        <v>488</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441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4410</v>
      </c>
      <c r="R28" s="1038"/>
      <c r="S28" s="1038"/>
      <c r="T28" s="1038"/>
      <c r="U28" s="1038"/>
      <c r="V28" s="1038">
        <v>3796</v>
      </c>
      <c r="W28" s="1038"/>
      <c r="X28" s="1038"/>
      <c r="Y28" s="1038"/>
      <c r="Z28" s="1038"/>
      <c r="AA28" s="1038">
        <v>614</v>
      </c>
      <c r="AB28" s="1038"/>
      <c r="AC28" s="1038"/>
      <c r="AD28" s="1038"/>
      <c r="AE28" s="1039"/>
      <c r="AF28" s="1040">
        <v>614</v>
      </c>
      <c r="AG28" s="1038"/>
      <c r="AH28" s="1038"/>
      <c r="AI28" s="1038"/>
      <c r="AJ28" s="1041"/>
      <c r="AK28" s="1029">
        <v>257</v>
      </c>
      <c r="AL28" s="1030"/>
      <c r="AM28" s="1030"/>
      <c r="AN28" s="1030"/>
      <c r="AO28" s="1030"/>
      <c r="AP28" s="1030" t="s">
        <v>488</v>
      </c>
      <c r="AQ28" s="1030"/>
      <c r="AR28" s="1030"/>
      <c r="AS28" s="1030"/>
      <c r="AT28" s="1030"/>
      <c r="AU28" s="1030" t="s">
        <v>488</v>
      </c>
      <c r="AV28" s="1030"/>
      <c r="AW28" s="1030"/>
      <c r="AX28" s="1030"/>
      <c r="AY28" s="1030"/>
      <c r="AZ28" s="1031" t="s">
        <v>488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33</v>
      </c>
      <c r="R29" s="1026"/>
      <c r="S29" s="1026"/>
      <c r="T29" s="1026"/>
      <c r="U29" s="1026"/>
      <c r="V29" s="1026">
        <v>31</v>
      </c>
      <c r="W29" s="1026"/>
      <c r="X29" s="1026"/>
      <c r="Y29" s="1026"/>
      <c r="Z29" s="1026"/>
      <c r="AA29" s="1026">
        <v>2</v>
      </c>
      <c r="AB29" s="1026"/>
      <c r="AC29" s="1026"/>
      <c r="AD29" s="1026"/>
      <c r="AE29" s="1027"/>
      <c r="AF29" s="1022">
        <v>2</v>
      </c>
      <c r="AG29" s="1023"/>
      <c r="AH29" s="1023"/>
      <c r="AI29" s="1023"/>
      <c r="AJ29" s="1024"/>
      <c r="AK29" s="967" t="s">
        <v>488</v>
      </c>
      <c r="AL29" s="958"/>
      <c r="AM29" s="958"/>
      <c r="AN29" s="958"/>
      <c r="AO29" s="958"/>
      <c r="AP29" s="958" t="s">
        <v>488</v>
      </c>
      <c r="AQ29" s="958"/>
      <c r="AR29" s="958"/>
      <c r="AS29" s="958"/>
      <c r="AT29" s="958"/>
      <c r="AU29" s="958" t="s">
        <v>488</v>
      </c>
      <c r="AV29" s="958"/>
      <c r="AW29" s="958"/>
      <c r="AX29" s="958"/>
      <c r="AY29" s="958"/>
      <c r="AZ29" s="1028" t="s">
        <v>488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5532</v>
      </c>
      <c r="R30" s="1026"/>
      <c r="S30" s="1026"/>
      <c r="T30" s="1026"/>
      <c r="U30" s="1026"/>
      <c r="V30" s="1026">
        <v>5121</v>
      </c>
      <c r="W30" s="1026"/>
      <c r="X30" s="1026"/>
      <c r="Y30" s="1026"/>
      <c r="Z30" s="1026"/>
      <c r="AA30" s="1026">
        <v>411</v>
      </c>
      <c r="AB30" s="1026"/>
      <c r="AC30" s="1026"/>
      <c r="AD30" s="1026"/>
      <c r="AE30" s="1027"/>
      <c r="AF30" s="1022">
        <v>411</v>
      </c>
      <c r="AG30" s="1023"/>
      <c r="AH30" s="1023"/>
      <c r="AI30" s="1023"/>
      <c r="AJ30" s="1024"/>
      <c r="AK30" s="967">
        <v>873</v>
      </c>
      <c r="AL30" s="958"/>
      <c r="AM30" s="958"/>
      <c r="AN30" s="958"/>
      <c r="AO30" s="958"/>
      <c r="AP30" s="958" t="s">
        <v>488</v>
      </c>
      <c r="AQ30" s="958"/>
      <c r="AR30" s="958"/>
      <c r="AS30" s="958"/>
      <c r="AT30" s="958"/>
      <c r="AU30" s="958" t="s">
        <v>488</v>
      </c>
      <c r="AV30" s="958"/>
      <c r="AW30" s="958"/>
      <c r="AX30" s="958"/>
      <c r="AY30" s="958"/>
      <c r="AZ30" s="1028" t="s">
        <v>488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575</v>
      </c>
      <c r="R31" s="1026"/>
      <c r="S31" s="1026"/>
      <c r="T31" s="1026"/>
      <c r="U31" s="1026"/>
      <c r="V31" s="1026">
        <v>570</v>
      </c>
      <c r="W31" s="1026"/>
      <c r="X31" s="1026"/>
      <c r="Y31" s="1026"/>
      <c r="Z31" s="1026"/>
      <c r="AA31" s="1026">
        <v>5</v>
      </c>
      <c r="AB31" s="1026"/>
      <c r="AC31" s="1026"/>
      <c r="AD31" s="1026"/>
      <c r="AE31" s="1027"/>
      <c r="AF31" s="1022">
        <v>5</v>
      </c>
      <c r="AG31" s="1023"/>
      <c r="AH31" s="1023"/>
      <c r="AI31" s="1023"/>
      <c r="AJ31" s="1024"/>
      <c r="AK31" s="967">
        <v>167</v>
      </c>
      <c r="AL31" s="958"/>
      <c r="AM31" s="958"/>
      <c r="AN31" s="958"/>
      <c r="AO31" s="958"/>
      <c r="AP31" s="958" t="s">
        <v>488</v>
      </c>
      <c r="AQ31" s="958"/>
      <c r="AR31" s="958"/>
      <c r="AS31" s="958"/>
      <c r="AT31" s="958"/>
      <c r="AU31" s="958" t="s">
        <v>488</v>
      </c>
      <c r="AV31" s="958"/>
      <c r="AW31" s="958"/>
      <c r="AX31" s="958"/>
      <c r="AY31" s="958"/>
      <c r="AZ31" s="1028" t="s">
        <v>488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729</v>
      </c>
      <c r="R32" s="1026"/>
      <c r="S32" s="1026"/>
      <c r="T32" s="1026"/>
      <c r="U32" s="1026"/>
      <c r="V32" s="1026">
        <v>1107</v>
      </c>
      <c r="W32" s="1026"/>
      <c r="X32" s="1026"/>
      <c r="Y32" s="1026"/>
      <c r="Z32" s="1026"/>
      <c r="AA32" s="1026">
        <v>-378</v>
      </c>
      <c r="AB32" s="1026"/>
      <c r="AC32" s="1026"/>
      <c r="AD32" s="1026"/>
      <c r="AE32" s="1027"/>
      <c r="AF32" s="1022">
        <v>1253</v>
      </c>
      <c r="AG32" s="1023"/>
      <c r="AH32" s="1023"/>
      <c r="AI32" s="1023"/>
      <c r="AJ32" s="1024"/>
      <c r="AK32" s="967">
        <v>186</v>
      </c>
      <c r="AL32" s="958"/>
      <c r="AM32" s="958"/>
      <c r="AN32" s="958"/>
      <c r="AO32" s="958"/>
      <c r="AP32" s="958">
        <v>4141</v>
      </c>
      <c r="AQ32" s="958"/>
      <c r="AR32" s="958"/>
      <c r="AS32" s="958"/>
      <c r="AT32" s="958"/>
      <c r="AU32" s="958" t="s">
        <v>488</v>
      </c>
      <c r="AV32" s="958"/>
      <c r="AW32" s="958"/>
      <c r="AX32" s="958"/>
      <c r="AY32" s="958"/>
      <c r="AZ32" s="1028" t="s">
        <v>488</v>
      </c>
      <c r="BA32" s="1028"/>
      <c r="BB32" s="1028"/>
      <c r="BC32" s="1028"/>
      <c r="BD32" s="1028"/>
      <c r="BE32" s="959" t="s">
        <v>552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2343</v>
      </c>
      <c r="R33" s="1026"/>
      <c r="S33" s="1026"/>
      <c r="T33" s="1026"/>
      <c r="U33" s="1026"/>
      <c r="V33" s="1026">
        <v>2929</v>
      </c>
      <c r="W33" s="1026"/>
      <c r="X33" s="1026"/>
      <c r="Y33" s="1026"/>
      <c r="Z33" s="1026"/>
      <c r="AA33" s="1026">
        <v>-586</v>
      </c>
      <c r="AB33" s="1026"/>
      <c r="AC33" s="1026"/>
      <c r="AD33" s="1026"/>
      <c r="AE33" s="1027"/>
      <c r="AF33" s="1022">
        <v>2161</v>
      </c>
      <c r="AG33" s="1023"/>
      <c r="AH33" s="1023"/>
      <c r="AI33" s="1023"/>
      <c r="AJ33" s="1024"/>
      <c r="AK33" s="967">
        <v>688</v>
      </c>
      <c r="AL33" s="958"/>
      <c r="AM33" s="958"/>
      <c r="AN33" s="958"/>
      <c r="AO33" s="958"/>
      <c r="AP33" s="958">
        <v>1463</v>
      </c>
      <c r="AQ33" s="958"/>
      <c r="AR33" s="958"/>
      <c r="AS33" s="958"/>
      <c r="AT33" s="958"/>
      <c r="AU33" s="958" t="s">
        <v>488</v>
      </c>
      <c r="AV33" s="958"/>
      <c r="AW33" s="958"/>
      <c r="AX33" s="958"/>
      <c r="AY33" s="958"/>
      <c r="AZ33" s="1028" t="s">
        <v>488</v>
      </c>
      <c r="BA33" s="1028"/>
      <c r="BB33" s="1028"/>
      <c r="BC33" s="1028"/>
      <c r="BD33" s="1028"/>
      <c r="BE33" s="959" t="s">
        <v>552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1130</v>
      </c>
      <c r="R34" s="1026"/>
      <c r="S34" s="1026"/>
      <c r="T34" s="1026"/>
      <c r="U34" s="1026"/>
      <c r="V34" s="1026">
        <v>1185</v>
      </c>
      <c r="W34" s="1026"/>
      <c r="X34" s="1026"/>
      <c r="Y34" s="1026"/>
      <c r="Z34" s="1026"/>
      <c r="AA34" s="1026">
        <v>-55</v>
      </c>
      <c r="AB34" s="1026"/>
      <c r="AC34" s="1026"/>
      <c r="AD34" s="1026"/>
      <c r="AE34" s="1027"/>
      <c r="AF34" s="1022">
        <v>249</v>
      </c>
      <c r="AG34" s="1023"/>
      <c r="AH34" s="1023"/>
      <c r="AI34" s="1023"/>
      <c r="AJ34" s="1024"/>
      <c r="AK34" s="967">
        <v>9706</v>
      </c>
      <c r="AL34" s="958"/>
      <c r="AM34" s="958"/>
      <c r="AN34" s="958"/>
      <c r="AO34" s="958"/>
      <c r="AP34" s="958">
        <v>740</v>
      </c>
      <c r="AQ34" s="958"/>
      <c r="AR34" s="958"/>
      <c r="AS34" s="958"/>
      <c r="AT34" s="958"/>
      <c r="AU34" s="958" t="s">
        <v>488</v>
      </c>
      <c r="AV34" s="958"/>
      <c r="AW34" s="958"/>
      <c r="AX34" s="958"/>
      <c r="AY34" s="958"/>
      <c r="AZ34" s="1028" t="s">
        <v>488</v>
      </c>
      <c r="BA34" s="1028"/>
      <c r="BB34" s="1028"/>
      <c r="BC34" s="1028"/>
      <c r="BD34" s="1028"/>
      <c r="BE34" s="959" t="s">
        <v>552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25</v>
      </c>
      <c r="R35" s="1026"/>
      <c r="S35" s="1026"/>
      <c r="T35" s="1026"/>
      <c r="U35" s="1026"/>
      <c r="V35" s="1026">
        <v>25</v>
      </c>
      <c r="W35" s="1026"/>
      <c r="X35" s="1026"/>
      <c r="Y35" s="1026"/>
      <c r="Z35" s="1026"/>
      <c r="AA35" s="1026">
        <v>0</v>
      </c>
      <c r="AB35" s="1026"/>
      <c r="AC35" s="1026"/>
      <c r="AD35" s="1026"/>
      <c r="AE35" s="1027"/>
      <c r="AF35" s="1022">
        <v>56</v>
      </c>
      <c r="AG35" s="1023"/>
      <c r="AH35" s="1023"/>
      <c r="AI35" s="1023"/>
      <c r="AJ35" s="1024"/>
      <c r="AK35" s="967">
        <v>14</v>
      </c>
      <c r="AL35" s="958"/>
      <c r="AM35" s="958"/>
      <c r="AN35" s="958"/>
      <c r="AO35" s="958"/>
      <c r="AP35" s="958" t="s">
        <v>488</v>
      </c>
      <c r="AQ35" s="958"/>
      <c r="AR35" s="958"/>
      <c r="AS35" s="958"/>
      <c r="AT35" s="958"/>
      <c r="AU35" s="958" t="s">
        <v>488</v>
      </c>
      <c r="AV35" s="958"/>
      <c r="AW35" s="958"/>
      <c r="AX35" s="958"/>
      <c r="AY35" s="958"/>
      <c r="AZ35" s="1028" t="s">
        <v>488</v>
      </c>
      <c r="BA35" s="1028"/>
      <c r="BB35" s="1028"/>
      <c r="BC35" s="1028"/>
      <c r="BD35" s="1028"/>
      <c r="BE35" s="959" t="s">
        <v>553</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4752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554</v>
      </c>
      <c r="C68" s="973"/>
      <c r="D68" s="973"/>
      <c r="E68" s="973"/>
      <c r="F68" s="973"/>
      <c r="G68" s="973"/>
      <c r="H68" s="973"/>
      <c r="I68" s="973"/>
      <c r="J68" s="973"/>
      <c r="K68" s="973"/>
      <c r="L68" s="973"/>
      <c r="M68" s="973"/>
      <c r="N68" s="973"/>
      <c r="O68" s="973"/>
      <c r="P68" s="974"/>
      <c r="Q68" s="975">
        <v>2609</v>
      </c>
      <c r="R68" s="969"/>
      <c r="S68" s="969"/>
      <c r="T68" s="969"/>
      <c r="U68" s="969"/>
      <c r="V68" s="969">
        <v>2512</v>
      </c>
      <c r="W68" s="969"/>
      <c r="X68" s="969"/>
      <c r="Y68" s="969"/>
      <c r="Z68" s="969"/>
      <c r="AA68" s="969">
        <v>97</v>
      </c>
      <c r="AB68" s="969"/>
      <c r="AC68" s="969"/>
      <c r="AD68" s="969"/>
      <c r="AE68" s="969"/>
      <c r="AF68" s="969">
        <v>95</v>
      </c>
      <c r="AG68" s="969"/>
      <c r="AH68" s="969"/>
      <c r="AI68" s="969"/>
      <c r="AJ68" s="969"/>
      <c r="AK68" s="969" t="s">
        <v>488</v>
      </c>
      <c r="AL68" s="969"/>
      <c r="AM68" s="969"/>
      <c r="AN68" s="969"/>
      <c r="AO68" s="969"/>
      <c r="AP68" s="969">
        <v>373</v>
      </c>
      <c r="AQ68" s="969"/>
      <c r="AR68" s="969"/>
      <c r="AS68" s="969"/>
      <c r="AT68" s="969"/>
      <c r="AU68" s="969">
        <v>124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555</v>
      </c>
      <c r="C69" s="962"/>
      <c r="D69" s="962"/>
      <c r="E69" s="962"/>
      <c r="F69" s="962"/>
      <c r="G69" s="962"/>
      <c r="H69" s="962"/>
      <c r="I69" s="962"/>
      <c r="J69" s="962"/>
      <c r="K69" s="962"/>
      <c r="L69" s="962"/>
      <c r="M69" s="962"/>
      <c r="N69" s="962"/>
      <c r="O69" s="962"/>
      <c r="P69" s="963"/>
      <c r="Q69" s="964">
        <v>1151</v>
      </c>
      <c r="R69" s="958"/>
      <c r="S69" s="958"/>
      <c r="T69" s="958"/>
      <c r="U69" s="958"/>
      <c r="V69" s="958">
        <v>1130</v>
      </c>
      <c r="W69" s="958"/>
      <c r="X69" s="958"/>
      <c r="Y69" s="958"/>
      <c r="Z69" s="958"/>
      <c r="AA69" s="958">
        <v>21</v>
      </c>
      <c r="AB69" s="958"/>
      <c r="AC69" s="958"/>
      <c r="AD69" s="958"/>
      <c r="AE69" s="958"/>
      <c r="AF69" s="958">
        <v>21</v>
      </c>
      <c r="AG69" s="958"/>
      <c r="AH69" s="958"/>
      <c r="AI69" s="958"/>
      <c r="AJ69" s="958"/>
      <c r="AK69" s="958" t="s">
        <v>488</v>
      </c>
      <c r="AL69" s="958"/>
      <c r="AM69" s="958"/>
      <c r="AN69" s="958"/>
      <c r="AO69" s="958"/>
      <c r="AP69" s="958">
        <v>332</v>
      </c>
      <c r="AQ69" s="958"/>
      <c r="AR69" s="958"/>
      <c r="AS69" s="958"/>
      <c r="AT69" s="958"/>
      <c r="AU69" s="958" t="s">
        <v>488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556</v>
      </c>
      <c r="C70" s="962"/>
      <c r="D70" s="962"/>
      <c r="E70" s="962"/>
      <c r="F70" s="962"/>
      <c r="G70" s="962"/>
      <c r="H70" s="962"/>
      <c r="I70" s="962"/>
      <c r="J70" s="962"/>
      <c r="K70" s="962"/>
      <c r="L70" s="962"/>
      <c r="M70" s="962"/>
      <c r="N70" s="962"/>
      <c r="O70" s="962"/>
      <c r="P70" s="963"/>
      <c r="Q70" s="964">
        <v>173</v>
      </c>
      <c r="R70" s="958"/>
      <c r="S70" s="958"/>
      <c r="T70" s="958"/>
      <c r="U70" s="958"/>
      <c r="V70" s="958">
        <v>168</v>
      </c>
      <c r="W70" s="958"/>
      <c r="X70" s="958"/>
      <c r="Y70" s="958"/>
      <c r="Z70" s="958"/>
      <c r="AA70" s="958">
        <v>5</v>
      </c>
      <c r="AB70" s="958"/>
      <c r="AC70" s="958"/>
      <c r="AD70" s="958"/>
      <c r="AE70" s="958"/>
      <c r="AF70" s="958">
        <v>5</v>
      </c>
      <c r="AG70" s="958"/>
      <c r="AH70" s="958"/>
      <c r="AI70" s="958"/>
      <c r="AJ70" s="958"/>
      <c r="AK70" s="958" t="s">
        <v>488</v>
      </c>
      <c r="AL70" s="958"/>
      <c r="AM70" s="958"/>
      <c r="AN70" s="958"/>
      <c r="AO70" s="958"/>
      <c r="AP70" s="958" t="s">
        <v>488</v>
      </c>
      <c r="AQ70" s="958"/>
      <c r="AR70" s="958"/>
      <c r="AS70" s="958"/>
      <c r="AT70" s="958"/>
      <c r="AU70" s="958" t="s">
        <v>488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8</v>
      </c>
      <c r="R71" s="958"/>
      <c r="S71" s="958"/>
      <c r="T71" s="958"/>
      <c r="U71" s="958"/>
      <c r="V71" s="958">
        <v>7</v>
      </c>
      <c r="W71" s="958"/>
      <c r="X71" s="958"/>
      <c r="Y71" s="958"/>
      <c r="Z71" s="958"/>
      <c r="AA71" s="958">
        <v>1</v>
      </c>
      <c r="AB71" s="958"/>
      <c r="AC71" s="958"/>
      <c r="AD71" s="958"/>
      <c r="AE71" s="958"/>
      <c r="AF71" s="958">
        <v>1</v>
      </c>
      <c r="AG71" s="958"/>
      <c r="AH71" s="958"/>
      <c r="AI71" s="958"/>
      <c r="AJ71" s="958"/>
      <c r="AK71" s="958" t="s">
        <v>488</v>
      </c>
      <c r="AL71" s="958"/>
      <c r="AM71" s="958"/>
      <c r="AN71" s="958"/>
      <c r="AO71" s="958"/>
      <c r="AP71" s="958" t="s">
        <v>488</v>
      </c>
      <c r="AQ71" s="958"/>
      <c r="AR71" s="958"/>
      <c r="AS71" s="958"/>
      <c r="AT71" s="958"/>
      <c r="AU71" s="958" t="s">
        <v>488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558</v>
      </c>
      <c r="C72" s="962"/>
      <c r="D72" s="962"/>
      <c r="E72" s="962"/>
      <c r="F72" s="962"/>
      <c r="G72" s="962"/>
      <c r="H72" s="962"/>
      <c r="I72" s="962"/>
      <c r="J72" s="962"/>
      <c r="K72" s="962"/>
      <c r="L72" s="962"/>
      <c r="M72" s="962"/>
      <c r="N72" s="962"/>
      <c r="O72" s="962"/>
      <c r="P72" s="963"/>
      <c r="Q72" s="964">
        <v>881</v>
      </c>
      <c r="R72" s="958"/>
      <c r="S72" s="958"/>
      <c r="T72" s="958"/>
      <c r="U72" s="958"/>
      <c r="V72" s="958">
        <v>858</v>
      </c>
      <c r="W72" s="958"/>
      <c r="X72" s="958"/>
      <c r="Y72" s="958"/>
      <c r="Z72" s="958"/>
      <c r="AA72" s="958">
        <v>23</v>
      </c>
      <c r="AB72" s="958"/>
      <c r="AC72" s="958"/>
      <c r="AD72" s="958"/>
      <c r="AE72" s="958"/>
      <c r="AF72" s="958">
        <v>23</v>
      </c>
      <c r="AG72" s="958"/>
      <c r="AH72" s="958"/>
      <c r="AI72" s="958"/>
      <c r="AJ72" s="958"/>
      <c r="AK72" s="958" t="s">
        <v>488</v>
      </c>
      <c r="AL72" s="958"/>
      <c r="AM72" s="958"/>
      <c r="AN72" s="958"/>
      <c r="AO72" s="958"/>
      <c r="AP72" s="958" t="s">
        <v>488</v>
      </c>
      <c r="AQ72" s="958"/>
      <c r="AR72" s="958"/>
      <c r="AS72" s="958"/>
      <c r="AT72" s="958"/>
      <c r="AU72" s="958" t="s">
        <v>488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559</v>
      </c>
      <c r="C73" s="962"/>
      <c r="D73" s="962"/>
      <c r="E73" s="962"/>
      <c r="F73" s="962"/>
      <c r="G73" s="962"/>
      <c r="H73" s="962"/>
      <c r="I73" s="962"/>
      <c r="J73" s="962"/>
      <c r="K73" s="962"/>
      <c r="L73" s="962"/>
      <c r="M73" s="962"/>
      <c r="N73" s="962"/>
      <c r="O73" s="962"/>
      <c r="P73" s="963"/>
      <c r="Q73" s="964">
        <v>184908</v>
      </c>
      <c r="R73" s="958"/>
      <c r="S73" s="958"/>
      <c r="T73" s="958"/>
      <c r="U73" s="958"/>
      <c r="V73" s="958">
        <v>182658</v>
      </c>
      <c r="W73" s="958"/>
      <c r="X73" s="958"/>
      <c r="Y73" s="958"/>
      <c r="Z73" s="958"/>
      <c r="AA73" s="958">
        <v>2250</v>
      </c>
      <c r="AB73" s="958"/>
      <c r="AC73" s="958"/>
      <c r="AD73" s="958"/>
      <c r="AE73" s="958"/>
      <c r="AF73" s="958">
        <v>2250</v>
      </c>
      <c r="AG73" s="958"/>
      <c r="AH73" s="958"/>
      <c r="AI73" s="958"/>
      <c r="AJ73" s="958"/>
      <c r="AK73" s="958" t="s">
        <v>488</v>
      </c>
      <c r="AL73" s="958"/>
      <c r="AM73" s="958"/>
      <c r="AN73" s="958"/>
      <c r="AO73" s="958"/>
      <c r="AP73" s="958" t="s">
        <v>488</v>
      </c>
      <c r="AQ73" s="958"/>
      <c r="AR73" s="958"/>
      <c r="AS73" s="958"/>
      <c r="AT73" s="958"/>
      <c r="AU73" s="958" t="s">
        <v>488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3518796</v>
      </c>
      <c r="AB110" s="876"/>
      <c r="AC110" s="876"/>
      <c r="AD110" s="876"/>
      <c r="AE110" s="877"/>
      <c r="AF110" s="878">
        <v>3423414</v>
      </c>
      <c r="AG110" s="876"/>
      <c r="AH110" s="876"/>
      <c r="AI110" s="876"/>
      <c r="AJ110" s="877"/>
      <c r="AK110" s="878">
        <v>3259594</v>
      </c>
      <c r="AL110" s="876"/>
      <c r="AM110" s="876"/>
      <c r="AN110" s="876"/>
      <c r="AO110" s="877"/>
      <c r="AP110" s="879">
        <v>37.9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28606330</v>
      </c>
      <c r="BR110" s="829"/>
      <c r="BS110" s="829"/>
      <c r="BT110" s="829"/>
      <c r="BU110" s="829"/>
      <c r="BV110" s="829">
        <v>28344732</v>
      </c>
      <c r="BW110" s="829"/>
      <c r="BX110" s="829"/>
      <c r="BY110" s="829"/>
      <c r="BZ110" s="829"/>
      <c r="CA110" s="829">
        <v>60267345</v>
      </c>
      <c r="CB110" s="829"/>
      <c r="CC110" s="829"/>
      <c r="CD110" s="829"/>
      <c r="CE110" s="829"/>
      <c r="CF110" s="853">
        <v>701.2</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9622329</v>
      </c>
      <c r="BR112" s="804"/>
      <c r="BS112" s="804"/>
      <c r="BT112" s="804"/>
      <c r="BU112" s="804"/>
      <c r="BV112" s="804">
        <v>9640446</v>
      </c>
      <c r="BW112" s="804"/>
      <c r="BX112" s="804"/>
      <c r="BY112" s="804"/>
      <c r="BZ112" s="804"/>
      <c r="CA112" s="804">
        <v>10566207</v>
      </c>
      <c r="CB112" s="804"/>
      <c r="CC112" s="804"/>
      <c r="CD112" s="804"/>
      <c r="CE112" s="804"/>
      <c r="CF112" s="862">
        <v>122.9</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974637</v>
      </c>
      <c r="AB113" s="906"/>
      <c r="AC113" s="906"/>
      <c r="AD113" s="906"/>
      <c r="AE113" s="907"/>
      <c r="AF113" s="908">
        <v>1051437</v>
      </c>
      <c r="AG113" s="906"/>
      <c r="AH113" s="906"/>
      <c r="AI113" s="906"/>
      <c r="AJ113" s="907"/>
      <c r="AK113" s="908">
        <v>906072</v>
      </c>
      <c r="AL113" s="906"/>
      <c r="AM113" s="906"/>
      <c r="AN113" s="906"/>
      <c r="AO113" s="907"/>
      <c r="AP113" s="909">
        <v>10.5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140134</v>
      </c>
      <c r="BR113" s="804"/>
      <c r="BS113" s="804"/>
      <c r="BT113" s="804"/>
      <c r="BU113" s="804"/>
      <c r="BV113" s="804">
        <v>94321</v>
      </c>
      <c r="BW113" s="804"/>
      <c r="BX113" s="804"/>
      <c r="BY113" s="804"/>
      <c r="BZ113" s="804"/>
      <c r="CA113" s="804">
        <v>326357</v>
      </c>
      <c r="CB113" s="804"/>
      <c r="CC113" s="804"/>
      <c r="CD113" s="804"/>
      <c r="CE113" s="804"/>
      <c r="CF113" s="862">
        <v>3.8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64876</v>
      </c>
      <c r="AB114" s="767"/>
      <c r="AC114" s="767"/>
      <c r="AD114" s="767"/>
      <c r="AE114" s="768"/>
      <c r="AF114" s="769">
        <v>46217</v>
      </c>
      <c r="AG114" s="767"/>
      <c r="AH114" s="767"/>
      <c r="AI114" s="767"/>
      <c r="AJ114" s="768"/>
      <c r="AK114" s="769">
        <v>50231</v>
      </c>
      <c r="AL114" s="767"/>
      <c r="AM114" s="767"/>
      <c r="AN114" s="767"/>
      <c r="AO114" s="768"/>
      <c r="AP114" s="811">
        <v>0.6</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2098596</v>
      </c>
      <c r="BR114" s="804"/>
      <c r="BS114" s="804"/>
      <c r="BT114" s="804"/>
      <c r="BU114" s="804"/>
      <c r="BV114" s="804">
        <v>2218447</v>
      </c>
      <c r="BW114" s="804"/>
      <c r="BX114" s="804"/>
      <c r="BY114" s="804"/>
      <c r="BZ114" s="804"/>
      <c r="CA114" s="804">
        <v>2216599</v>
      </c>
      <c r="CB114" s="804"/>
      <c r="CC114" s="804"/>
      <c r="CD114" s="804"/>
      <c r="CE114" s="804"/>
      <c r="CF114" s="862">
        <v>25.8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4558309</v>
      </c>
      <c r="AB117" s="890"/>
      <c r="AC117" s="890"/>
      <c r="AD117" s="890"/>
      <c r="AE117" s="891"/>
      <c r="AF117" s="892">
        <v>4521068</v>
      </c>
      <c r="AG117" s="890"/>
      <c r="AH117" s="890"/>
      <c r="AI117" s="890"/>
      <c r="AJ117" s="891"/>
      <c r="AK117" s="892">
        <v>4215897</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40467389</v>
      </c>
      <c r="BR119" s="832"/>
      <c r="BS119" s="832"/>
      <c r="BT119" s="832"/>
      <c r="BU119" s="832"/>
      <c r="BV119" s="832">
        <v>40297946</v>
      </c>
      <c r="BW119" s="832"/>
      <c r="BX119" s="832"/>
      <c r="BY119" s="832"/>
      <c r="BZ119" s="832"/>
      <c r="CA119" s="832">
        <v>73376508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5504895</v>
      </c>
      <c r="BR120" s="829"/>
      <c r="BS120" s="829"/>
      <c r="BT120" s="829"/>
      <c r="BU120" s="829"/>
      <c r="BV120" s="829">
        <v>9962138</v>
      </c>
      <c r="BW120" s="829"/>
      <c r="BX120" s="829"/>
      <c r="BY120" s="829"/>
      <c r="BZ120" s="829"/>
      <c r="CA120" s="829">
        <v>25587211</v>
      </c>
      <c r="CB120" s="829"/>
      <c r="CC120" s="829"/>
      <c r="CD120" s="829"/>
      <c r="CE120" s="829"/>
      <c r="CF120" s="853">
        <v>297.7</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7726278</v>
      </c>
      <c r="DH120" s="829"/>
      <c r="DI120" s="829"/>
      <c r="DJ120" s="829"/>
      <c r="DK120" s="829"/>
      <c r="DL120" s="829">
        <v>7790991</v>
      </c>
      <c r="DM120" s="829"/>
      <c r="DN120" s="829"/>
      <c r="DO120" s="829"/>
      <c r="DP120" s="829"/>
      <c r="DQ120" s="829">
        <v>8434169</v>
      </c>
      <c r="DR120" s="829"/>
      <c r="DS120" s="829"/>
      <c r="DT120" s="829"/>
      <c r="DU120" s="829"/>
      <c r="DV120" s="830">
        <v>98.1</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1700362</v>
      </c>
      <c r="BR121" s="804"/>
      <c r="BS121" s="804"/>
      <c r="BT121" s="804"/>
      <c r="BU121" s="804"/>
      <c r="BV121" s="804">
        <v>2115195</v>
      </c>
      <c r="BW121" s="804"/>
      <c r="BX121" s="804"/>
      <c r="BY121" s="804"/>
      <c r="BZ121" s="804"/>
      <c r="CA121" s="804">
        <v>2894520</v>
      </c>
      <c r="CB121" s="804"/>
      <c r="CC121" s="804"/>
      <c r="CD121" s="804"/>
      <c r="CE121" s="804"/>
      <c r="CF121" s="862">
        <v>33.700000000000003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825808</v>
      </c>
      <c r="DH121" s="804"/>
      <c r="DI121" s="804"/>
      <c r="DJ121" s="804"/>
      <c r="DK121" s="804"/>
      <c r="DL121" s="804">
        <v>810807</v>
      </c>
      <c r="DM121" s="804"/>
      <c r="DN121" s="804"/>
      <c r="DO121" s="804"/>
      <c r="DP121" s="804"/>
      <c r="DQ121" s="804">
        <v>1229310</v>
      </c>
      <c r="DR121" s="804"/>
      <c r="DS121" s="804"/>
      <c r="DT121" s="804"/>
      <c r="DU121" s="804"/>
      <c r="DV121" s="781">
        <v>14.3</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26566470</v>
      </c>
      <c r="BR122" s="832"/>
      <c r="BS122" s="832"/>
      <c r="BT122" s="832"/>
      <c r="BU122" s="832"/>
      <c r="BV122" s="832">
        <v>27251011</v>
      </c>
      <c r="BW122" s="832"/>
      <c r="BX122" s="832"/>
      <c r="BY122" s="832"/>
      <c r="BZ122" s="832"/>
      <c r="CA122" s="832">
        <v>57943487</v>
      </c>
      <c r="CB122" s="832"/>
      <c r="CC122" s="832"/>
      <c r="CD122" s="832"/>
      <c r="CE122" s="832"/>
      <c r="CF122" s="833">
        <v>674.2</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1292367</v>
      </c>
      <c r="DH122" s="804"/>
      <c r="DI122" s="804"/>
      <c r="DJ122" s="804"/>
      <c r="DK122" s="804"/>
      <c r="DL122" s="804">
        <v>1038648</v>
      </c>
      <c r="DM122" s="804"/>
      <c r="DN122" s="804"/>
      <c r="DO122" s="804"/>
      <c r="DP122" s="804"/>
      <c r="DQ122" s="804">
        <v>902728</v>
      </c>
      <c r="DR122" s="804"/>
      <c r="DS122" s="804"/>
      <c r="DT122" s="804"/>
      <c r="DU122" s="804"/>
      <c r="DV122" s="781">
        <v>10.5</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33771727</v>
      </c>
      <c r="BR123" s="820"/>
      <c r="BS123" s="820"/>
      <c r="BT123" s="820"/>
      <c r="BU123" s="820"/>
      <c r="BV123" s="820">
        <v>39328344</v>
      </c>
      <c r="BW123" s="820"/>
      <c r="BX123" s="820"/>
      <c r="BY123" s="820"/>
      <c r="BZ123" s="820"/>
      <c r="CA123" s="820">
        <v>86425218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76.599999999999994</v>
      </c>
      <c r="BR124" s="818"/>
      <c r="BS124" s="818"/>
      <c r="BT124" s="818"/>
      <c r="BU124" s="818"/>
      <c r="BV124" s="818">
        <v>11.1</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210924</v>
      </c>
      <c r="AB128" s="788"/>
      <c r="AC128" s="788"/>
      <c r="AD128" s="788"/>
      <c r="AE128" s="789"/>
      <c r="AF128" s="790">
        <v>223230</v>
      </c>
      <c r="AG128" s="788"/>
      <c r="AH128" s="788"/>
      <c r="AI128" s="788"/>
      <c r="AJ128" s="789"/>
      <c r="AK128" s="790">
        <v>117986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13.13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11707657</v>
      </c>
      <c r="AB129" s="767"/>
      <c r="AC129" s="767"/>
      <c r="AD129" s="767"/>
      <c r="AE129" s="768"/>
      <c r="AF129" s="769">
        <v>11626466</v>
      </c>
      <c r="AG129" s="767"/>
      <c r="AH129" s="767"/>
      <c r="AI129" s="767"/>
      <c r="AJ129" s="768"/>
      <c r="AK129" s="769">
        <v>11426611</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18.13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2968887</v>
      </c>
      <c r="AB130" s="767"/>
      <c r="AC130" s="767"/>
      <c r="AD130" s="767"/>
      <c r="AE130" s="768"/>
      <c r="AF130" s="769">
        <v>2931088</v>
      </c>
      <c r="AG130" s="767"/>
      <c r="AH130" s="767"/>
      <c r="AI130" s="767"/>
      <c r="AJ130" s="768"/>
      <c r="AK130" s="769">
        <v>2831693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15.4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8738770</v>
      </c>
      <c r="AB131" s="751"/>
      <c r="AC131" s="751"/>
      <c r="AD131" s="751"/>
      <c r="AE131" s="752"/>
      <c r="AF131" s="753">
        <v>8695378</v>
      </c>
      <c r="AG131" s="751"/>
      <c r="AH131" s="751"/>
      <c r="AI131" s="751"/>
      <c r="AJ131" s="752"/>
      <c r="AK131" s="753">
        <v>8594918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15.77450831</v>
      </c>
      <c r="AB132" s="732"/>
      <c r="AC132" s="732"/>
      <c r="AD132" s="732"/>
      <c r="AE132" s="733"/>
      <c r="AF132" s="734">
        <v>15.71812059</v>
      </c>
      <c r="AG132" s="732"/>
      <c r="AH132" s="732"/>
      <c r="AI132" s="732"/>
      <c r="AJ132" s="733"/>
      <c r="AK132" s="734">
        <v>14.7321708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13.5</v>
      </c>
      <c r="AB133" s="711"/>
      <c r="AC133" s="711"/>
      <c r="AD133" s="711"/>
      <c r="AE133" s="712"/>
      <c r="AF133" s="710">
        <v>14.9</v>
      </c>
      <c r="AG133" s="711"/>
      <c r="AH133" s="711"/>
      <c r="AI133" s="711"/>
      <c r="AJ133" s="712"/>
      <c r="AK133" s="710">
        <v>15.4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WmnEcyNqrcDWL3oPudT4urB4fSLiIyzCFl06Pn1Cd0aY4USYQXtomUO3Bf4yJK0ViLkIy6/UOE5Xt4hVmLiIw==" saltValue="ZUR7wlLc+1gciTj4r7+J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15748031496062992" right="0" top="0.59055118110236227" bottom="0.38" header="0.39370078740157483" footer="0.17"/>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bmvatTcZXO1/882zOo9r8q9k7E0bq3Lj1DtPZisgoGdha4E204DOnQltJqBcZabgwxHmelhXP4PR3JiWQSGg==" saltValue="IJg9HfERZcWhZ0dC00cP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jNc1gZdJOWWKNEC65K3gDn1HrmHj+/Bm3Ntjsw8H8FIrPdMaEscLULemY7AJC03DiN6W8vM4vDx2s/KtbJgQ==" saltValue="tYnSHaVhXZcDSN9xscBXl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2832752</v>
      </c>
      <c r="AP9" s="262">
        <v>135357</v>
      </c>
      <c r="AQ9" s="263">
        <v>117270</v>
      </c>
      <c r="AR9" s="264">
        <v>15.4</v>
      </c>
    </row>
    <row r="10" spans="1:46" ht="13.5" customHeight="1" x14ac:dyDescent="0.15">
      <c r="A10" s="247"/>
      <c r="AK10" s="1117" t="s">
        <v>486</v>
      </c>
      <c r="AL10" s="1118"/>
      <c r="AM10" s="1118"/>
      <c r="AN10" s="1119"/>
      <c r="AO10" s="265">
        <v>623743</v>
      </c>
      <c r="AP10" s="265">
        <v>29804</v>
      </c>
      <c r="AQ10" s="266">
        <v>10490</v>
      </c>
      <c r="AR10" s="267">
        <v>184.1</v>
      </c>
    </row>
    <row r="11" spans="1:46" ht="13.5" customHeight="1" x14ac:dyDescent="0.15">
      <c r="A11" s="247"/>
      <c r="AK11" s="1117" t="s">
        <v>487</v>
      </c>
      <c r="AL11" s="1118"/>
      <c r="AM11" s="1118"/>
      <c r="AN11" s="1119"/>
      <c r="AO11" s="265" t="s">
        <v>488</v>
      </c>
      <c r="AP11" s="265" t="s">
        <v>488</v>
      </c>
      <c r="AQ11" s="266">
        <v>1802</v>
      </c>
      <c r="AR11" s="267" t="s">
        <v>488</v>
      </c>
    </row>
    <row r="12" spans="1:46" ht="13.5" customHeight="1" x14ac:dyDescent="0.15">
      <c r="A12" s="247"/>
      <c r="AK12" s="1117" t="s">
        <v>489</v>
      </c>
      <c r="AL12" s="1118"/>
      <c r="AM12" s="1118"/>
      <c r="AN12" s="1119"/>
      <c r="AO12" s="265" t="s">
        <v>488</v>
      </c>
      <c r="AP12" s="265" t="s">
        <v>488</v>
      </c>
      <c r="AQ12" s="266">
        <v>3</v>
      </c>
      <c r="AR12" s="267" t="s">
        <v>488</v>
      </c>
    </row>
    <row r="13" spans="1:46" ht="13.5" customHeight="1" x14ac:dyDescent="0.15">
      <c r="A13" s="247"/>
      <c r="AK13" s="1117" t="s">
        <v>490</v>
      </c>
      <c r="AL13" s="1118"/>
      <c r="AM13" s="1118"/>
      <c r="AN13" s="1119"/>
      <c r="AO13" s="265">
        <v>60428</v>
      </c>
      <c r="AP13" s="265">
        <v>2887</v>
      </c>
      <c r="AQ13" s="266">
        <v>4482</v>
      </c>
      <c r="AR13" s="267">
        <v>-35.6</v>
      </c>
    </row>
    <row r="14" spans="1:46" ht="13.5" customHeight="1" x14ac:dyDescent="0.15">
      <c r="A14" s="247"/>
      <c r="AK14" s="1117" t="s">
        <v>491</v>
      </c>
      <c r="AL14" s="1118"/>
      <c r="AM14" s="1118"/>
      <c r="AN14" s="1119"/>
      <c r="AO14" s="265">
        <v>289931</v>
      </c>
      <c r="AP14" s="265">
        <v>13854</v>
      </c>
      <c r="AQ14" s="266">
        <v>2749</v>
      </c>
      <c r="AR14" s="267">
        <v>404</v>
      </c>
    </row>
    <row r="15" spans="1:46" ht="13.5" customHeight="1" x14ac:dyDescent="0.15">
      <c r="A15" s="247"/>
      <c r="AK15" s="1120" t="s">
        <v>492</v>
      </c>
      <c r="AL15" s="1121"/>
      <c r="AM15" s="1121"/>
      <c r="AN15" s="1122"/>
      <c r="AO15" s="265">
        <v>-166782</v>
      </c>
      <c r="AP15" s="265">
        <v>-7969</v>
      </c>
      <c r="AQ15" s="266">
        <v>-7399</v>
      </c>
      <c r="AR15" s="267">
        <v>7.7</v>
      </c>
    </row>
    <row r="16" spans="1:46" x14ac:dyDescent="0.15">
      <c r="A16" s="247"/>
      <c r="AK16" s="1120" t="s">
        <v>177</v>
      </c>
      <c r="AL16" s="1121"/>
      <c r="AM16" s="1121"/>
      <c r="AN16" s="1122"/>
      <c r="AO16" s="265">
        <v>3640072</v>
      </c>
      <c r="AP16" s="265">
        <v>173933</v>
      </c>
      <c r="AQ16" s="266">
        <v>129397</v>
      </c>
      <c r="AR16" s="267">
        <v>34.4</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14.57</v>
      </c>
      <c r="AP21" s="278">
        <v>11.07</v>
      </c>
      <c r="AQ21" s="279">
        <v>3.5</v>
      </c>
      <c r="AS21" s="280"/>
      <c r="AT21" s="276"/>
    </row>
    <row r="22" spans="1:46" s="248" customFormat="1" x14ac:dyDescent="0.15">
      <c r="A22" s="276"/>
      <c r="AK22" s="1123" t="s">
        <v>498</v>
      </c>
      <c r="AL22" s="1124"/>
      <c r="AM22" s="1124"/>
      <c r="AN22" s="1125"/>
      <c r="AO22" s="281">
        <v>97.4</v>
      </c>
      <c r="AP22" s="282">
        <v>97.2</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3259594</v>
      </c>
      <c r="AP32" s="291">
        <v>155753</v>
      </c>
      <c r="AQ32" s="292">
        <v>74841</v>
      </c>
      <c r="AR32" s="293">
        <v>108.1</v>
      </c>
    </row>
    <row r="33" spans="1:46" ht="13.5" customHeight="1" x14ac:dyDescent="0.15">
      <c r="A33" s="247"/>
      <c r="AK33" s="1107" t="s">
        <v>503</v>
      </c>
      <c r="AL33" s="1108"/>
      <c r="AM33" s="1108"/>
      <c r="AN33" s="1109"/>
      <c r="AO33" s="291" t="s">
        <v>488</v>
      </c>
      <c r="AP33" s="291" t="s">
        <v>488</v>
      </c>
      <c r="AQ33" s="292" t="s">
        <v>488</v>
      </c>
      <c r="AR33" s="293" t="s">
        <v>488</v>
      </c>
    </row>
    <row r="34" spans="1:46" ht="27" customHeight="1" x14ac:dyDescent="0.15">
      <c r="A34" s="247"/>
      <c r="AK34" s="1107" t="s">
        <v>504</v>
      </c>
      <c r="AL34" s="1108"/>
      <c r="AM34" s="1108"/>
      <c r="AN34" s="1109"/>
      <c r="AO34" s="291" t="s">
        <v>488</v>
      </c>
      <c r="AP34" s="291" t="s">
        <v>488</v>
      </c>
      <c r="AQ34" s="292">
        <v>1</v>
      </c>
      <c r="AR34" s="293" t="s">
        <v>488</v>
      </c>
    </row>
    <row r="35" spans="1:46" ht="27" customHeight="1" x14ac:dyDescent="0.15">
      <c r="A35" s="247"/>
      <c r="AK35" s="1107" t="s">
        <v>505</v>
      </c>
      <c r="AL35" s="1108"/>
      <c r="AM35" s="1108"/>
      <c r="AN35" s="1109"/>
      <c r="AO35" s="291">
        <v>906072</v>
      </c>
      <c r="AP35" s="291">
        <v>43295</v>
      </c>
      <c r="AQ35" s="292">
        <v>16683</v>
      </c>
      <c r="AR35" s="293">
        <v>159.5</v>
      </c>
    </row>
    <row r="36" spans="1:46" ht="27" customHeight="1" x14ac:dyDescent="0.15">
      <c r="A36" s="247"/>
      <c r="AK36" s="1107" t="s">
        <v>506</v>
      </c>
      <c r="AL36" s="1108"/>
      <c r="AM36" s="1108"/>
      <c r="AN36" s="1109"/>
      <c r="AO36" s="291">
        <v>50231</v>
      </c>
      <c r="AP36" s="291">
        <v>2400</v>
      </c>
      <c r="AQ36" s="292">
        <v>2411</v>
      </c>
      <c r="AR36" s="293">
        <v>-0.5</v>
      </c>
    </row>
    <row r="37" spans="1:46" ht="13.5" customHeight="1" x14ac:dyDescent="0.15">
      <c r="A37" s="247"/>
      <c r="AK37" s="1107" t="s">
        <v>507</v>
      </c>
      <c r="AL37" s="1108"/>
      <c r="AM37" s="1108"/>
      <c r="AN37" s="1109"/>
      <c r="AO37" s="291" t="s">
        <v>488</v>
      </c>
      <c r="AP37" s="291" t="s">
        <v>488</v>
      </c>
      <c r="AQ37" s="292">
        <v>548</v>
      </c>
      <c r="AR37" s="293" t="s">
        <v>488</v>
      </c>
    </row>
    <row r="38" spans="1:46" ht="27" customHeight="1" x14ac:dyDescent="0.15">
      <c r="A38" s="247"/>
      <c r="AK38" s="1110" t="s">
        <v>508</v>
      </c>
      <c r="AL38" s="1111"/>
      <c r="AM38" s="1111"/>
      <c r="AN38" s="1112"/>
      <c r="AO38" s="294" t="s">
        <v>488</v>
      </c>
      <c r="AP38" s="294" t="s">
        <v>488</v>
      </c>
      <c r="AQ38" s="295">
        <v>7</v>
      </c>
      <c r="AR38" s="283" t="s">
        <v>488</v>
      </c>
      <c r="AS38" s="290"/>
    </row>
    <row r="39" spans="1:46" x14ac:dyDescent="0.15">
      <c r="A39" s="247"/>
      <c r="AK39" s="1110" t="s">
        <v>509</v>
      </c>
      <c r="AL39" s="1111"/>
      <c r="AM39" s="1111"/>
      <c r="AN39" s="1112"/>
      <c r="AO39" s="291">
        <v>-117986</v>
      </c>
      <c r="AP39" s="291">
        <v>-5638</v>
      </c>
      <c r="AQ39" s="292">
        <v>-3756</v>
      </c>
      <c r="AR39" s="293">
        <v>50.1</v>
      </c>
      <c r="AS39" s="290"/>
    </row>
    <row r="40" spans="1:46" ht="27" customHeight="1" x14ac:dyDescent="0.15">
      <c r="A40" s="247"/>
      <c r="AK40" s="1107" t="s">
        <v>510</v>
      </c>
      <c r="AL40" s="1108"/>
      <c r="AM40" s="1108"/>
      <c r="AN40" s="1109"/>
      <c r="AO40" s="291">
        <v>-2831693</v>
      </c>
      <c r="AP40" s="291">
        <v>-135306</v>
      </c>
      <c r="AQ40" s="292">
        <v>-63247</v>
      </c>
      <c r="AR40" s="293">
        <v>113.9</v>
      </c>
      <c r="AS40" s="290"/>
    </row>
    <row r="41" spans="1:46" x14ac:dyDescent="0.15">
      <c r="A41" s="247"/>
      <c r="AK41" s="1113" t="s">
        <v>287</v>
      </c>
      <c r="AL41" s="1114"/>
      <c r="AM41" s="1114"/>
      <c r="AN41" s="1115"/>
      <c r="AO41" s="291">
        <v>1266218</v>
      </c>
      <c r="AP41" s="291">
        <v>60504</v>
      </c>
      <c r="AQ41" s="292">
        <v>27488</v>
      </c>
      <c r="AR41" s="293">
        <v>120.1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6063632</v>
      </c>
      <c r="AN51" s="313">
        <v>236510</v>
      </c>
      <c r="AO51" s="314">
        <v>81.5</v>
      </c>
      <c r="AP51" s="315">
        <v>92632</v>
      </c>
      <c r="AQ51" s="316">
        <v>-1.5</v>
      </c>
      <c r="AR51" s="317">
        <v>83</v>
      </c>
    </row>
    <row r="52" spans="1:44" x14ac:dyDescent="0.15">
      <c r="A52" s="247"/>
      <c r="AK52" s="318"/>
      <c r="AL52" s="319" t="s">
        <v>520</v>
      </c>
      <c r="AM52" s="320">
        <v>3508563</v>
      </c>
      <c r="AN52" s="321">
        <v>136850</v>
      </c>
      <c r="AO52" s="322">
        <v>209</v>
      </c>
      <c r="AP52" s="323">
        <v>47978</v>
      </c>
      <c r="AQ52" s="324">
        <v>-2</v>
      </c>
      <c r="AR52" s="325">
        <v>211</v>
      </c>
    </row>
    <row r="53" spans="1:44" x14ac:dyDescent="0.15">
      <c r="A53" s="247"/>
      <c r="AK53" s="303" t="s">
        <v>521</v>
      </c>
      <c r="AL53" s="304"/>
      <c r="AM53" s="312">
        <v>3815798</v>
      </c>
      <c r="AN53" s="313">
        <v>153220</v>
      </c>
      <c r="AO53" s="314">
        <v>-35.200000000000003</v>
      </c>
      <c r="AP53" s="315">
        <v>96469</v>
      </c>
      <c r="AQ53" s="316">
        <v>4.0999999999999996</v>
      </c>
      <c r="AR53" s="317">
        <v>-39.299999999999997</v>
      </c>
    </row>
    <row r="54" spans="1:44" x14ac:dyDescent="0.15">
      <c r="A54" s="247"/>
      <c r="AK54" s="318"/>
      <c r="AL54" s="319" t="s">
        <v>520</v>
      </c>
      <c r="AM54" s="320">
        <v>1397140</v>
      </c>
      <c r="AN54" s="321">
        <v>56101</v>
      </c>
      <c r="AO54" s="322">
        <v>-59</v>
      </c>
      <c r="AP54" s="323">
        <v>49775</v>
      </c>
      <c r="AQ54" s="324">
        <v>3.7</v>
      </c>
      <c r="AR54" s="325">
        <v>-62.7</v>
      </c>
    </row>
    <row r="55" spans="1:44" x14ac:dyDescent="0.15">
      <c r="A55" s="247"/>
      <c r="AK55" s="303" t="s">
        <v>522</v>
      </c>
      <c r="AL55" s="304"/>
      <c r="AM55" s="312">
        <v>1863891</v>
      </c>
      <c r="AN55" s="313">
        <v>77594</v>
      </c>
      <c r="AO55" s="314">
        <v>-49.4</v>
      </c>
      <c r="AP55" s="315">
        <v>85743</v>
      </c>
      <c r="AQ55" s="316">
        <v>-11.1</v>
      </c>
      <c r="AR55" s="317">
        <v>-38.299999999999997</v>
      </c>
    </row>
    <row r="56" spans="1:44" x14ac:dyDescent="0.15">
      <c r="A56" s="247"/>
      <c r="AK56" s="318"/>
      <c r="AL56" s="319" t="s">
        <v>520</v>
      </c>
      <c r="AM56" s="320">
        <v>593910</v>
      </c>
      <c r="AN56" s="321">
        <v>24725</v>
      </c>
      <c r="AO56" s="322">
        <v>-55.9</v>
      </c>
      <c r="AP56" s="323">
        <v>45231</v>
      </c>
      <c r="AQ56" s="324">
        <v>-9.1</v>
      </c>
      <c r="AR56" s="325">
        <v>-46.8</v>
      </c>
    </row>
    <row r="57" spans="1:44" x14ac:dyDescent="0.15">
      <c r="A57" s="247"/>
      <c r="AK57" s="303" t="s">
        <v>523</v>
      </c>
      <c r="AL57" s="304"/>
      <c r="AM57" s="312">
        <v>1715370</v>
      </c>
      <c r="AN57" s="313">
        <v>74197</v>
      </c>
      <c r="AO57" s="314">
        <v>-4.4000000000000004</v>
      </c>
      <c r="AP57" s="315">
        <v>92509</v>
      </c>
      <c r="AQ57" s="316">
        <v>7.9</v>
      </c>
      <c r="AR57" s="317">
        <v>-12.3</v>
      </c>
    </row>
    <row r="58" spans="1:44" x14ac:dyDescent="0.15">
      <c r="A58" s="247"/>
      <c r="AK58" s="318"/>
      <c r="AL58" s="319" t="s">
        <v>520</v>
      </c>
      <c r="AM58" s="320">
        <v>806262</v>
      </c>
      <c r="AN58" s="321">
        <v>34874</v>
      </c>
      <c r="AO58" s="322">
        <v>41</v>
      </c>
      <c r="AP58" s="323">
        <v>52274</v>
      </c>
      <c r="AQ58" s="324">
        <v>15.6</v>
      </c>
      <c r="AR58" s="325">
        <v>25.4</v>
      </c>
    </row>
    <row r="59" spans="1:44" x14ac:dyDescent="0.15">
      <c r="A59" s="247"/>
      <c r="AK59" s="303" t="s">
        <v>524</v>
      </c>
      <c r="AL59" s="304"/>
      <c r="AM59" s="312">
        <v>2925009</v>
      </c>
      <c r="AN59" s="313">
        <v>139765</v>
      </c>
      <c r="AO59" s="314">
        <v>88.4</v>
      </c>
      <c r="AP59" s="315">
        <v>98544</v>
      </c>
      <c r="AQ59" s="316">
        <v>6.5</v>
      </c>
      <c r="AR59" s="317">
        <v>81.900000000000006</v>
      </c>
    </row>
    <row r="60" spans="1:44" x14ac:dyDescent="0.15">
      <c r="A60" s="247"/>
      <c r="AK60" s="318"/>
      <c r="AL60" s="319" t="s">
        <v>520</v>
      </c>
      <c r="AM60" s="320">
        <v>946566</v>
      </c>
      <c r="AN60" s="321">
        <v>45230</v>
      </c>
      <c r="AO60" s="322">
        <v>29.7</v>
      </c>
      <c r="AP60" s="323">
        <v>55816</v>
      </c>
      <c r="AQ60" s="324">
        <v>6.8</v>
      </c>
      <c r="AR60" s="325">
        <v>22.9</v>
      </c>
    </row>
    <row r="61" spans="1:44" x14ac:dyDescent="0.15">
      <c r="A61" s="247"/>
      <c r="AK61" s="303" t="s">
        <v>525</v>
      </c>
      <c r="AL61" s="326"/>
      <c r="AM61" s="312">
        <v>3276740</v>
      </c>
      <c r="AN61" s="313">
        <v>136257</v>
      </c>
      <c r="AO61" s="314">
        <v>16.2</v>
      </c>
      <c r="AP61" s="315">
        <v>93179</v>
      </c>
      <c r="AQ61" s="327">
        <v>1.2</v>
      </c>
      <c r="AR61" s="317">
        <v>15</v>
      </c>
    </row>
    <row r="62" spans="1:44" x14ac:dyDescent="0.15">
      <c r="A62" s="247"/>
      <c r="AK62" s="318"/>
      <c r="AL62" s="319" t="s">
        <v>520</v>
      </c>
      <c r="AM62" s="320">
        <v>1450488</v>
      </c>
      <c r="AN62" s="321">
        <v>59556</v>
      </c>
      <c r="AO62" s="322">
        <v>33</v>
      </c>
      <c r="AP62" s="323">
        <v>50215</v>
      </c>
      <c r="AQ62" s="324">
        <v>3</v>
      </c>
      <c r="AR62" s="325">
        <v>30</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tSA/hPvY7mssTKqsBdx+aHxUTiLoMeaxBOiFETwtn8yavHz/e+hiwXeheX+Tk9iZ6EkXpQgQsBLmg8XP4akY6w==" saltValue="Dk2gzsImmkLUShRH4xHC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5QPX/BfRIj1+rhV2DSRTaYcQ0EVNYkqC7Qmq+o1JIyy++S+opLK7i3g5dWuvjAJKTgNZjSLQGDzZSkGx5GihgA==" saltValue="lVSATUrLDZUYGy6hT1WO9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JVZdUqFEDvPxQHv+RyPZrpTGwxHq0UkF1Vpk0IbfmiPk0HH+EaCe9ySntq4PO2E6zQyLHoKAlxj+CQo5D9PAdA==" saltValue="8eKqYA6LmwjsEUd7LfLe1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22.92</v>
      </c>
      <c r="G47" s="12">
        <v>25.22</v>
      </c>
      <c r="H47" s="12">
        <v>31.23</v>
      </c>
      <c r="I47" s="12">
        <v>34.03</v>
      </c>
      <c r="J47" s="13">
        <v>46.89</v>
      </c>
    </row>
    <row r="48" spans="2:10" ht="57.75" customHeight="1" x14ac:dyDescent="0.15">
      <c r="B48" s="14"/>
      <c r="C48" s="1128" t="s">
        <v>4</v>
      </c>
      <c r="D48" s="1128"/>
      <c r="E48" s="1129"/>
      <c r="F48" s="15">
        <v>5.74</v>
      </c>
      <c r="G48" s="16">
        <v>8.68</v>
      </c>
      <c r="H48" s="16">
        <v>4.76</v>
      </c>
      <c r="I48" s="16">
        <v>23.96</v>
      </c>
      <c r="J48" s="17">
        <v>3.86</v>
      </c>
    </row>
    <row r="49" spans="2:10" ht="57.75" customHeight="1" thickBot="1" x14ac:dyDescent="0.2">
      <c r="B49" s="18"/>
      <c r="C49" s="1130" t="s">
        <v>5</v>
      </c>
      <c r="D49" s="1130"/>
      <c r="E49" s="1131"/>
      <c r="F49" s="19">
        <v>5.07</v>
      </c>
      <c r="G49" s="20">
        <v>3.11</v>
      </c>
      <c r="H49" s="20" t="s">
        <v>532</v>
      </c>
      <c r="I49" s="20">
        <v>20.9</v>
      </c>
      <c r="J49" s="21" t="s">
        <v>533</v>
      </c>
    </row>
    <row r="50" spans="2:10" x14ac:dyDescent="0.15"/>
  </sheetData>
  <sheetProtection algorithmName="SHA-512" hashValue="/jONKzjUUCZkuuuldH5CUcVzLM8DRm2m9O9sZtwQrLmXsF6nwBJXS861JjHxugxYEw+g/15C5jyF8PtJQZPXzw==" saltValue="086i+fl0LYe3ZeFUZ2Yn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二井　香菜子</cp:lastModifiedBy>
  <cp:lastPrinted>2026-03-13T01:44:46Z</cp:lastPrinted>
  <dcterms:created xsi:type="dcterms:W3CDTF">2026-02-23T06:17:52Z</dcterms:created>
  <dcterms:modified xsi:type="dcterms:W3CDTF">2026-03-17T07:46:06Z</dcterms:modified>
  <cp:category/>
</cp:coreProperties>
</file>