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CC3B7B11-33BB-4934-A7A5-75832B4F169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BE34" i="10" l="1"/>
  <c r="BW34" i="10" l="1"/>
  <c r="BW35" i="10" s="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<sst xmlns="http://schemas.openxmlformats.org/spreadsheetml/2006/main" count="1129" uniqueCount="570">
  <si>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</si>
  <si>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</si>
  <si>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</si>
  <si>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</si>
  <si>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</si>
  <si>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</si>
  <si>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</si>
  <si>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</si>
  <si>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</si>
  <si>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</si>
  <si>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</si>
  <si>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</si>
  <si>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</si>
  <si>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</si>
  <si>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</si>
  <si>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</si>
  <si>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</si>
  <si>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</si>
  <si>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</si>
  <si>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</si>
  <si>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</si>
  <si>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</si>
  <si>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</si>
  <si>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</si>
  <si>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</si>
  <si>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</si>
  <si>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</si>
  <si>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</si>
  <si>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</si>
  <si>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</si>
  <si>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</si>
  <si>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</si>
  <si>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</si>
  <si>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</si>
  <si>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</si>
  <si>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</si>
  <si>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</si>
  <si>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</si>
  <si>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</si>
  <si>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</si>
  <si>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</si>
  <si>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</si>
  <si>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</si>
  <si>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</si>
  <si>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</si>
  <si>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</si>
  <si>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</si>
  <si>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</si>
  <si>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</si>
  <si>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</si>
  <si>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</si>
  <si>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</si>
  <si>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</si>
  <si>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</si>
  <si>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</si>
  <si>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</si>
  <si>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</si>
  <si>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</si>
  <si>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</si>
  <si>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</si>
  <si>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</si>
  <si>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</si>
  <si>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</si>
  <si>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</si>
  <si>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</si>
  <si>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</si>
  <si>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</si>
  <si>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</si>
  <si>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</si>
  <si>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</si>
  <si>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</si>
  <si>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</si>
  <si>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</si>
  <si>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</si>
  <si>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</si>
  <si>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</si>
  <si>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</si>
  <si>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</si>
  <si>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</si>
  <si>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</si>
  <si>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</si>
  <si>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</si>
  <si>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</si>
  <si>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</si>
  <si>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</si>
  <si>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</si>
  <si>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</si>
  <si>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</si>
  <si>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</si>
  <si>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</si>
  <si>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</si>
  <si>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</si>
  <si>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</si>
  <si>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</si>
  <si>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</si>
  <si>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</si>
  <si>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</si>
  <si>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</si>
  <si>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</si>
  <si>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</si>
  <si>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</si>
  <si>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</si>
  <si>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</si>
  <si>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</si>
  <si>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</si>
  <si>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</si>
  <si>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</si>
  <si>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</si>
  <si>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</si>
  <si>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</si>
  <si>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</si>
  <si>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</si>
  <si>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</si>
  <si>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</si>
  <si>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</si>
  <si>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</si>
  <si>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</si>
  <si>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</si>
  <si>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</si>
  <si>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</si>
  <si>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</si>
  <si>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</si>
  <si>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</si>
  <si>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</si>
  <si>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</si>
  <si>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</si>
  <si>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</si>
  <si>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</si>
  <si>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</si>
  <si>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</si>
  <si>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</si>
  <si>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</si>
  <si>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</si>
  <si>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</si>
  <si>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</si>
  <si>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</si>
  <si>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</si>
  <si>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</si>
  <si>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</si>
  <si>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</si>
  <si>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</si>
  <si>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</si>
  <si>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</si>
  <si>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</si>
  <si>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</si>
  <si>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</si>
  <si>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</si>
  <si>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</si>
  <si>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</si>
  <si>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</si>
  <si>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</si>
  <si>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</si>
  <si>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</si>
  <si>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</si>
  <si>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</si>
  <si>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</si>
  <si>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</si>
  <si>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</si>
  <si>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</si>
  <si>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</si>
  <si>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</si>
  <si>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</si>
  <si>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</si>
  <si>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</si>
  <si>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</si>
  <si>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</si>
  <si>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</si>
  <si>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</si>
  <si>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</si>
  <si>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</si>
  <si>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</si>
  <si>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</si>
  <si>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</si>
  <si>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</si>
  <si>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</si>
  <si>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</si>
  <si>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</si>
  <si>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</si>
  <si>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</si>
  <si>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</si>
  <si>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</si>
  <si>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</si>
  <si>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</si>
  <si>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</si>
  <si>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</si>
  <si>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</si>
  <si>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</si>
  <si>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</si>
  <si>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</si>
  <si>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</si>
  <si>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</si>
  <si>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</si>
  <si>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</si>
  <si>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</si>
  <si>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</si>
  <si>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</si>
  <si>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</si>
  <si>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</si>
  <si>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</si>
  <si>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</si>
  <si>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</si>
  <si>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</si>
  <si>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石川県輪島市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</si>
  <si>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</si>
  <si>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</si>
  <si>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</si>
  <si>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</si>
  <si>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</si>
  <si>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</si>
  <si>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</si>
  <si>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</si>
  <si>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</si>
  <si>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</si>
  <si>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</si>
  <si>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</si>
  <si>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</si>
  <si>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</si>
  <si>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</si>
  <si>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</si>
  <si>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</si>
  <si>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</si>
  <si>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</si>
  <si>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</si>
  <si>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</si>
  <si>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</si>
  <si>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</si>
  <si>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</si>
  <si>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</si>
  <si>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</si>
  <si>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</si>
  <si>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</si>
  <si>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</si>
  <si>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</si>
  <si>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</si>
  <si>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</si>
  <si>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</si>
  <si>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</si>
  <si>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</si>
  <si>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</si>
  <si>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</si>
  <si>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</si>
  <si>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</si>
  <si>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</si>
  <si>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</si>
  <si>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</si>
  <si>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</si>
  <si>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</si>
  <si>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</si>
  <si>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</si>
  <si>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</si>
  <si>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</si>
  <si>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</si>
  <si>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</si>
  <si>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</si>
  <si>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</si>
  <si>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</si>
  <si>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</si>
  <si>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</si>
  <si>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</si>
  <si>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</si>
  <si>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</si>
  <si>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</si>
  <si>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</si>
  <si>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</si>
  <si>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</si>
  <si>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</si>
  <si>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</si>
  <si>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</si>
  <si>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</si>
  <si>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</si>
  <si>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</si>
  <si>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</si>
  <si>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</si>
  <si>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</si>
  <si>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</si>
  <si>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</si>
  <si>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</si>
  <si>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</si>
  <si>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</si>
  <si>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</si>
  <si>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</si>
  <si>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</si>
  <si>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</si>
  <si>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</si>
  <si>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</si>
  <si>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</si>
  <si>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</si>
  <si>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</si>
  <si>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</si>
  <si>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</si>
  <si>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</si>
  <si>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</si>
  <si>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</si>
  <si>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</si>
  <si>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</si>
  <si>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</si>
  <si>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</si>
  <si>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</si>
  <si>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</si>
  <si>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</si>
  <si>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</si>
  <si>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</si>
  <si>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</si>
  <si>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</si>
  <si>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</si>
  <si>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</si>
  <si>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</si>
  <si>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</si>
  <si>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</si>
  <si>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</si>
  <si>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</si>
  <si>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</si>
  <si>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</si>
  <si>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</si>
  <si>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</si>
  <si>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</si>
  <si>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</si>
  <si>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</si>
  <si>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</si>
  <si>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</si>
  <si>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</si>
  <si>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</si>
  <si>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</si>
  <si>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</si>
  <si>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</si>
  <si>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</si>
  <si>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</si>
  <si>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</si>
  <si>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</si>
  <si>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</si>
  <si>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</si>
  <si>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</si>
  <si>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</si>
  <si>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</si>
  <si>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</si>
  <si>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</si>
  <si>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</si>
  <si>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</si>
  <si>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</si>
  <si>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</si>
  <si>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</si>
  <si>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</si>
  <si>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</si>
  <si>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</si>
  <si>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</si>
  <si>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</si>
  <si>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</si>
  <si>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</si>
  <si>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</si>
  <si>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</si>
  <si>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</si>
  <si>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</si>
  <si>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</si>
  <si>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石川県輪島市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</si>
  <si>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</si>
  <si>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</si>
  <si>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</si>
  <si>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</si>
  <si>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</si>
  <si>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</si>
  <si>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</si>
  <si>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</si>
  <si>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</si>
  <si>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</si>
  <si>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</si>
  <si>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</si>
  <si>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</si>
  <si>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</si>
  <si>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</si>
  <si>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</si>
  <si>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</si>
  <si>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</si>
  <si>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</si>
  <si>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</si>
  <si>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</si>
  <si>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</si>
  <si>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</si>
  <si>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</si>
  <si>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</si>
  <si>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</si>
  <si>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</si>
  <si>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</si>
  <si>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</si>
  <si>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</si>
  <si>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</si>
  <si>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</si>
  <si>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</si>
  <si>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</si>
  <si>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</si>
  <si>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</si>
  <si>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</si>
  <si>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</si>
  <si>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</si>
  <si>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</si>
  <si>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</si>
  <si>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</si>
  <si>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臨海土地造成事業特別会計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</si>
  <si>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</si>
  <si>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</si>
  <si>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</si>
  <si>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</si>
  <si>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</si>
  <si>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</si>
  <si>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</si>
  <si>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</si>
  <si>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</si>
  <si>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</si>
  <si>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</si>
  <si>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</si>
  <si>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</si>
  <si>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</si>
  <si>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</si>
  <si>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</si>
  <si>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</si>
  <si>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</si>
  <si>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</si>
  <si>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</si>
  <si>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</si>
  <si>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</si>
  <si>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</si>
  <si>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</si>
  <si>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</si>
  <si>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</si>
  <si>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</si>
  <si>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</si>
  <si>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</si>
  <si>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</si>
  <si>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</si>
  <si>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</si>
  <si>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</si>
  <si>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</si>
  <si>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</si>
  <si>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</si>
  <si>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</si>
  <si>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</si>
  <si>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</si>
  <si>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</si>
  <si>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</si>
  <si>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</si>
  <si>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</si>
  <si>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</si>
  <si>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</si>
  <si>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</si>
  <si>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</si>
  <si>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</si>
  <si>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</si>
  <si>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</si>
  <si>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</si>
  <si>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</si>
  <si>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</si>
  <si>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</si>
  <si>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</si>
  <si>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</si>
  <si>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</si>
  <si>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</si>
  <si>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</si>
  <si>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</si>
  <si>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</si>
  <si>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</si>
  <si>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</si>
  <si>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</si>
  <si>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</si>
  <si>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</si>
  <si>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</si>
  <si>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</si>
  <si>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</si>
  <si>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</si>
  <si>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</si>
  <si>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</si>
  <si>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</si>
  <si>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</si>
  <si>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</si>
  <si>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</si>
  <si>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</si>
  <si>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</si>
  <si>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</si>
  <si>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</si>
  <si>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</si>
  <si>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</si>
  <si>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</si>
  <si>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</si>
  <si>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</si>
  <si>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</si>
  <si>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</si>
  <si>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</si>
  <si>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</si>
  <si>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</si>
  <si>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</si>
  <si>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</si>
  <si>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</si>
  <si>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</si>
  <si>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</si>
  <si>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</si>
  <si>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</si>
  <si>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</si>
  <si>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</si>
  <si>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</si>
  <si>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</si>
  <si>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</si>
  <si>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</si>
  <si>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</si>
  <si>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</si>
  <si>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</si>
  <si>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</si>
  <si>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</si>
  <si>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</si>
  <si>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</si>
  <si>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</si>
  <si>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</si>
  <si>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</si>
  <si>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</si>
  <si>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</si>
  <si>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</si>
  <si>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</si>
  <si>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</si>
  <si>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</si>
  <si>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</si>
  <si>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</si>
  <si>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</si>
  <si>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</si>
  <si>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</si>
  <si>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</si>
  <si>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</si>
  <si>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</si>
  <si>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</si>
  <si>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</si>
  <si>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</si>
  <si>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</si>
  <si>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</si>
  <si>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</si>
  <si>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</si>
  <si>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</si>
  <si>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</si>
  <si>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3.54</t>
  </si>
  <si>
    <t>▲ 1.82</t>
  </si>
  <si>
    <t>病院事業会計</t>
  </si>
  <si>
    <t>一般会計</t>
  </si>
  <si>
    <t>水道事業会計</t>
  </si>
  <si>
    <t>介護保険特別会計</t>
  </si>
  <si>
    <t>後期高齢者医療特別会計</t>
  </si>
  <si>
    <t>下水道事業会計</t>
  </si>
  <si>
    <t>▲ 0.09</t>
  </si>
  <si>
    <t>臨海土地造成事業特別会計</t>
  </si>
  <si>
    <t>土地取得事業特別会計</t>
  </si>
  <si>
    <t>その他会計（赤字）</t>
  </si>
  <si>
    <t>その他会計（黒字）</t>
  </si>
  <si>
    <t>R01</t>
    <phoneticPr fontId="5"/>
  </si>
  <si>
    <t>R02</t>
    <phoneticPr fontId="5"/>
  </si>
  <si>
    <t>R03</t>
    <phoneticPr fontId="5"/>
  </si>
  <si>
    <t>R04</t>
    <phoneticPr fontId="5"/>
  </si>
  <si>
    <t>R05</t>
    <phoneticPr fontId="5"/>
  </si>
  <si>
    <t>公益財団法人輪島市漆芸美術館</t>
    <rPh sb="0" eb="2">
      <t>コウエキ</t>
    </rPh>
    <rPh sb="2" eb="4">
      <t>ザイダン</t>
    </rPh>
    <rPh sb="4" eb="6">
      <t>ホウジン</t>
    </rPh>
    <rPh sb="6" eb="8">
      <t>ワジマ</t>
    </rPh>
    <rPh sb="8" eb="9">
      <t>シ</t>
    </rPh>
    <rPh sb="9" eb="11">
      <t>シツゲイ</t>
    </rPh>
    <rPh sb="11" eb="14">
      <t>ビジュツカン</t>
    </rPh>
    <phoneticPr fontId="10"/>
  </si>
  <si>
    <t>公益財団法人白米千枚田景勝保存協議会</t>
    <rPh sb="0" eb="2">
      <t>コウエキ</t>
    </rPh>
    <rPh sb="2" eb="6">
      <t>ザイダンホウジン</t>
    </rPh>
    <rPh sb="6" eb="7">
      <t>シロ</t>
    </rPh>
    <rPh sb="7" eb="8">
      <t>コメ</t>
    </rPh>
    <rPh sb="8" eb="11">
      <t>センマイダ</t>
    </rPh>
    <rPh sb="11" eb="13">
      <t>ケイショウ</t>
    </rPh>
    <rPh sb="13" eb="18">
      <t>ホゾンキョウギカイ</t>
    </rPh>
    <phoneticPr fontId="10"/>
  </si>
  <si>
    <t>輪島温泉観光開発株式会社</t>
    <rPh sb="0" eb="2">
      <t>ワジマ</t>
    </rPh>
    <rPh sb="2" eb="4">
      <t>オンセン</t>
    </rPh>
    <rPh sb="4" eb="6">
      <t>カンコウ</t>
    </rPh>
    <rPh sb="6" eb="8">
      <t>カイハツ</t>
    </rPh>
    <rPh sb="8" eb="10">
      <t>カブシキ</t>
    </rPh>
    <rPh sb="10" eb="12">
      <t>カイシャ</t>
    </rPh>
    <phoneticPr fontId="10"/>
  </si>
  <si>
    <t>株式会社まちづくり輪島</t>
    <rPh sb="0" eb="2">
      <t>カブシキ</t>
    </rPh>
    <rPh sb="2" eb="4">
      <t>カイシャ</t>
    </rPh>
    <rPh sb="9" eb="11">
      <t>ワジマ</t>
    </rPh>
    <phoneticPr fontId="10"/>
  </si>
  <si>
    <t>財団法人日本海むら開発公社</t>
    <rPh sb="0" eb="4">
      <t>ザイダンホウジン</t>
    </rPh>
    <rPh sb="4" eb="7">
      <t>ニホンカイ</t>
    </rPh>
    <rPh sb="9" eb="11">
      <t>カイハツ</t>
    </rPh>
    <rPh sb="11" eb="13">
      <t>コウシャ</t>
    </rPh>
    <phoneticPr fontId="10"/>
  </si>
  <si>
    <t>有限会社門前生活環境</t>
    <rPh sb="0" eb="2">
      <t>ユウゲン</t>
    </rPh>
    <rPh sb="2" eb="4">
      <t>カイシャ</t>
    </rPh>
    <rPh sb="4" eb="6">
      <t>モンゼン</t>
    </rPh>
    <rPh sb="6" eb="8">
      <t>セイカツ</t>
    </rPh>
    <rPh sb="8" eb="10">
      <t>カンキョウ</t>
    </rPh>
    <phoneticPr fontId="10"/>
  </si>
  <si>
    <t>奥能登広域圏事務組合</t>
    <rPh sb="0" eb="3">
      <t>オクノト</t>
    </rPh>
    <rPh sb="3" eb="6">
      <t>コウイキケン</t>
    </rPh>
    <rPh sb="6" eb="10">
      <t>ジムクミアイ</t>
    </rPh>
    <phoneticPr fontId="10"/>
  </si>
  <si>
    <t>輪島市穴水町環境衛生施設組合</t>
    <rPh sb="0" eb="3">
      <t>ワジマシ</t>
    </rPh>
    <rPh sb="3" eb="6">
      <t>アナミズマチ</t>
    </rPh>
    <rPh sb="6" eb="10">
      <t>カンキョウエイセイ</t>
    </rPh>
    <rPh sb="10" eb="12">
      <t>シセツ</t>
    </rPh>
    <rPh sb="12" eb="14">
      <t>クミアイ</t>
    </rPh>
    <phoneticPr fontId="10"/>
  </si>
  <si>
    <t>石川県市町村消防団員等公務災害補償等組合</t>
    <rPh sb="0" eb="3">
      <t>イシカワケン</t>
    </rPh>
    <rPh sb="3" eb="6">
      <t>シチョウソン</t>
    </rPh>
    <rPh sb="6" eb="9">
      <t>ショウボウダン</t>
    </rPh>
    <rPh sb="9" eb="10">
      <t>イン</t>
    </rPh>
    <rPh sb="10" eb="11">
      <t>トウ</t>
    </rPh>
    <rPh sb="11" eb="15">
      <t>コウムサイガイ</t>
    </rPh>
    <rPh sb="15" eb="17">
      <t>ホショウ</t>
    </rPh>
    <rPh sb="17" eb="18">
      <t>トウ</t>
    </rPh>
    <rPh sb="18" eb="20">
      <t>クミアイ</t>
    </rPh>
    <phoneticPr fontId="10"/>
  </si>
  <si>
    <t>石川県市町村消防賞じゅつ金組合</t>
    <rPh sb="0" eb="3">
      <t>イシカワケン</t>
    </rPh>
    <rPh sb="3" eb="6">
      <t>シチョウソン</t>
    </rPh>
    <rPh sb="6" eb="8">
      <t>ショウボウ</t>
    </rPh>
    <rPh sb="8" eb="9">
      <t>ショウ</t>
    </rPh>
    <rPh sb="12" eb="13">
      <t>キン</t>
    </rPh>
    <rPh sb="13" eb="15">
      <t>クミアイ</t>
    </rPh>
    <phoneticPr fontId="10"/>
  </si>
  <si>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10"/>
  </si>
  <si>
    <t>石川県後期高齢者医療広域連合（後期高齢者医療特別会計）</t>
    <rPh sb="0" eb="7">
      <t>イシカワケンコウキコウレイ</t>
    </rPh>
    <rPh sb="7" eb="8">
      <t>モノ</t>
    </rPh>
    <rPh sb="8" eb="10">
      <t>イリョウ</t>
    </rPh>
    <rPh sb="10" eb="14">
      <t>コウイキレンゴウ</t>
    </rPh>
    <rPh sb="15" eb="20">
      <t>コウキコウレイシャ</t>
    </rPh>
    <rPh sb="20" eb="22">
      <t>イリョウ</t>
    </rPh>
    <rPh sb="22" eb="24">
      <t>トクベツ</t>
    </rPh>
    <rPh sb="24" eb="26">
      <t>カイケイ</t>
    </rPh>
    <phoneticPr fontId="10"/>
  </si>
  <si>
    <t>-</t>
    <phoneticPr fontId="10"/>
  </si>
  <si>
    <t>-</t>
    <phoneticPr fontId="2"/>
  </si>
  <si>
    <t>ふるさと応援基金</t>
    <rPh sb="4" eb="8">
      <t>オウエンキキン</t>
    </rPh>
    <phoneticPr fontId="5"/>
  </si>
  <si>
    <t>まちづくり事業基金</t>
    <rPh sb="5" eb="9">
      <t>ジギョウキキン</t>
    </rPh>
    <phoneticPr fontId="2"/>
  </si>
  <si>
    <t>災害対策基金</t>
    <rPh sb="0" eb="6">
      <t>サイガイタイサクキキン</t>
    </rPh>
    <phoneticPr fontId="2"/>
  </si>
  <si>
    <t>公共施設等総合整備基金</t>
    <rPh sb="0" eb="5">
      <t>コウキョウシセツトウ</t>
    </rPh>
    <rPh sb="5" eb="9">
      <t>ソウゴウセイビ</t>
    </rPh>
    <rPh sb="9" eb="11">
      <t>キキン</t>
    </rPh>
    <phoneticPr fontId="2"/>
  </si>
  <si>
    <t>地域福祉推進基金</t>
    <rPh sb="0" eb="2">
      <t>チイキ</t>
    </rPh>
    <rPh sb="2" eb="4">
      <t>フクシ</t>
    </rPh>
    <rPh sb="4" eb="6">
      <t>スイシン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</si>
</sst>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38A-49FB-BEE3-6E5A4CAD9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130336</c:v>
                </c:pt>
                <c:pt idx="1">
                  <c:v>236510</c:v>
                </c:pt>
                <c:pt idx="2">
                  <c:v>153220</c:v>
                </c:pt>
                <c:pt idx="3">
                  <c:v>77594</c:v>
                </c:pt>
                <c:pt idx="4">
                  <c:v>74197</c:v>
                </c:pt>
              </c:numCache>
            </c:numRef>
          </c:val>
          <c:smooth val="0"/>
          <c:extLst>
            <c:ext xmlns:c16="http://schemas.microsoft.com/office/drawing/2014/chart" uri="{C3380CC4-5D6E-409C-BE32-E72D297353CC}">
              <c16:uniqueId val="{00000001-C38A-49FB-BEE3-6E5A4CAD9B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c:v>
                </c:pt>
                <c:pt idx="1">
                  <c:v>5.74</c:v>
                </c:pt>
                <c:pt idx="2">
                  <c:v>8.68</c:v>
                </c:pt>
                <c:pt idx="3">
                  <c:v>4.76</c:v>
                </c:pt>
                <c:pt idx="4">
                  <c:v>23.96</c:v>
                </c:pt>
              </c:numCache>
            </c:numRef>
          </c:val>
          <c:extLst>
            <c:ext xmlns:c16="http://schemas.microsoft.com/office/drawing/2014/chart" uri="{C3380CC4-5D6E-409C-BE32-E72D297353CC}">
              <c16:uniqueId val="{00000000-803C-4906-ADA3-5FC909D6E2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22.94</c:v>
                </c:pt>
                <c:pt idx="1">
                  <c:v>22.92</c:v>
                </c:pt>
                <c:pt idx="2">
                  <c:v>25.22</c:v>
                </c:pt>
                <c:pt idx="3">
                  <c:v>31.23</c:v>
                </c:pt>
                <c:pt idx="4">
                  <c:v>34.03</c:v>
                </c:pt>
              </c:numCache>
            </c:numRef>
          </c:val>
          <c:extLst>
            <c:ext xmlns:c16="http://schemas.microsoft.com/office/drawing/2014/chart" uri="{C3380CC4-5D6E-409C-BE32-E72D297353CC}">
              <c16:uniqueId val="{00000001-803C-4906-ADA3-5FC909D6E2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-3.54</c:v>
                </c:pt>
                <c:pt idx="1">
                  <c:v>5.07</c:v>
                </c:pt>
                <c:pt idx="2">
                  <c:v>3.11</c:v>
                </c:pt>
                <c:pt idx="3">
                  <c:v>-1.82</c:v>
                </c:pt>
                <c:pt idx="4">
                  <c:v>20.9</c:v>
                </c:pt>
              </c:numCache>
            </c:numRef>
          </c:val>
          <c:smooth val="0"/>
          <c:extLst>
            <c:ext xmlns:c16="http://schemas.microsoft.com/office/drawing/2014/chart" uri="{C3380CC4-5D6E-409C-BE32-E72D297353CC}">
              <c16:uniqueId val="{00000002-803C-4906-ADA3-5FC909D6E2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0.39</c:v>
                </c:pt>
                <c:pt idx="4">
                  <c:v>#N/A</c:v>
                </c:pt>
                <c:pt idx="5">
                  <c:v>0.67</c:v>
                </c:pt>
                <c:pt idx="6">
                  <c:v>#N/A</c:v>
                </c:pt>
                <c:pt idx="7">
                  <c:v>0.28000000000000003</c:v>
                </c:pt>
                <c:pt idx="8">
                  <c:v>#N/A</c:v>
                </c:pt>
                <c:pt idx="9">
                  <c:v>0.05</c:v>
                </c:pt>
              </c:numCache>
            </c:numRef>
          </c:val>
          <c:extLst>
            <c:ext xmlns:c16="http://schemas.microsoft.com/office/drawing/2014/chart" uri="{C3380CC4-5D6E-409C-BE32-E72D297353CC}">
              <c16:uniqueId val="{00000000-3B89-484A-8209-96DF72A901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89-484A-8209-96DF72A901F6}"/>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3B89-484A-8209-96DF72A901F6}"/>
            </c:ext>
          </c:extLst>
        </c:ser>
        <c:ser>
          <c:idx val="3"/>
          <c:order val="3"/>
          <c:tx>
            <c:strRef>
              <c:f>データシート!$A$30</c:f>
              <c:strCache>
                <c:ptCount val="1"/>
                <c:pt idx="0">
                  <c:v>臨海土地造成事業特別会計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1.05</c:v>
                </c:pt>
                <c:pt idx="2">
                  <c:v>#N/A</c:v>
                </c:pt>
                <c:pt idx="3">
                  <c:v>0.9</c:v>
                </c:pt>
                <c:pt idx="4">
                  <c:v>#N/A</c:v>
                </c:pt>
                <c:pt idx="5">
                  <c:v>0.79</c:v>
                </c:pt>
                <c:pt idx="6">
                  <c:v>#N/A</c:v>
                </c:pt>
                <c:pt idx="7">
                  <c:v>0.6</c:v>
                </c:pt>
                <c:pt idx="8">
                  <c:v>#N/A</c:v>
                </c:pt>
                <c:pt idx="9">
                  <c:v>0.55000000000000004</c:v>
                </c:pt>
              </c:numCache>
            </c:numRef>
          </c:val>
          <c:extLst>
            <c:ext xmlns:c16="http://schemas.microsoft.com/office/drawing/2014/chart" uri="{C3380CC4-5D6E-409C-BE32-E72D297353CC}">
              <c16:uniqueId val="{00000003-3B89-484A-8209-96DF72A901F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0.09</c:v>
                </c:pt>
                <c:pt idx="1">
                  <c:v>#N/A</c:v>
                </c:pt>
                <c:pt idx="2">
                  <c:v>#N/A</c:v>
                </c:pt>
                <c:pt idx="3">
                  <c:v>7.0000000000000007E-2</c:v>
                </c:pt>
                <c:pt idx="4">
                  <c:v>#N/A</c:v>
                </c:pt>
                <c:pt idx="5">
                  <c:v>0.13</c:v>
                </c:pt>
                <c:pt idx="6">
                  <c:v>#N/A</c:v>
                </c:pt>
                <c:pt idx="7">
                  <c:v>0.31</c:v>
                </c:pt>
                <c:pt idx="8">
                  <c:v>#N/A</c:v>
                </c:pt>
                <c:pt idx="9">
                  <c:v>0.7</c:v>
                </c:pt>
              </c:numCache>
            </c:numRef>
          </c:val>
          <c:extLst>
            <c:ext xmlns:c16="http://schemas.microsoft.com/office/drawing/2014/chart" uri="{C3380CC4-5D6E-409C-BE32-E72D297353CC}">
              <c16:uniqueId val="{00000004-3B89-484A-8209-96DF72A901F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0.04</c:v>
                </c:pt>
                <c:pt idx="4">
                  <c:v>#N/A</c:v>
                </c:pt>
                <c:pt idx="5">
                  <c:v>0.05</c:v>
                </c:pt>
                <c:pt idx="6">
                  <c:v>#N/A</c:v>
                </c:pt>
                <c:pt idx="7">
                  <c:v>0.06</c:v>
                </c:pt>
                <c:pt idx="8">
                  <c:v>#N/A</c:v>
                </c:pt>
                <c:pt idx="9">
                  <c:v>1.34</c:v>
                </c:pt>
              </c:numCache>
            </c:numRef>
          </c:val>
          <c:extLst>
            <c:ext xmlns:c16="http://schemas.microsoft.com/office/drawing/2014/chart" uri="{C3380CC4-5D6E-409C-BE32-E72D297353CC}">
              <c16:uniqueId val="{00000005-3B89-484A-8209-96DF72A901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0.34</c:v>
                </c:pt>
                <c:pt idx="4">
                  <c:v>#N/A</c:v>
                </c:pt>
                <c:pt idx="5">
                  <c:v>0.79</c:v>
                </c:pt>
                <c:pt idx="6">
                  <c:v>#N/A</c:v>
                </c:pt>
                <c:pt idx="7">
                  <c:v>1.62</c:v>
                </c:pt>
                <c:pt idx="8">
                  <c:v>#N/A</c:v>
                </c:pt>
                <c:pt idx="9">
                  <c:v>3.85</c:v>
                </c:pt>
              </c:numCache>
            </c:numRef>
          </c:val>
          <c:extLst>
            <c:ext xmlns:c16="http://schemas.microsoft.com/office/drawing/2014/chart" uri="{C3380CC4-5D6E-409C-BE32-E72D297353CC}">
              <c16:uniqueId val="{00000006-3B89-484A-8209-96DF72A901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20.5</c:v>
                </c:pt>
                <c:pt idx="2">
                  <c:v>#N/A</c:v>
                </c:pt>
                <c:pt idx="3">
                  <c:v>19.95</c:v>
                </c:pt>
                <c:pt idx="4">
                  <c:v>#N/A</c:v>
                </c:pt>
                <c:pt idx="5">
                  <c:v>18.54</c:v>
                </c:pt>
                <c:pt idx="6">
                  <c:v>#N/A</c:v>
                </c:pt>
                <c:pt idx="7">
                  <c:v>18.12</c:v>
                </c:pt>
                <c:pt idx="8">
                  <c:v>#N/A</c:v>
                </c:pt>
                <c:pt idx="9">
                  <c:v>18.97</c:v>
                </c:pt>
              </c:numCache>
            </c:numRef>
          </c:val>
          <c:extLst>
            <c:ext xmlns:c16="http://schemas.microsoft.com/office/drawing/2014/chart" uri="{C3380CC4-5D6E-409C-BE32-E72D297353CC}">
              <c16:uniqueId val="{00000007-3B89-484A-8209-96DF72A901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0.55000000000000004</c:v>
                </c:pt>
                <c:pt idx="2">
                  <c:v>#N/A</c:v>
                </c:pt>
                <c:pt idx="3">
                  <c:v>5.65</c:v>
                </c:pt>
                <c:pt idx="4">
                  <c:v>#N/A</c:v>
                </c:pt>
                <c:pt idx="5">
                  <c:v>8.6</c:v>
                </c:pt>
                <c:pt idx="6">
                  <c:v>#N/A</c:v>
                </c:pt>
                <c:pt idx="7">
                  <c:v>4.68</c:v>
                </c:pt>
                <c:pt idx="8">
                  <c:v>#N/A</c:v>
                </c:pt>
                <c:pt idx="9">
                  <c:v>23.84</c:v>
                </c:pt>
              </c:numCache>
            </c:numRef>
          </c:val>
          <c:extLst>
            <c:ext xmlns:c16="http://schemas.microsoft.com/office/drawing/2014/chart" uri="{C3380CC4-5D6E-409C-BE32-E72D297353CC}">
              <c16:uniqueId val="{00000008-3B89-484A-8209-96DF72A901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13.4</c:v>
                </c:pt>
                <c:pt idx="4">
                  <c:v>#N/A</c:v>
                </c:pt>
                <c:pt idx="5">
                  <c:v>20.48</c:v>
                </c:pt>
                <c:pt idx="6">
                  <c:v>#N/A</c:v>
                </c:pt>
                <c:pt idx="7">
                  <c:v>28.28</c:v>
                </c:pt>
                <c:pt idx="8">
                  <c:v>#N/A</c:v>
                </c:pt>
                <c:pt idx="9">
                  <c:v>25.67</c:v>
                </c:pt>
              </c:numCache>
            </c:numRef>
          </c:val>
          <c:extLst>
            <c:ext xmlns:c16="http://schemas.microsoft.com/office/drawing/2014/chart" uri="{C3380CC4-5D6E-409C-BE32-E72D297353CC}">
              <c16:uniqueId val="{00000009-3B89-484A-8209-96DF72A901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3586</c:v>
                </c:pt>
                <c:pt idx="5">
                  <c:v>3486</c:v>
                </c:pt>
                <c:pt idx="8">
                  <c:v>3555</c:v>
                </c:pt>
                <c:pt idx="11">
                  <c:v>3180</c:v>
                </c:pt>
                <c:pt idx="14">
                  <c:v>3155</c:v>
                </c:pt>
              </c:numCache>
            </c:numRef>
          </c:val>
          <c:extLst>
            <c:ext xmlns:c16="http://schemas.microsoft.com/office/drawing/2014/chart" uri="{C3380CC4-5D6E-409C-BE32-E72D297353CC}">
              <c16:uniqueId val="{00000000-16D3-4669-ABFC-1CD01FBA1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D3-4669-ABFC-1CD01FBA1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D3-4669-ABFC-1CD01FBA1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70</c:v>
                </c:pt>
                <c:pt idx="3">
                  <c:v>65</c:v>
                </c:pt>
                <c:pt idx="6">
                  <c:v>65</c:v>
                </c:pt>
                <c:pt idx="9">
                  <c:v>65</c:v>
                </c:pt>
                <c:pt idx="12">
                  <c:v>46</c:v>
                </c:pt>
              </c:numCache>
            </c:numRef>
          </c:val>
          <c:extLst>
            <c:ext xmlns:c16="http://schemas.microsoft.com/office/drawing/2014/chart" uri="{C3380CC4-5D6E-409C-BE32-E72D297353CC}">
              <c16:uniqueId val="{00000003-16D3-4669-ABFC-1CD01FBA1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1047</c:v>
                </c:pt>
                <c:pt idx="3">
                  <c:v>985</c:v>
                </c:pt>
                <c:pt idx="6">
                  <c:v>1006</c:v>
                </c:pt>
                <c:pt idx="9">
                  <c:v>975</c:v>
                </c:pt>
                <c:pt idx="12">
                  <c:v>1051</c:v>
                </c:pt>
              </c:numCache>
            </c:numRef>
          </c:val>
          <c:extLst>
            <c:ext xmlns:c16="http://schemas.microsoft.com/office/drawing/2014/chart" uri="{C3380CC4-5D6E-409C-BE32-E72D297353CC}">
              <c16:uniqueId val="{00000004-16D3-4669-ABFC-1CD01FBA1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D3-4669-ABFC-1CD01FBA1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D3-4669-ABFC-1CD01FBA1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3420</c:v>
                </c:pt>
                <c:pt idx="3">
                  <c:v>3420</c:v>
                </c:pt>
                <c:pt idx="6">
                  <c:v>3690</c:v>
                </c:pt>
                <c:pt idx="9">
                  <c:v>3519</c:v>
                </c:pt>
                <c:pt idx="12">
                  <c:v>3423</c:v>
                </c:pt>
              </c:numCache>
            </c:numRef>
          </c:val>
          <c:extLst>
            <c:ext xmlns:c16="http://schemas.microsoft.com/office/drawing/2014/chart" uri="{C3380CC4-5D6E-409C-BE32-E72D297353CC}">
              <c16:uniqueId val="{00000007-16D3-4669-ABFC-1CD01FBA1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951</c:v>
                </c:pt>
                <c:pt idx="2">
                  <c:v>#N/A</c:v>
                </c:pt>
                <c:pt idx="3">
                  <c:v>#N/A</c:v>
                </c:pt>
                <c:pt idx="4">
                  <c:v>984</c:v>
                </c:pt>
                <c:pt idx="5">
                  <c:v>#N/A</c:v>
                </c:pt>
                <c:pt idx="6">
                  <c:v>#N/A</c:v>
                </c:pt>
                <c:pt idx="7">
                  <c:v>1206</c:v>
                </c:pt>
                <c:pt idx="8">
                  <c:v>#N/A</c:v>
                </c:pt>
                <c:pt idx="9">
                  <c:v>#N/A</c:v>
                </c:pt>
                <c:pt idx="10">
                  <c:v>1379</c:v>
                </c:pt>
                <c:pt idx="11">
                  <c:v>#N/A</c:v>
                </c:pt>
                <c:pt idx="12">
                  <c:v>#N/A</c:v>
                </c:pt>
                <c:pt idx="13">
                  <c:v>1365</c:v>
                </c:pt>
                <c:pt idx="14">
                  <c:v>#N/A</c:v>
                </c:pt>
              </c:numCache>
            </c:numRef>
          </c:val>
          <c:smooth val="0"/>
          <c:extLst>
            <c:ext xmlns:c16="http://schemas.microsoft.com/office/drawing/2014/chart" uri="{C3380CC4-5D6E-409C-BE32-E72D297353CC}">
              <c16:uniqueId val="{00000008-16D3-4669-ABFC-1CD01FBA1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28587</c:v>
                </c:pt>
                <c:pt idx="5">
                  <c:v>29282</c:v>
                </c:pt>
                <c:pt idx="8">
                  <c:v>28738</c:v>
                </c:pt>
                <c:pt idx="11">
                  <c:v>26566</c:v>
                </c:pt>
                <c:pt idx="14">
                  <c:v>27251</c:v>
                </c:pt>
              </c:numCache>
            </c:numRef>
          </c:val>
          <c:extLst>
            <c:ext xmlns:c16="http://schemas.microsoft.com/office/drawing/2014/chart" uri="{C3380CC4-5D6E-409C-BE32-E72D297353CC}">
              <c16:uniqueId val="{00000000-9290-4A26-AA98-1F06B6E85E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1955</c:v>
                </c:pt>
                <c:pt idx="5">
                  <c:v>1854</c:v>
                </c:pt>
                <c:pt idx="8">
                  <c:v>1823</c:v>
                </c:pt>
                <c:pt idx="11">
                  <c:v>1700</c:v>
                </c:pt>
                <c:pt idx="14">
                  <c:v>2115</c:v>
                </c:pt>
              </c:numCache>
            </c:numRef>
          </c:val>
          <c:extLst>
            <c:ext xmlns:c16="http://schemas.microsoft.com/office/drawing/2014/chart" uri="{C3380CC4-5D6E-409C-BE32-E72D297353CC}">
              <c16:uniqueId val="{00000001-9290-4A26-AA98-1F06B6E85E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4296</c:v>
                </c:pt>
                <c:pt idx="5">
                  <c:v>4324</c:v>
                </c:pt>
                <c:pt idx="8">
                  <c:v>4830</c:v>
                </c:pt>
                <c:pt idx="11">
                  <c:v>5505</c:v>
                </c:pt>
                <c:pt idx="14">
                  <c:v>9962</c:v>
                </c:pt>
              </c:numCache>
            </c:numRef>
          </c:val>
          <c:extLst>
            <c:ext xmlns:c16="http://schemas.microsoft.com/office/drawing/2014/chart" uri="{C3380CC4-5D6E-409C-BE32-E72D297353CC}">
              <c16:uniqueId val="{00000002-9290-4A26-AA98-1F06B6E85E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90-4A26-AA98-1F06B6E85E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90-4A26-AA98-1F06B6E85E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0-4A26-AA98-1F06B6E85E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1899</c:v>
                </c:pt>
                <c:pt idx="3">
                  <c:v>2037</c:v>
                </c:pt>
                <c:pt idx="6">
                  <c:v>2024</c:v>
                </c:pt>
                <c:pt idx="9">
                  <c:v>2099</c:v>
                </c:pt>
                <c:pt idx="12">
                  <c:v>2218</c:v>
                </c:pt>
              </c:numCache>
            </c:numRef>
          </c:val>
          <c:extLst>
            <c:ext xmlns:c16="http://schemas.microsoft.com/office/drawing/2014/chart" uri="{C3380CC4-5D6E-409C-BE32-E72D297353CC}">
              <c16:uniqueId val="{00000006-9290-4A26-AA98-1F06B6E85E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332</c:v>
                </c:pt>
                <c:pt idx="3">
                  <c:v>268</c:v>
                </c:pt>
                <c:pt idx="6">
                  <c:v>204</c:v>
                </c:pt>
                <c:pt idx="9">
                  <c:v>140</c:v>
                </c:pt>
                <c:pt idx="12">
                  <c:v>94</c:v>
                </c:pt>
              </c:numCache>
            </c:numRef>
          </c:val>
          <c:extLst>
            <c:ext xmlns:c16="http://schemas.microsoft.com/office/drawing/2014/chart" uri="{C3380CC4-5D6E-409C-BE32-E72D297353CC}">
              <c16:uniqueId val="{00000007-9290-4A26-AA98-1F06B6E85E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11661</c:v>
                </c:pt>
                <c:pt idx="3">
                  <c:v>10435</c:v>
                </c:pt>
                <c:pt idx="6">
                  <c:v>10063</c:v>
                </c:pt>
                <c:pt idx="9">
                  <c:v>9622</c:v>
                </c:pt>
                <c:pt idx="12">
                  <c:v>9640</c:v>
                </c:pt>
              </c:numCache>
            </c:numRef>
          </c:val>
          <c:extLst>
            <c:ext xmlns:c16="http://schemas.microsoft.com/office/drawing/2014/chart" uri="{C3380CC4-5D6E-409C-BE32-E72D297353CC}">
              <c16:uniqueId val="{00000008-9290-4A26-AA98-1F06B6E85E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90-4A26-AA98-1F06B6E85E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28222</c:v>
                </c:pt>
                <c:pt idx="3">
                  <c:v>29969</c:v>
                </c:pt>
                <c:pt idx="6">
                  <c:v>29837</c:v>
                </c:pt>
                <c:pt idx="9">
                  <c:v>28606</c:v>
                </c:pt>
                <c:pt idx="12">
                  <c:v>28345</c:v>
                </c:pt>
              </c:numCache>
            </c:numRef>
          </c:val>
          <c:extLst>
            <c:ext xmlns:c16="http://schemas.microsoft.com/office/drawing/2014/chart" uri="{C3380CC4-5D6E-409C-BE32-E72D297353CC}">
              <c16:uniqueId val="{0000000A-9290-4A26-AA98-1F06B6E85E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7277</c:v>
                </c:pt>
                <c:pt idx="2">
                  <c:v>#N/A</c:v>
                </c:pt>
                <c:pt idx="3">
                  <c:v>#N/A</c:v>
                </c:pt>
                <c:pt idx="4">
                  <c:v>7249</c:v>
                </c:pt>
                <c:pt idx="5">
                  <c:v>#N/A</c:v>
                </c:pt>
                <c:pt idx="6">
                  <c:v>#N/A</c:v>
                </c:pt>
                <c:pt idx="7">
                  <c:v>6737</c:v>
                </c:pt>
                <c:pt idx="8">
                  <c:v>#N/A</c:v>
                </c:pt>
                <c:pt idx="9">
                  <c:v>#N/A</c:v>
                </c:pt>
                <c:pt idx="10">
                  <c:v>6696</c:v>
                </c:pt>
                <c:pt idx="11">
                  <c:v>#N/A</c:v>
                </c:pt>
                <c:pt idx="12">
                  <c:v>#N/A</c:v>
                </c:pt>
                <c:pt idx="13">
                  <c:v>970</c:v>
                </c:pt>
                <c:pt idx="14">
                  <c:v>#N/A</c:v>
                </c:pt>
              </c:numCache>
            </c:numRef>
          </c:val>
          <c:smooth val="0"/>
          <c:extLst>
            <c:ext xmlns:c16="http://schemas.microsoft.com/office/drawing/2014/chart" uri="{C3380CC4-5D6E-409C-BE32-E72D297353CC}">
              <c16:uniqueId val="{0000000B-9290-4A26-AA98-1F06B6E85E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3054</c:v>
                </c:pt>
                <c:pt idx="1">
                  <c:v>3656</c:v>
                </c:pt>
                <c:pt idx="2">
                  <c:v>3957</c:v>
                </c:pt>
              </c:numCache>
            </c:numRef>
          </c:val>
          <c:extLst>
            <c:ext xmlns:c16="http://schemas.microsoft.com/office/drawing/2014/chart" uri="{C3380CC4-5D6E-409C-BE32-E72D297353CC}">
              <c16:uniqueId val="{00000000-B296-4967-8567-F1C21422C4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263</c:v>
                </c:pt>
                <c:pt idx="1">
                  <c:v>263</c:v>
                </c:pt>
                <c:pt idx="2">
                  <c:v>263</c:v>
                </c:pt>
              </c:numCache>
            </c:numRef>
          </c:val>
          <c:extLst>
            <c:ext xmlns:c16="http://schemas.microsoft.com/office/drawing/2014/chart" uri="{C3380CC4-5D6E-409C-BE32-E72D297353CC}">
              <c16:uniqueId val="{00000001-B296-4967-8567-F1C21422C4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2028</c:v>
                </c:pt>
                <c:pt idx="1">
                  <c:v>2078</c:v>
                </c:pt>
                <c:pt idx="2">
                  <c:v>4316</c:v>
                </c:pt>
              </c:numCache>
            </c:numRef>
          </c:val>
          <c:extLst>
            <c:ext xmlns:c16="http://schemas.microsoft.com/office/drawing/2014/chart" uri="{C3380CC4-5D6E-409C-BE32-E72D297353CC}">
              <c16:uniqueId val="{00000002-B296-4967-8567-F1C21422C4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23,119
22,921
426.35
30,020,959
26,493,271
2,786,224
11,626,466
28,344,732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単年度の指標としては、基準財政需要額の減等により、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ヵ年平均では、近年ほぼ横ばいで推移しており、人口減少や全国平均を上回る高齢化率（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％）により、依然として類似団体の平均を下回っている状況にある。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今後も引き続き「第二次輪島市総合計画」に基づき、主要事業の重点化による投資的経費の抑制や、市債権の適正な管理、市税の収納率向上に取り組み、財政の健全化を図る。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震災に伴う市税の減少や普通交付税の減額により経常一般財源等の総額が減少したものの、施設管理委託料等の経常経費充当額が大きく減少したことにより、経常収支比率が前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ポイント減と改善した。</a:t>
          </a:r>
        </a:p>
        <a:p>
          <a:r>
            <a:rPr kumimoji="1" lang="ja-JP" altLang="en-US" sz="1300">
              <a:latin typeface="ＭＳ Ｐゴシック" panose="020B0600070205080204" pitchFamily="50" charset="-128"/>
              <a:ea typeface="ＭＳ Ｐゴシック" panose="020B0600070205080204" pitchFamily="50" charset="-128"/>
            </a:rPr>
            <a:t>　今回の改善は震災による影響が大きく、今後災害復旧事業等の実施により市債残高の増加が確実であるため、自立した財政運営を行えるよう、今まで以上に事務事業の見直しを強化するとともに、公共施設等の統廃合を積極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115026</xdr:rowOff>
    </xdr:from>
    <xdr:to>
      <xdr:col>23</xdr:col>
      <xdr:colOff>133350</xdr:colOff>
      <xdr:row>61</xdr:row>
      <xdr:rowOff>46990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0202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61</xdr:row>
      <xdr:rowOff>46990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15815"/>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128815</xdr:rowOff>
    </xdr:from>
    <xdr:to>
      <xdr:col>15</xdr:col>
      <xdr:colOff>82550</xdr:colOff>
      <xdr:row>60</xdr:row>
      <xdr:rowOff>156391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158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33201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433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36303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78015</xdr:rowOff>
    </xdr:from>
    <xdr:to>
      <xdr:col>15</xdr:col>
      <xdr:colOff>133350</xdr:colOff>
      <xdr:row>61</xdr:row>
      <xdr:rowOff>8165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164392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153851</xdr:rowOff>
    </xdr:from>
    <xdr:to>
      <xdr:col>7</xdr:col>
      <xdr:colOff>31750</xdr:colOff>
      <xdr:row>61</xdr:row>
      <xdr:rowOff>84001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68778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震災により施設管理等に係る委託料が不要となったことで物件費が減少したものの、人口減少幅が大きいため、人口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人当たりの決算額は前年度と比べ増加となった。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今後も引き続き事務事業の見直しを図るとともに、市内にある類似施設や遊休施設の在り方を検討し、経常経費の削減に努める。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101398</xdr:rowOff>
    </xdr:from>
    <xdr:to>
      <xdr:col>23</xdr:col>
      <xdr:colOff>133350</xdr:colOff>
      <xdr:row>83</xdr:row>
      <xdr:rowOff>40455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0298"/>
          <a:ext cx="838200" cy="1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100000</xdr:rowOff>
    </xdr:from>
    <xdr:to>
      <xdr:col>19</xdr:col>
      <xdr:colOff>133350</xdr:colOff>
      <xdr:row>82</xdr:row>
      <xdr:rowOff>101398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890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72851</xdr:rowOff>
    </xdr:from>
    <xdr:to>
      <xdr:col>15</xdr:col>
      <xdr:colOff>82550</xdr:colOff>
      <xdr:row>82</xdr:row>
      <xdr:rowOff>100000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1751"/>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25812</xdr:rowOff>
    </xdr:from>
    <xdr:to>
      <xdr:col>11</xdr:col>
      <xdr:colOff>31750</xdr:colOff>
      <xdr:row>82</xdr:row>
      <xdr:rowOff>72851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4712"/>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161105</xdr:rowOff>
    </xdr:from>
    <xdr:to>
      <xdr:col>23</xdr:col>
      <xdr:colOff>184150</xdr:colOff>
      <xdr:row>83</xdr:row>
      <xdr:rowOff>91255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133182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9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50598</xdr:rowOff>
    </xdr:from>
    <xdr:to>
      <xdr:col>19</xdr:col>
      <xdr:colOff>184150</xdr:colOff>
      <xdr:row>82</xdr:row>
      <xdr:rowOff>152198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136975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49200</xdr:rowOff>
    </xdr:from>
    <xdr:to>
      <xdr:col>15</xdr:col>
      <xdr:colOff>133350</xdr:colOff>
      <xdr:row>82</xdr:row>
      <xdr:rowOff>150800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22051</xdr:rowOff>
    </xdr:from>
    <xdr:to>
      <xdr:col>11</xdr:col>
      <xdr:colOff>82550</xdr:colOff>
      <xdr:row>82</xdr:row>
      <xdr:rowOff>123651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108428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146462</xdr:rowOff>
    </xdr:from>
    <xdr:to>
      <xdr:col>7</xdr:col>
      <xdr:colOff>31750</xdr:colOff>
      <xdr:row>82</xdr:row>
      <xdr:rowOff>76612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61389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2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類似団体平均とほぼ同程度の水準にある。</a:t>
          </a:r>
        </a:p>
        <a:p>
          <a:r>
            <a:rPr kumimoji="1" lang="ja-JP" altLang="en-US" sz="1300">
              <a:latin typeface="ＭＳ Ｐゴシック" panose="020B0600070205080204" pitchFamily="50" charset="-128"/>
              <a:ea typeface="ＭＳ Ｐゴシック" panose="020B0600070205080204" pitchFamily="50" charset="-128"/>
            </a:rPr>
            <a:t>　今後も国や地域経済の実情に応じて給与の適正化を図る。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職員数は前年度比から減少したが、分母となる住基人口が減少しており、震災を受けてさらに住基人口の減少が加速したため、これまで以上の増加率となっている。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依然として類似団体平均を上回っているため、適切な人員配置に努めるとともに、可能な業務については積極的に民間活力を導入するなど組織の見直しを図る。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141097</xdr:rowOff>
    </xdr:from>
    <xdr:to>
      <xdr:col>81</xdr:col>
      <xdr:colOff>44450</xdr:colOff>
      <xdr:row>62</xdr:row>
      <xdr:rowOff>9059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99547"/>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141097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7380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115358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56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87206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2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129709</xdr:rowOff>
    </xdr:from>
    <xdr:to>
      <xdr:col>81</xdr:col>
      <xdr:colOff>95250</xdr:colOff>
      <xdr:row>62</xdr:row>
      <xdr:rowOff>59859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6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90297</xdr:rowOff>
    </xdr:from>
    <xdr:to>
      <xdr:col>77</xdr:col>
      <xdr:colOff>95250</xdr:colOff>
      <xdr:row>62</xdr:row>
      <xdr:rowOff>20447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5224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年度合併特例債の償還終了による交付税措置額や標準財政規模の減少、公営企業会計への繰出金の増加により、前年度比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標準団体と比較しても地方債残高が多く、公債費比率も高く推移している。また、公営企業への準元利償還金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も増加するなど、財政の硬直化が懸念される。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108479</xdr:rowOff>
    </xdr:from>
    <xdr:to>
      <xdr:col>81</xdr:col>
      <xdr:colOff>44450</xdr:colOff>
      <xdr:row>37</xdr:row>
      <xdr:rowOff>136631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5212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108479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2196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978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54187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85831</xdr:rowOff>
    </xdr:from>
    <xdr:to>
      <xdr:col>81</xdr:col>
      <xdr:colOff>95250</xdr:colOff>
      <xdr:row>38</xdr:row>
      <xdr:rowOff>15980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57908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57679</xdr:rowOff>
    </xdr:from>
    <xdr:to>
      <xdr:col>77</xdr:col>
      <xdr:colOff>95250</xdr:colOff>
      <xdr:row>37</xdr:row>
      <xdr:rowOff>159279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144056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8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将来負担比率は、前年度に比べ</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これは、能登半島地震の影響により特別交付税交付額、寄附金が大幅に増加したことで基金への積み増しを行ったことによるものが大きい。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今後、災害復旧・復興のため多額の地方債を発行することが見込まれるため、財政の健全化により一層努める。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59648</xdr:rowOff>
    </xdr:from>
    <xdr:to>
      <xdr:col>81</xdr:col>
      <xdr:colOff>44450</xdr:colOff>
      <xdr:row>17</xdr:row>
      <xdr:rowOff>72136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59948"/>
          <a:ext cx="838200" cy="5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53636</xdr:rowOff>
    </xdr:from>
    <xdr:to>
      <xdr:col>77</xdr:col>
      <xdr:colOff>44450</xdr:colOff>
      <xdr:row>17</xdr:row>
      <xdr:rowOff>72136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68286"/>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53636</xdr:rowOff>
    </xdr:from>
    <xdr:to>
      <xdr:col>72</xdr:col>
      <xdr:colOff>203200</xdr:colOff>
      <xdr:row>17</xdr:row>
      <xdr:rowOff>137287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68286"/>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137287</xdr:rowOff>
    </xdr:from>
    <xdr:to>
      <xdr:col>68</xdr:col>
      <xdr:colOff>152400</xdr:colOff>
      <xdr:row>17</xdr:row>
      <xdr:rowOff>163026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5193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8848</xdr:rowOff>
    </xdr:from>
    <xdr:to>
      <xdr:col>81</xdr:col>
      <xdr:colOff>95250</xdr:colOff>
      <xdr:row>14</xdr:row>
      <xdr:rowOff>110448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57125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5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21336</xdr:rowOff>
    </xdr:from>
    <xdr:to>
      <xdr:col>77</xdr:col>
      <xdr:colOff>95250</xdr:colOff>
      <xdr:row>17</xdr:row>
      <xdr:rowOff>122936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107713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2836</xdr:rowOff>
    </xdr:from>
    <xdr:to>
      <xdr:col>73</xdr:col>
      <xdr:colOff>44450</xdr:colOff>
      <xdr:row>17</xdr:row>
      <xdr:rowOff>104436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89213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112226</xdr:rowOff>
    </xdr:from>
    <xdr:to>
      <xdr:col>64</xdr:col>
      <xdr:colOff>152400</xdr:colOff>
      <xdr:row>18</xdr:row>
      <xdr:rowOff>42376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27153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23,119
22,921
426.35
30,020,959
26,493,271
2,786,224
11,626,466
28,344,732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人件費の金額としては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百万円の減額となっているものの、　物件費や補助費等、公債費が減少したことで経常収支比率における人件費の割合としては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今後も、人件費関係経費全体について抑制を図るとともに、引き続き給与及び職員数の適正化に取り組み、人件費の抑制に努める。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物件費の割合は、震災に伴う施設管理等委託料の減少により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今後も、公共施設の施設管理費の見直しをはじめ、事務事業の精査を行い経常経費の削減に努める。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今後も、各種資格審査等の適正化に継続して取り組むとともに、市単独の施策については、財政負担とのバランスも考慮しながら、事業の取捨選択、拡大や縮小を実施する必要がある。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その他の経費については、ほとんどが他会計への繰出金であり、特に下水道事業会計への繰出金が多額であることが要因である。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年度においては、震災に伴う料金収入の減少により収支不足補塡額が増加したことで、類似団体平均を上回る数値となった。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　今後も経費の削減や各種保険料の適正化、公営企業については独立採算性のとれる料金を設定することにより、普通会計の負担低減に努める。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0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8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補助費等の割合は負担金の減少により、前年度から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ポイント減少した。類似団体平均を上回っているのは、消防業務、ごみ処理業務等を一部事務組合で実施しているため、当該一部事務組合への負担金として支出していることが主な要因である。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今後も、引き続きこれらの一部事務組合の運営を注視し、適正な運営を求めていく。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775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億円の繰上償還を実施したが、依然として類似団体平均を上回る水準にある。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災害復旧事業債の元金償還開始により公債費の大幅な増加が見込まれるため、可能な限り、繰上償還の実施の検討や、主要事業の見直し、事業平準化による投資的経費の抑制を図り、公債費の低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xdr:rowOff>
    </xdr:from>
    <xdr:to>
      <xdr:col>24</xdr:col>
      <xdr:colOff>25400</xdr:colOff>
      <xdr:row>76</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40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159386</xdr:rowOff>
    </xdr:from>
    <xdr:to>
      <xdr:col>19</xdr:col>
      <xdr:colOff>187325</xdr:colOff>
      <xdr:row>76</xdr:row>
      <xdr:rowOff>22225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18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76</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181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31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131445</xdr:rowOff>
    </xdr:from>
    <xdr:to>
      <xdr:col>24</xdr:col>
      <xdr:colOff>76200</xdr:colOff>
      <xdr:row>76</xdr:row>
      <xdr:rowOff>61595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103522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142875</xdr:rowOff>
    </xdr:from>
    <xdr:to>
      <xdr:col>20</xdr:col>
      <xdr:colOff>38100</xdr:colOff>
      <xdr:row>76</xdr:row>
      <xdr:rowOff>73025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57802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108585</xdr:rowOff>
    </xdr:from>
    <xdr:to>
      <xdr:col>15</xdr:col>
      <xdr:colOff>149225</xdr:colOff>
      <xdr:row>76</xdr:row>
      <xdr:rowOff>38736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23513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123825</xdr:rowOff>
    </xdr:from>
    <xdr:to>
      <xdr:col>6</xdr:col>
      <xdr:colOff>171450</xdr:colOff>
      <xdr:row>76</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38752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463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19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19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124714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24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23401</xdr:rowOff>
    </xdr:from>
    <xdr:to>
      <xdr:col>29</xdr:col>
      <xdr:colOff>127000</xdr:colOff>
      <xdr:row>16</xdr:row>
      <xdr:rowOff>6876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42776"/>
          <a:ext cx="647700" cy="15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6876</xdr:rowOff>
    </xdr:from>
    <xdr:to>
      <xdr:col>26</xdr:col>
      <xdr:colOff>50800</xdr:colOff>
      <xdr:row>16</xdr:row>
      <xdr:rowOff>45150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97701"/>
          <a:ext cx="698500" cy="38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45150</xdr:rowOff>
    </xdr:from>
    <xdr:to>
      <xdr:col>22</xdr:col>
      <xdr:colOff>114300</xdr:colOff>
      <xdr:row>16</xdr:row>
      <xdr:rowOff>90032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5975"/>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90032</xdr:rowOff>
    </xdr:from>
    <xdr:to>
      <xdr:col>18</xdr:col>
      <xdr:colOff>177800</xdr:colOff>
      <xdr:row>16</xdr:row>
      <xdr:rowOff>130179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0857"/>
          <a:ext cx="698500" cy="4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144051</xdr:rowOff>
    </xdr:from>
    <xdr:to>
      <xdr:col>29</xdr:col>
      <xdr:colOff>177800</xdr:colOff>
      <xdr:row>15</xdr:row>
      <xdr:rowOff>74201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9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160578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127526</xdr:rowOff>
    </xdr:from>
    <xdr:to>
      <xdr:col>26</xdr:col>
      <xdr:colOff>101600</xdr:colOff>
      <xdr:row>16</xdr:row>
      <xdr:rowOff>57676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4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67853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165800</xdr:rowOff>
    </xdr:from>
    <xdr:to>
      <xdr:col>22</xdr:col>
      <xdr:colOff>165100</xdr:colOff>
      <xdr:row>16</xdr:row>
      <xdr:rowOff>95950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106127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5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39232</xdr:rowOff>
    </xdr:from>
    <xdr:to>
      <xdr:col>19</xdr:col>
      <xdr:colOff>38100</xdr:colOff>
      <xdr:row>16</xdr:row>
      <xdr:rowOff>140832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151009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79379</xdr:rowOff>
    </xdr:from>
    <xdr:to>
      <xdr:col>15</xdr:col>
      <xdr:colOff>101600</xdr:colOff>
      <xdr:row>17</xdr:row>
      <xdr:rowOff>9529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19706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293166</xdr:rowOff>
    </xdr:from>
    <xdr:to>
      <xdr:col>29</xdr:col>
      <xdr:colOff>127000</xdr:colOff>
      <xdr:row>37</xdr:row>
      <xdr:rowOff>298819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17866"/>
          <a:ext cx="647700" cy="5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298819</xdr:rowOff>
    </xdr:from>
    <xdr:to>
      <xdr:col>26</xdr:col>
      <xdr:colOff>50800</xdr:colOff>
      <xdr:row>37</xdr:row>
      <xdr:rowOff>328151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23519"/>
          <a:ext cx="698500" cy="2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328151</xdr:rowOff>
    </xdr:from>
    <xdr:to>
      <xdr:col>22</xdr:col>
      <xdr:colOff>114300</xdr:colOff>
      <xdr:row>38</xdr:row>
      <xdr:rowOff>18023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52851"/>
          <a:ext cx="698500" cy="3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18023</xdr:rowOff>
    </xdr:from>
    <xdr:to>
      <xdr:col>18</xdr:col>
      <xdr:colOff>177800</xdr:colOff>
      <xdr:row>38</xdr:row>
      <xdr:rowOff>25828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85623"/>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242366</xdr:rowOff>
    </xdr:from>
    <xdr:to>
      <xdr:col>29</xdr:col>
      <xdr:colOff>177800</xdr:colOff>
      <xdr:row>38</xdr:row>
      <xdr:rowOff>1066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6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87443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248019</xdr:rowOff>
    </xdr:from>
    <xdr:to>
      <xdr:col>26</xdr:col>
      <xdr:colOff>101600</xdr:colOff>
      <xdr:row>38</xdr:row>
      <xdr:rowOff>6719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7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16896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4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277351</xdr:rowOff>
    </xdr:from>
    <xdr:to>
      <xdr:col>22</xdr:col>
      <xdr:colOff>165100</xdr:colOff>
      <xdr:row>38</xdr:row>
      <xdr:rowOff>36051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46228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310123</xdr:rowOff>
    </xdr:from>
    <xdr:to>
      <xdr:col>19</xdr:col>
      <xdr:colOff>38100</xdr:colOff>
      <xdr:row>38</xdr:row>
      <xdr:rowOff>68823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3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79000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317928</xdr:rowOff>
    </xdr:from>
    <xdr:to>
      <xdr:col>15</xdr:col>
      <xdr:colOff>101600</xdr:colOff>
      <xdr:row>38</xdr:row>
      <xdr:rowOff>76628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4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86805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23,119
22,921
426.35
30,020,959
26,493,271
2,786,224
11,626,466
28,344,732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165009</xdr:rowOff>
    </xdr:from>
    <xdr:to>
      <xdr:col>24</xdr:col>
      <xdr:colOff>63500</xdr:colOff>
      <xdr:row>36</xdr:row>
      <xdr:rowOff>71621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5759"/>
          <a:ext cx="838200" cy="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71621</xdr:rowOff>
    </xdr:from>
    <xdr:to>
      <xdr:col>19</xdr:col>
      <xdr:colOff>177800</xdr:colOff>
      <xdr:row>36</xdr:row>
      <xdr:rowOff>88472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3821"/>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88472</xdr:rowOff>
    </xdr:from>
    <xdr:to>
      <xdr:col>15</xdr:col>
      <xdr:colOff>50800</xdr:colOff>
      <xdr:row>37</xdr:row>
      <xdr:rowOff>5152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0672"/>
          <a:ext cx="889000" cy="8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5152</xdr:rowOff>
    </xdr:from>
    <xdr:to>
      <xdr:col>10</xdr:col>
      <xdr:colOff>114300</xdr:colOff>
      <xdr:row>37</xdr:row>
      <xdr:rowOff>38028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8802"/>
          <a:ext cx="889000" cy="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114209</xdr:rowOff>
    </xdr:from>
    <xdr:to>
      <xdr:col>24</xdr:col>
      <xdr:colOff>114300</xdr:colOff>
      <xdr:row>36</xdr:row>
      <xdr:rowOff>44359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137086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20821</xdr:rowOff>
    </xdr:from>
    <xdr:to>
      <xdr:col>20</xdr:col>
      <xdr:colOff>38100</xdr:colOff>
      <xdr:row>36</xdr:row>
      <xdr:rowOff>122421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138948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37672</xdr:rowOff>
    </xdr:from>
    <xdr:to>
      <xdr:col>15</xdr:col>
      <xdr:colOff>101600</xdr:colOff>
      <xdr:row>36</xdr:row>
      <xdr:rowOff>139272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155799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8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125802</xdr:rowOff>
    </xdr:from>
    <xdr:to>
      <xdr:col>10</xdr:col>
      <xdr:colOff>165100</xdr:colOff>
      <xdr:row>37</xdr:row>
      <xdr:rowOff>55952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47079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9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158678</xdr:rowOff>
    </xdr:from>
    <xdr:to>
      <xdr:col>6</xdr:col>
      <xdr:colOff>38100</xdr:colOff>
      <xdr:row>37</xdr:row>
      <xdr:rowOff>88828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51961</xdr:rowOff>
    </xdr:from>
    <xdr:to>
      <xdr:col>24</xdr:col>
      <xdr:colOff>63500</xdr:colOff>
      <xdr:row>57</xdr:row>
      <xdr:rowOff>159988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24611"/>
          <a:ext cx="838200" cy="10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151033</xdr:rowOff>
    </xdr:from>
    <xdr:to>
      <xdr:col>19</xdr:col>
      <xdr:colOff>177800</xdr:colOff>
      <xdr:row>57</xdr:row>
      <xdr:rowOff>159988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23683"/>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151033</xdr:rowOff>
    </xdr:from>
    <xdr:to>
      <xdr:col>15</xdr:col>
      <xdr:colOff>50800</xdr:colOff>
      <xdr:row>58</xdr:row>
      <xdr:rowOff>3752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3683"/>
          <a:ext cx="889000" cy="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3752</xdr:rowOff>
    </xdr:from>
    <xdr:to>
      <xdr:col>10</xdr:col>
      <xdr:colOff>114300</xdr:colOff>
      <xdr:row>58</xdr:row>
      <xdr:rowOff>24295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7852"/>
          <a:ext cx="8890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xdr:rowOff>
    </xdr:from>
    <xdr:to>
      <xdr:col>24</xdr:col>
      <xdr:colOff>114300</xdr:colOff>
      <xdr:row>57</xdr:row>
      <xdr:rowOff>102761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109188</xdr:rowOff>
    </xdr:from>
    <xdr:to>
      <xdr:col>20</xdr:col>
      <xdr:colOff>38100</xdr:colOff>
      <xdr:row>58</xdr:row>
      <xdr:rowOff>39338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100233</xdr:rowOff>
    </xdr:from>
    <xdr:to>
      <xdr:col>15</xdr:col>
      <xdr:colOff>101600</xdr:colOff>
      <xdr:row>58</xdr:row>
      <xdr:rowOff>30383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46910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124402</xdr:rowOff>
    </xdr:from>
    <xdr:to>
      <xdr:col>10</xdr:col>
      <xdr:colOff>165100</xdr:colOff>
      <xdr:row>58</xdr:row>
      <xdr:rowOff>54552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71079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144945</xdr:rowOff>
    </xdr:from>
    <xdr:to>
      <xdr:col>6</xdr:col>
      <xdr:colOff>38100</xdr:colOff>
      <xdr:row>58</xdr:row>
      <xdr:rowOff>75095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91622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104611</xdr:rowOff>
    </xdr:from>
    <xdr:to>
      <xdr:col>24</xdr:col>
      <xdr:colOff>63500</xdr:colOff>
      <xdr:row>77</xdr:row>
      <xdr:rowOff>163912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06261"/>
          <a:ext cx="838200" cy="5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104611</xdr:rowOff>
    </xdr:from>
    <xdr:to>
      <xdr:col>19</xdr:col>
      <xdr:colOff>177800</xdr:colOff>
      <xdr:row>77</xdr:row>
      <xdr:rowOff>148596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06261"/>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136556</xdr:rowOff>
    </xdr:from>
    <xdr:to>
      <xdr:col>15</xdr:col>
      <xdr:colOff>50800</xdr:colOff>
      <xdr:row>77</xdr:row>
      <xdr:rowOff>148596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820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136556</xdr:rowOff>
    </xdr:from>
    <xdr:to>
      <xdr:col>10</xdr:col>
      <xdr:colOff>114300</xdr:colOff>
      <xdr:row>78</xdr:row>
      <xdr:rowOff>105296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8206"/>
          <a:ext cx="889000" cy="1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113112</xdr:rowOff>
    </xdr:from>
    <xdr:to>
      <xdr:col>24</xdr:col>
      <xdr:colOff>114300</xdr:colOff>
      <xdr:row>78</xdr:row>
      <xdr:rowOff>43262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135989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6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53811</xdr:rowOff>
    </xdr:from>
    <xdr:to>
      <xdr:col>20</xdr:col>
      <xdr:colOff>38100</xdr:colOff>
      <xdr:row>77</xdr:row>
      <xdr:rowOff>155411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97796</xdr:rowOff>
    </xdr:from>
    <xdr:to>
      <xdr:col>15</xdr:col>
      <xdr:colOff>101600</xdr:colOff>
      <xdr:row>78</xdr:row>
      <xdr:rowOff>27946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44473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85756</xdr:rowOff>
    </xdr:from>
    <xdr:to>
      <xdr:col>10</xdr:col>
      <xdr:colOff>165100</xdr:colOff>
      <xdr:row>78</xdr:row>
      <xdr:rowOff>15906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32433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54496</xdr:rowOff>
    </xdr:from>
    <xdr:to>
      <xdr:col>6</xdr:col>
      <xdr:colOff>38100</xdr:colOff>
      <xdr:row>78</xdr:row>
      <xdr:rowOff>156096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147223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146734</xdr:rowOff>
    </xdr:from>
    <xdr:to>
      <xdr:col>24</xdr:col>
      <xdr:colOff>63500</xdr:colOff>
      <xdr:row>96</xdr:row>
      <xdr:rowOff>165067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34484"/>
          <a:ext cx="838200" cy="18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132407</xdr:rowOff>
    </xdr:from>
    <xdr:to>
      <xdr:col>19</xdr:col>
      <xdr:colOff>177800</xdr:colOff>
      <xdr:row>96</xdr:row>
      <xdr:rowOff>165067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91607"/>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132407</xdr:rowOff>
    </xdr:from>
    <xdr:to>
      <xdr:col>15</xdr:col>
      <xdr:colOff>50800</xdr:colOff>
      <xdr:row>97</xdr:row>
      <xdr:rowOff>62799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1607"/>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58631</xdr:rowOff>
    </xdr:from>
    <xdr:to>
      <xdr:col>10</xdr:col>
      <xdr:colOff>114300</xdr:colOff>
      <xdr:row>97</xdr:row>
      <xdr:rowOff>62799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89281"/>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95934</xdr:rowOff>
    </xdr:from>
    <xdr:to>
      <xdr:col>24</xdr:col>
      <xdr:colOff>114300</xdr:colOff>
      <xdr:row>96</xdr:row>
      <xdr:rowOff>26084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118811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114267</xdr:rowOff>
    </xdr:from>
    <xdr:to>
      <xdr:col>20</xdr:col>
      <xdr:colOff>38100</xdr:colOff>
      <xdr:row>97</xdr:row>
      <xdr:rowOff>44417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7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35544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6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81607</xdr:rowOff>
    </xdr:from>
    <xdr:to>
      <xdr:col>15</xdr:col>
      <xdr:colOff>101600</xdr:colOff>
      <xdr:row>97</xdr:row>
      <xdr:rowOff>11757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2884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3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11999</xdr:rowOff>
    </xdr:from>
    <xdr:to>
      <xdr:col>10</xdr:col>
      <xdr:colOff>165100</xdr:colOff>
      <xdr:row>97</xdr:row>
      <xdr:rowOff>113599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104726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7831</xdr:rowOff>
    </xdr:from>
    <xdr:to>
      <xdr:col>6</xdr:col>
      <xdr:colOff>38100</xdr:colOff>
      <xdr:row>97</xdr:row>
      <xdr:rowOff>109431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100558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72251</xdr:rowOff>
    </xdr:from>
    <xdr:to>
      <xdr:col>55</xdr:col>
      <xdr:colOff>0</xdr:colOff>
      <xdr:row>35</xdr:row>
      <xdr:rowOff>65954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1551"/>
          <a:ext cx="838200" cy="16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72251</xdr:rowOff>
    </xdr:from>
    <xdr:to>
      <xdr:col>50</xdr:col>
      <xdr:colOff>114300</xdr:colOff>
      <xdr:row>34</xdr:row>
      <xdr:rowOff>94300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01551"/>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111152</xdr:rowOff>
    </xdr:from>
    <xdr:to>
      <xdr:col>45</xdr:col>
      <xdr:colOff>177800</xdr:colOff>
      <xdr:row>34</xdr:row>
      <xdr:rowOff>94300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69002"/>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111152</xdr:rowOff>
    </xdr:from>
    <xdr:to>
      <xdr:col>41</xdr:col>
      <xdr:colOff>50800</xdr:colOff>
      <xdr:row>35</xdr:row>
      <xdr:rowOff>129188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69002"/>
          <a:ext cx="889000" cy="3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15154</xdr:rowOff>
    </xdr:from>
    <xdr:to>
      <xdr:col>55</xdr:col>
      <xdr:colOff>50800</xdr:colOff>
      <xdr:row>35</xdr:row>
      <xdr:rowOff>116754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38031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6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21451</xdr:rowOff>
    </xdr:from>
    <xdr:to>
      <xdr:col>50</xdr:col>
      <xdr:colOff>165100</xdr:colOff>
      <xdr:row>34</xdr:row>
      <xdr:rowOff>123051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139578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43500</xdr:rowOff>
    </xdr:from>
    <xdr:to>
      <xdr:col>46</xdr:col>
      <xdr:colOff>38100</xdr:colOff>
      <xdr:row>34</xdr:row>
      <xdr:rowOff>145100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161627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4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60352</xdr:rowOff>
    </xdr:from>
    <xdr:to>
      <xdr:col>41</xdr:col>
      <xdr:colOff>101600</xdr:colOff>
      <xdr:row>33</xdr:row>
      <xdr:rowOff>161952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7029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78388</xdr:rowOff>
    </xdr:from>
    <xdr:to>
      <xdr:col>36</xdr:col>
      <xdr:colOff>165100</xdr:colOff>
      <xdr:row>36</xdr:row>
      <xdr:rowOff>8538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25065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133770</xdr:rowOff>
    </xdr:from>
    <xdr:to>
      <xdr:col>55</xdr:col>
      <xdr:colOff>0</xdr:colOff>
      <xdr:row>57</xdr:row>
      <xdr:rowOff>141536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6420"/>
          <a:ext cx="8382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132339</xdr:rowOff>
    </xdr:from>
    <xdr:to>
      <xdr:col>50</xdr:col>
      <xdr:colOff>114300</xdr:colOff>
      <xdr:row>57</xdr:row>
      <xdr:rowOff>133770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33539"/>
          <a:ext cx="889000" cy="1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113388</xdr:rowOff>
    </xdr:from>
    <xdr:to>
      <xdr:col>45</xdr:col>
      <xdr:colOff>177800</xdr:colOff>
      <xdr:row>56</xdr:row>
      <xdr:rowOff>132339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543138"/>
          <a:ext cx="889000" cy="19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113388</xdr:rowOff>
    </xdr:from>
    <xdr:to>
      <xdr:col>41</xdr:col>
      <xdr:colOff>50800</xdr:colOff>
      <xdr:row>57</xdr:row>
      <xdr:rowOff>13202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543138"/>
          <a:ext cx="889000" cy="24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90736</xdr:rowOff>
    </xdr:from>
    <xdr:to>
      <xdr:col>55</xdr:col>
      <xdr:colOff>50800</xdr:colOff>
      <xdr:row>58</xdr:row>
      <xdr:rowOff>20886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69163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82970</xdr:rowOff>
    </xdr:from>
    <xdr:to>
      <xdr:col>50</xdr:col>
      <xdr:colOff>165100</xdr:colOff>
      <xdr:row>58</xdr:row>
      <xdr:rowOff>13120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81539</xdr:rowOff>
    </xdr:from>
    <xdr:to>
      <xdr:col>46</xdr:col>
      <xdr:colOff>38100</xdr:colOff>
      <xdr:row>57</xdr:row>
      <xdr:rowOff>11689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28216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62588</xdr:rowOff>
    </xdr:from>
    <xdr:to>
      <xdr:col>41</xdr:col>
      <xdr:colOff>101600</xdr:colOff>
      <xdr:row>55</xdr:row>
      <xdr:rowOff>164188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133852</xdr:rowOff>
    </xdr:from>
    <xdr:to>
      <xdr:col>36</xdr:col>
      <xdr:colOff>165100</xdr:colOff>
      <xdr:row>57</xdr:row>
      <xdr:rowOff>64002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80529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137300</xdr:rowOff>
    </xdr:from>
    <xdr:to>
      <xdr:col>55</xdr:col>
      <xdr:colOff>0</xdr:colOff>
      <xdr:row>78</xdr:row>
      <xdr:rowOff>159398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040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13043</xdr:rowOff>
    </xdr:from>
    <xdr:to>
      <xdr:col>50</xdr:col>
      <xdr:colOff>114300</xdr:colOff>
      <xdr:row>78</xdr:row>
      <xdr:rowOff>137300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6143"/>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76746</xdr:rowOff>
    </xdr:from>
    <xdr:to>
      <xdr:col>45</xdr:col>
      <xdr:colOff>177800</xdr:colOff>
      <xdr:row>78</xdr:row>
      <xdr:rowOff>13043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078246"/>
          <a:ext cx="889000" cy="130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76746</xdr:rowOff>
    </xdr:from>
    <xdr:to>
      <xdr:col>41</xdr:col>
      <xdr:colOff>50800</xdr:colOff>
      <xdr:row>76</xdr:row>
      <xdr:rowOff>104597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078246"/>
          <a:ext cx="889000" cy="10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108598</xdr:rowOff>
    </xdr:from>
    <xdr:to>
      <xdr:col>55</xdr:col>
      <xdr:colOff>50800</xdr:colOff>
      <xdr:row>79</xdr:row>
      <xdr:rowOff>38748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23525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86500</xdr:rowOff>
    </xdr:from>
    <xdr:to>
      <xdr:col>50</xdr:col>
      <xdr:colOff>165100</xdr:colOff>
      <xdr:row>79</xdr:row>
      <xdr:rowOff>16650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133693</xdr:rowOff>
    </xdr:from>
    <xdr:to>
      <xdr:col>46</xdr:col>
      <xdr:colOff>38100</xdr:colOff>
      <xdr:row>78</xdr:row>
      <xdr:rowOff>63843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54970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25946</xdr:rowOff>
    </xdr:from>
    <xdr:to>
      <xdr:col>41</xdr:col>
      <xdr:colOff>101600</xdr:colOff>
      <xdr:row>70</xdr:row>
      <xdr:rowOff>127546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0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144073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18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53797</xdr:rowOff>
    </xdr:from>
    <xdr:to>
      <xdr:col>36</xdr:col>
      <xdr:colOff>165100</xdr:colOff>
      <xdr:row>76</xdr:row>
      <xdr:rowOff>155397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8854</xdr:rowOff>
    </xdr:from>
    <xdr:to>
      <xdr:col>55</xdr:col>
      <xdr:colOff>0</xdr:colOff>
      <xdr:row>98</xdr:row>
      <xdr:rowOff>23867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0954"/>
          <a:ext cx="8382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104665</xdr:rowOff>
    </xdr:from>
    <xdr:to>
      <xdr:col>50</xdr:col>
      <xdr:colOff>114300</xdr:colOff>
      <xdr:row>98</xdr:row>
      <xdr:rowOff>8854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5315"/>
          <a:ext cx="889000" cy="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104665</xdr:rowOff>
    </xdr:from>
    <xdr:to>
      <xdr:col>45</xdr:col>
      <xdr:colOff>177800</xdr:colOff>
      <xdr:row>97</xdr:row>
      <xdr:rowOff>148684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5315"/>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145799</xdr:rowOff>
    </xdr:from>
    <xdr:to>
      <xdr:col>41</xdr:col>
      <xdr:colOff>50800</xdr:colOff>
      <xdr:row>97</xdr:row>
      <xdr:rowOff>148684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644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144517</xdr:rowOff>
    </xdr:from>
    <xdr:to>
      <xdr:col>55</xdr:col>
      <xdr:colOff>50800</xdr:colOff>
      <xdr:row>98</xdr:row>
      <xdr:rowOff>74667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129504</xdr:rowOff>
    </xdr:from>
    <xdr:to>
      <xdr:col>50</xdr:col>
      <xdr:colOff>165100</xdr:colOff>
      <xdr:row>98</xdr:row>
      <xdr:rowOff>59654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76181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53865</xdr:rowOff>
    </xdr:from>
    <xdr:to>
      <xdr:col>46</xdr:col>
      <xdr:colOff>38100</xdr:colOff>
      <xdr:row>97</xdr:row>
      <xdr:rowOff>155465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97884</xdr:rowOff>
    </xdr:from>
    <xdr:to>
      <xdr:col>41</xdr:col>
      <xdr:colOff>101600</xdr:colOff>
      <xdr:row>98</xdr:row>
      <xdr:rowOff>28034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94999</xdr:rowOff>
    </xdr:from>
    <xdr:to>
      <xdr:col>36</xdr:col>
      <xdr:colOff>165100</xdr:colOff>
      <xdr:row>98</xdr:row>
      <xdr:rowOff>25149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62052</xdr:rowOff>
    </xdr:from>
    <xdr:to>
      <xdr:col>85</xdr:col>
      <xdr:colOff>127000</xdr:colOff>
      <xdr:row>38</xdr:row>
      <xdr:rowOff>115900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34252"/>
          <a:ext cx="838200" cy="3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115900</xdr:rowOff>
    </xdr:from>
    <xdr:to>
      <xdr:col>81</xdr:col>
      <xdr:colOff>50800</xdr:colOff>
      <xdr:row>39</xdr:row>
      <xdr:rowOff>27953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1000"/>
          <a:ext cx="889000" cy="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155397</xdr:rowOff>
    </xdr:from>
    <xdr:to>
      <xdr:col>76</xdr:col>
      <xdr:colOff>114300</xdr:colOff>
      <xdr:row>39</xdr:row>
      <xdr:rowOff>27953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0497"/>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88900</xdr:rowOff>
    </xdr:from>
    <xdr:to>
      <xdr:col>71</xdr:col>
      <xdr:colOff>177800</xdr:colOff>
      <xdr:row>38</xdr:row>
      <xdr:rowOff>155397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4000"/>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11252</xdr:rowOff>
    </xdr:from>
    <xdr:to>
      <xdr:col>85</xdr:col>
      <xdr:colOff>177800</xdr:colOff>
      <xdr:row>36</xdr:row>
      <xdr:rowOff>112852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34129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65100</xdr:rowOff>
    </xdr:from>
    <xdr:to>
      <xdr:col>81</xdr:col>
      <xdr:colOff>101600</xdr:colOff>
      <xdr:row>38</xdr:row>
      <xdr:rowOff>166700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148603</xdr:rowOff>
    </xdr:from>
    <xdr:to>
      <xdr:col>76</xdr:col>
      <xdr:colOff>165100</xdr:colOff>
      <xdr:row>39</xdr:row>
      <xdr:rowOff>78753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69880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104597</xdr:rowOff>
    </xdr:from>
    <xdr:to>
      <xdr:col>72</xdr:col>
      <xdr:colOff>38100</xdr:colOff>
      <xdr:row>39</xdr:row>
      <xdr:rowOff>34747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25874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38100</xdr:rowOff>
    </xdr:from>
    <xdr:to>
      <xdr:col>67</xdr:col>
      <xdr:colOff>101600</xdr:colOff>
      <xdr:row>38</xdr:row>
      <xdr:rowOff>139700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130827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6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121053</xdr:rowOff>
    </xdr:from>
    <xdr:to>
      <xdr:col>85</xdr:col>
      <xdr:colOff>127000</xdr:colOff>
      <xdr:row>76</xdr:row>
      <xdr:rowOff>124275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51253"/>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121053</xdr:rowOff>
    </xdr:from>
    <xdr:to>
      <xdr:col>81</xdr:col>
      <xdr:colOff>50800</xdr:colOff>
      <xdr:row>76</xdr:row>
      <xdr:rowOff>143872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51253"/>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143872</xdr:rowOff>
    </xdr:from>
    <xdr:to>
      <xdr:col>76</xdr:col>
      <xdr:colOff>114300</xdr:colOff>
      <xdr:row>77</xdr:row>
      <xdr:rowOff>6170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74072"/>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6170</xdr:rowOff>
    </xdr:from>
    <xdr:to>
      <xdr:col>71</xdr:col>
      <xdr:colOff>177800</xdr:colOff>
      <xdr:row>77</xdr:row>
      <xdr:rowOff>15140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7820"/>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73475</xdr:rowOff>
    </xdr:from>
    <xdr:to>
      <xdr:col>85</xdr:col>
      <xdr:colOff>177800</xdr:colOff>
      <xdr:row>77</xdr:row>
      <xdr:rowOff>3625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96351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70253</xdr:rowOff>
    </xdr:from>
    <xdr:to>
      <xdr:col>81</xdr:col>
      <xdr:colOff>101600</xdr:colOff>
      <xdr:row>77</xdr:row>
      <xdr:rowOff>403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16930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7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93072</xdr:rowOff>
    </xdr:from>
    <xdr:to>
      <xdr:col>76</xdr:col>
      <xdr:colOff>165100</xdr:colOff>
      <xdr:row>77</xdr:row>
      <xdr:rowOff>23222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39749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126820</xdr:rowOff>
    </xdr:from>
    <xdr:to>
      <xdr:col>72</xdr:col>
      <xdr:colOff>38100</xdr:colOff>
      <xdr:row>77</xdr:row>
      <xdr:rowOff>56970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73497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135790</xdr:rowOff>
    </xdr:from>
    <xdr:to>
      <xdr:col>67</xdr:col>
      <xdr:colOff>101600</xdr:colOff>
      <xdr:row>77</xdr:row>
      <xdr:rowOff>65940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82467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4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89150</xdr:rowOff>
    </xdr:from>
    <xdr:to>
      <xdr:col>85</xdr:col>
      <xdr:colOff>127000</xdr:colOff>
      <xdr:row>98</xdr:row>
      <xdr:rowOff>127118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19800"/>
          <a:ext cx="838200" cy="2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120007</xdr:rowOff>
    </xdr:from>
    <xdr:to>
      <xdr:col>81</xdr:col>
      <xdr:colOff>50800</xdr:colOff>
      <xdr:row>98</xdr:row>
      <xdr:rowOff>127118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2107"/>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120007</xdr:rowOff>
    </xdr:from>
    <xdr:to>
      <xdr:col>76</xdr:col>
      <xdr:colOff>114300</xdr:colOff>
      <xdr:row>98</xdr:row>
      <xdr:rowOff>129648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2107"/>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129648</xdr:rowOff>
    </xdr:from>
    <xdr:to>
      <xdr:col>71</xdr:col>
      <xdr:colOff>177800</xdr:colOff>
      <xdr:row>98</xdr:row>
      <xdr:rowOff>129680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174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38350</xdr:rowOff>
    </xdr:from>
    <xdr:to>
      <xdr:col>85</xdr:col>
      <xdr:colOff>177800</xdr:colOff>
      <xdr:row>97</xdr:row>
      <xdr:rowOff>139950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61227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76318</xdr:rowOff>
    </xdr:from>
    <xdr:to>
      <xdr:col>81</xdr:col>
      <xdr:colOff>101600</xdr:colOff>
      <xdr:row>99</xdr:row>
      <xdr:rowOff>6468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169045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69207</xdr:rowOff>
    </xdr:from>
    <xdr:to>
      <xdr:col>76</xdr:col>
      <xdr:colOff>165100</xdr:colOff>
      <xdr:row>98</xdr:row>
      <xdr:rowOff>170807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161934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78848</xdr:rowOff>
    </xdr:from>
    <xdr:to>
      <xdr:col>72</xdr:col>
      <xdr:colOff>38100</xdr:colOff>
      <xdr:row>99</xdr:row>
      <xdr:rowOff>8998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78880</xdr:rowOff>
    </xdr:from>
    <xdr:to>
      <xdr:col>67</xdr:col>
      <xdr:colOff>101600</xdr:colOff>
      <xdr:row>99</xdr:row>
      <xdr:rowOff>9030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154978</xdr:rowOff>
    </xdr:from>
    <xdr:to>
      <xdr:col>116</xdr:col>
      <xdr:colOff>63500</xdr:colOff>
      <xdr:row>37</xdr:row>
      <xdr:rowOff>8960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27178"/>
          <a:ext cx="8382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8960</xdr:rowOff>
    </xdr:from>
    <xdr:to>
      <xdr:col>111</xdr:col>
      <xdr:colOff>177800</xdr:colOff>
      <xdr:row>37</xdr:row>
      <xdr:rowOff>22504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352610"/>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22504</xdr:rowOff>
    </xdr:from>
    <xdr:to>
      <xdr:col>107</xdr:col>
      <xdr:colOff>50800</xdr:colOff>
      <xdr:row>37</xdr:row>
      <xdr:rowOff>34468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36615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34468</xdr:rowOff>
    </xdr:from>
    <xdr:to>
      <xdr:col>102</xdr:col>
      <xdr:colOff>114300</xdr:colOff>
      <xdr:row>38</xdr:row>
      <xdr:rowOff>35058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78118"/>
          <a:ext cx="8890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104178</xdr:rowOff>
    </xdr:from>
    <xdr:to>
      <xdr:col>116</xdr:col>
      <xdr:colOff>114300</xdr:colOff>
      <xdr:row>37</xdr:row>
      <xdr:rowOff>34328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127055</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129610</xdr:rowOff>
    </xdr:from>
    <xdr:to>
      <xdr:col>112</xdr:col>
      <xdr:colOff>38100</xdr:colOff>
      <xdr:row>37</xdr:row>
      <xdr:rowOff>59760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76287</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143154</xdr:rowOff>
    </xdr:from>
    <xdr:to>
      <xdr:col>107</xdr:col>
      <xdr:colOff>101600</xdr:colOff>
      <xdr:row>37</xdr:row>
      <xdr:rowOff>73304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3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89831</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0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155118</xdr:rowOff>
    </xdr:from>
    <xdr:to>
      <xdr:col>102</xdr:col>
      <xdr:colOff>165100</xdr:colOff>
      <xdr:row>37</xdr:row>
      <xdr:rowOff>85268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101795</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10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155708</xdr:rowOff>
    </xdr:from>
    <xdr:to>
      <xdr:col>98</xdr:col>
      <xdr:colOff>38100</xdr:colOff>
      <xdr:row>38</xdr:row>
      <xdr:rowOff>85858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102385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138100</xdr:rowOff>
    </xdr:from>
    <xdr:to>
      <xdr:col>116</xdr:col>
      <xdr:colOff>63500</xdr:colOff>
      <xdr:row>58</xdr:row>
      <xdr:rowOff>138443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220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52969</xdr:rowOff>
    </xdr:from>
    <xdr:to>
      <xdr:col>111</xdr:col>
      <xdr:colOff>177800</xdr:colOff>
      <xdr:row>58</xdr:row>
      <xdr:rowOff>138100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25619"/>
          <a:ext cx="889000" cy="25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52969</xdr:rowOff>
    </xdr:from>
    <xdr:to>
      <xdr:col>107</xdr:col>
      <xdr:colOff>50800</xdr:colOff>
      <xdr:row>58</xdr:row>
      <xdr:rowOff>137071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825619"/>
          <a:ext cx="889000" cy="25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136797</xdr:rowOff>
    </xdr:from>
    <xdr:to>
      <xdr:col>102</xdr:col>
      <xdr:colOff>114300</xdr:colOff>
      <xdr:row>58</xdr:row>
      <xdr:rowOff>137071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089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87643</xdr:rowOff>
    </xdr:from>
    <xdr:to>
      <xdr:col>116</xdr:col>
      <xdr:colOff>114300</xdr:colOff>
      <xdr:row>59</xdr:row>
      <xdr:rowOff>17793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2570</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6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87300</xdr:rowOff>
    </xdr:from>
    <xdr:to>
      <xdr:col>112</xdr:col>
      <xdr:colOff>38100</xdr:colOff>
      <xdr:row>59</xdr:row>
      <xdr:rowOff>17450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2169</xdr:rowOff>
    </xdr:from>
    <xdr:to>
      <xdr:col>107</xdr:col>
      <xdr:colOff>101600</xdr:colOff>
      <xdr:row>57</xdr:row>
      <xdr:rowOff>103769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120296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86271</xdr:rowOff>
    </xdr:from>
    <xdr:to>
      <xdr:col>102</xdr:col>
      <xdr:colOff>165100</xdr:colOff>
      <xdr:row>59</xdr:row>
      <xdr:rowOff>16421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2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85997</xdr:rowOff>
    </xdr:from>
    <xdr:to>
      <xdr:col>98</xdr:col>
      <xdr:colOff>38100</xdr:colOff>
      <xdr:row>59</xdr:row>
      <xdr:rowOff>16147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7274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2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39598</xdr:rowOff>
    </xdr:from>
    <xdr:to>
      <xdr:col>116</xdr:col>
      <xdr:colOff>63500</xdr:colOff>
      <xdr:row>76</xdr:row>
      <xdr:rowOff>130721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041098"/>
          <a:ext cx="838200" cy="11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130721</xdr:rowOff>
    </xdr:from>
    <xdr:to>
      <xdr:col>111</xdr:col>
      <xdr:colOff>177800</xdr:colOff>
      <xdr:row>76</xdr:row>
      <xdr:rowOff>147828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60921"/>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147828</xdr:rowOff>
    </xdr:from>
    <xdr:to>
      <xdr:col>107</xdr:col>
      <xdr:colOff>50800</xdr:colOff>
      <xdr:row>76</xdr:row>
      <xdr:rowOff>157060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78028"/>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157060</xdr:rowOff>
    </xdr:from>
    <xdr:to>
      <xdr:col>102</xdr:col>
      <xdr:colOff>114300</xdr:colOff>
      <xdr:row>77</xdr:row>
      <xdr:rowOff>7049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87260"/>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160248</xdr:rowOff>
    </xdr:from>
    <xdr:to>
      <xdr:col>116</xdr:col>
      <xdr:colOff>114300</xdr:colOff>
      <xdr:row>70</xdr:row>
      <xdr:rowOff>90398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19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113275</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194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79921</xdr:rowOff>
    </xdr:from>
    <xdr:to>
      <xdr:col>112</xdr:col>
      <xdr:colOff>38100</xdr:colOff>
      <xdr:row>77</xdr:row>
      <xdr:rowOff>10071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26598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97028</xdr:rowOff>
    </xdr:from>
    <xdr:to>
      <xdr:col>107</xdr:col>
      <xdr:colOff>101600</xdr:colOff>
      <xdr:row>77</xdr:row>
      <xdr:rowOff>27178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43705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106260</xdr:rowOff>
    </xdr:from>
    <xdr:to>
      <xdr:col>102</xdr:col>
      <xdr:colOff>165100</xdr:colOff>
      <xdr:row>77</xdr:row>
      <xdr:rowOff>36410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52938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127699</xdr:rowOff>
    </xdr:from>
    <xdr:to>
      <xdr:col>98</xdr:col>
      <xdr:colOff>38100</xdr:colOff>
      <xdr:row>77</xdr:row>
      <xdr:rowOff>57849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48976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1,145,952</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249,864</a:t>
          </a:r>
          <a:r>
            <a:rPr kumimoji="1" lang="ja-JP" altLang="en-US" sz="1300">
              <a:latin typeface="ＭＳ Ｐゴシック" panose="020B0600070205080204" pitchFamily="50" charset="-128"/>
              <a:ea typeface="ＭＳ Ｐゴシック" panose="020B0600070205080204" pitchFamily="50" charset="-128"/>
            </a:rPr>
            <a:t>円の増加（</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％）となった。大きく割合を占めるものは公債費と補助費等となっている。（「性質別」で記載したため省略する）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項目としては、災害復旧事業費と扶助費、繰出金がある。（繰出金については「性質別」の「その他」で理由を記載したため省略）いずれも震災による影響が大きく、類似団体平均を上回っており、繰出金に至っては類似団体内で最も高くなった。災害復旧事業費においては、今後の災害査定により更なる増加が見込まれる。扶助費においては、これまでは類似団体平均を下回っていたものの、災害救助法に基づく給付により増加となったが、復旧・復興の進捗とともに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今後も各種事業の改善や充実に取り組みつつ、効果や利用者が見込めない事業については廃止や縮小も含めて精査していく。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23,119
22,921
426.35
30,020,959
26,493,271
2,786,224
11,626,466
28,344,732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21018</xdr:rowOff>
    </xdr:from>
    <xdr:to>
      <xdr:col>24</xdr:col>
      <xdr:colOff>63500</xdr:colOff>
      <xdr:row>33</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8868"/>
          <a:ext cx="8382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34</xdr:row>
      <xdr:rowOff>17399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011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17399</xdr:rowOff>
    </xdr:from>
    <xdr:to>
      <xdr:col>15</xdr:col>
      <xdr:colOff>50800</xdr:colOff>
      <xdr:row>34</xdr:row>
      <xdr:rowOff>57976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669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20447</xdr:rowOff>
    </xdr:from>
    <xdr:to>
      <xdr:col>10</xdr:col>
      <xdr:colOff>114300</xdr:colOff>
      <xdr:row>34</xdr:row>
      <xdr:rowOff>57976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974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141668</xdr:rowOff>
    </xdr:from>
    <xdr:to>
      <xdr:col>24</xdr:col>
      <xdr:colOff>114300</xdr:colOff>
      <xdr:row>33</xdr:row>
      <xdr:rowOff>71818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164545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138049</xdr:rowOff>
    </xdr:from>
    <xdr:to>
      <xdr:col>15</xdr:col>
      <xdr:colOff>101600</xdr:colOff>
      <xdr:row>34</xdr:row>
      <xdr:rowOff>68199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84726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7176</xdr:rowOff>
    </xdr:from>
    <xdr:to>
      <xdr:col>10</xdr:col>
      <xdr:colOff>165100</xdr:colOff>
      <xdr:row>34</xdr:row>
      <xdr:rowOff>108776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125303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141097</xdr:rowOff>
    </xdr:from>
    <xdr:to>
      <xdr:col>6</xdr:col>
      <xdr:colOff>38100</xdr:colOff>
      <xdr:row>34</xdr:row>
      <xdr:rowOff>71247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87774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11630</xdr:rowOff>
    </xdr:from>
    <xdr:to>
      <xdr:col>24</xdr:col>
      <xdr:colOff>63500</xdr:colOff>
      <xdr:row>58</xdr:row>
      <xdr:rowOff>101847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5730"/>
          <a:ext cx="838200" cy="9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15451</xdr:rowOff>
    </xdr:from>
    <xdr:to>
      <xdr:col>19</xdr:col>
      <xdr:colOff>177800</xdr:colOff>
      <xdr:row>58</xdr:row>
      <xdr:rowOff>101847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9551"/>
          <a:ext cx="889000" cy="8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97244</xdr:rowOff>
    </xdr:from>
    <xdr:to>
      <xdr:col>15</xdr:col>
      <xdr:colOff>50800</xdr:colOff>
      <xdr:row>58</xdr:row>
      <xdr:rowOff>15451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9894"/>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97244</xdr:rowOff>
    </xdr:from>
    <xdr:to>
      <xdr:col>10</xdr:col>
      <xdr:colOff>114300</xdr:colOff>
      <xdr:row>58</xdr:row>
      <xdr:rowOff>100452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9894"/>
          <a:ext cx="889000" cy="17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132280</xdr:rowOff>
    </xdr:from>
    <xdr:to>
      <xdr:col>24</xdr:col>
      <xdr:colOff>114300</xdr:colOff>
      <xdr:row>58</xdr:row>
      <xdr:rowOff>62430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155157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51047</xdr:rowOff>
    </xdr:from>
    <xdr:to>
      <xdr:col>20</xdr:col>
      <xdr:colOff>38100</xdr:colOff>
      <xdr:row>58</xdr:row>
      <xdr:rowOff>152647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136101</xdr:rowOff>
    </xdr:from>
    <xdr:to>
      <xdr:col>15</xdr:col>
      <xdr:colOff>101600</xdr:colOff>
      <xdr:row>58</xdr:row>
      <xdr:rowOff>66251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82778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46444</xdr:rowOff>
    </xdr:from>
    <xdr:to>
      <xdr:col>10</xdr:col>
      <xdr:colOff>165100</xdr:colOff>
      <xdr:row>57</xdr:row>
      <xdr:rowOff>148044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164571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49652</xdr:rowOff>
    </xdr:from>
    <xdr:to>
      <xdr:col>6</xdr:col>
      <xdr:colOff>38100</xdr:colOff>
      <xdr:row>58</xdr:row>
      <xdr:rowOff>151252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113370</xdr:rowOff>
    </xdr:from>
    <xdr:to>
      <xdr:col>24</xdr:col>
      <xdr:colOff>63500</xdr:colOff>
      <xdr:row>76</xdr:row>
      <xdr:rowOff>14007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00670"/>
          <a:ext cx="838200" cy="2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165106</xdr:rowOff>
    </xdr:from>
    <xdr:to>
      <xdr:col>19</xdr:col>
      <xdr:colOff>177800</xdr:colOff>
      <xdr:row>76</xdr:row>
      <xdr:rowOff>14007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3856"/>
          <a:ext cx="889000" cy="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165106</xdr:rowOff>
    </xdr:from>
    <xdr:to>
      <xdr:col>15</xdr:col>
      <xdr:colOff>50800</xdr:colOff>
      <xdr:row>76</xdr:row>
      <xdr:rowOff>71889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3856"/>
          <a:ext cx="889000" cy="7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71889</xdr:rowOff>
    </xdr:from>
    <xdr:to>
      <xdr:col>10</xdr:col>
      <xdr:colOff>114300</xdr:colOff>
      <xdr:row>76</xdr:row>
      <xdr:rowOff>128051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2089"/>
          <a:ext cx="8890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62570</xdr:rowOff>
    </xdr:from>
    <xdr:to>
      <xdr:col>24</xdr:col>
      <xdr:colOff>114300</xdr:colOff>
      <xdr:row>74</xdr:row>
      <xdr:rowOff>164170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85447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134657</xdr:rowOff>
    </xdr:from>
    <xdr:to>
      <xdr:col>20</xdr:col>
      <xdr:colOff>38100</xdr:colOff>
      <xdr:row>76</xdr:row>
      <xdr:rowOff>64807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55934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114307</xdr:rowOff>
    </xdr:from>
    <xdr:to>
      <xdr:col>15</xdr:col>
      <xdr:colOff>101600</xdr:colOff>
      <xdr:row>76</xdr:row>
      <xdr:rowOff>44456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3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6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21089</xdr:rowOff>
    </xdr:from>
    <xdr:to>
      <xdr:col>10</xdr:col>
      <xdr:colOff>165100</xdr:colOff>
      <xdr:row>76</xdr:row>
      <xdr:rowOff>122689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77251</xdr:rowOff>
    </xdr:from>
    <xdr:to>
      <xdr:col>6</xdr:col>
      <xdr:colOff>38100</xdr:colOff>
      <xdr:row>77</xdr:row>
      <xdr:rowOff>7401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169978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84562</xdr:rowOff>
    </xdr:from>
    <xdr:to>
      <xdr:col>24</xdr:col>
      <xdr:colOff>63500</xdr:colOff>
      <xdr:row>95</xdr:row>
      <xdr:rowOff>41421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00862"/>
          <a:ext cx="838200" cy="1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31032</xdr:rowOff>
    </xdr:from>
    <xdr:to>
      <xdr:col>19</xdr:col>
      <xdr:colOff>177800</xdr:colOff>
      <xdr:row>95</xdr:row>
      <xdr:rowOff>41421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18782"/>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31032</xdr:rowOff>
    </xdr:from>
    <xdr:to>
      <xdr:col>15</xdr:col>
      <xdr:colOff>50800</xdr:colOff>
      <xdr:row>96</xdr:row>
      <xdr:rowOff>101639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18782"/>
          <a:ext cx="889000" cy="2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101639</xdr:rowOff>
    </xdr:from>
    <xdr:to>
      <xdr:col>10</xdr:col>
      <xdr:colOff>114300</xdr:colOff>
      <xdr:row>96</xdr:row>
      <xdr:rowOff>135649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60839"/>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33762</xdr:rowOff>
    </xdr:from>
    <xdr:to>
      <xdr:col>24</xdr:col>
      <xdr:colOff>114300</xdr:colOff>
      <xdr:row>94</xdr:row>
      <xdr:rowOff>135362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56639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0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162071</xdr:rowOff>
    </xdr:from>
    <xdr:to>
      <xdr:col>20</xdr:col>
      <xdr:colOff>38100</xdr:colOff>
      <xdr:row>95</xdr:row>
      <xdr:rowOff>92221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108748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05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151682</xdr:rowOff>
    </xdr:from>
    <xdr:to>
      <xdr:col>15</xdr:col>
      <xdr:colOff>101600</xdr:colOff>
      <xdr:row>95</xdr:row>
      <xdr:rowOff>81832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98359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4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50839</xdr:rowOff>
    </xdr:from>
    <xdr:to>
      <xdr:col>10</xdr:col>
      <xdr:colOff>165100</xdr:colOff>
      <xdr:row>96</xdr:row>
      <xdr:rowOff>152439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84849</xdr:rowOff>
    </xdr:from>
    <xdr:to>
      <xdr:col>6</xdr:col>
      <xdr:colOff>38100</xdr:colOff>
      <xdr:row>97</xdr:row>
      <xdr:rowOff>14999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14297</xdr:rowOff>
    </xdr:from>
    <xdr:to>
      <xdr:col>55</xdr:col>
      <xdr:colOff>0</xdr:colOff>
      <xdr:row>38</xdr:row>
      <xdr:rowOff>14949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9397"/>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14949</xdr:rowOff>
    </xdr:from>
    <xdr:to>
      <xdr:col>50</xdr:col>
      <xdr:colOff>114300</xdr:colOff>
      <xdr:row>38</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300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41402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427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38</xdr:row>
      <xdr:rowOff>43035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5650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134946</xdr:rowOff>
    </xdr:from>
    <xdr:to>
      <xdr:col>55</xdr:col>
      <xdr:colOff>50800</xdr:colOff>
      <xdr:row>38</xdr:row>
      <xdr:rowOff>65097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113373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135600</xdr:rowOff>
    </xdr:from>
    <xdr:to>
      <xdr:col>50</xdr:col>
      <xdr:colOff>165100</xdr:colOff>
      <xdr:row>38</xdr:row>
      <xdr:rowOff>65749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56876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71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162052</xdr:rowOff>
    </xdr:from>
    <xdr:to>
      <xdr:col>41</xdr:col>
      <xdr:colOff>101600</xdr:colOff>
      <xdr:row>38</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163685</xdr:rowOff>
    </xdr:from>
    <xdr:to>
      <xdr:col>36</xdr:col>
      <xdr:colOff>165100</xdr:colOff>
      <xdr:row>38</xdr:row>
      <xdr:rowOff>93835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84962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78008</xdr:rowOff>
    </xdr:from>
    <xdr:to>
      <xdr:col>55</xdr:col>
      <xdr:colOff>0</xdr:colOff>
      <xdr:row>57</xdr:row>
      <xdr:rowOff>81933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50658"/>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78008</xdr:rowOff>
    </xdr:from>
    <xdr:to>
      <xdr:col>50</xdr:col>
      <xdr:colOff>114300</xdr:colOff>
      <xdr:row>57</xdr:row>
      <xdr:rowOff>111689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0658"/>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30551</xdr:rowOff>
    </xdr:from>
    <xdr:to>
      <xdr:col>45</xdr:col>
      <xdr:colOff>177800</xdr:colOff>
      <xdr:row>57</xdr:row>
      <xdr:rowOff>111689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03201"/>
          <a:ext cx="889000" cy="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30551</xdr:rowOff>
    </xdr:from>
    <xdr:to>
      <xdr:col>41</xdr:col>
      <xdr:colOff>50800</xdr:colOff>
      <xdr:row>57</xdr:row>
      <xdr:rowOff>73452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0320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31133</xdr:rowOff>
    </xdr:from>
    <xdr:to>
      <xdr:col>55</xdr:col>
      <xdr:colOff>50800</xdr:colOff>
      <xdr:row>57</xdr:row>
      <xdr:rowOff>132733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27208</xdr:rowOff>
    </xdr:from>
    <xdr:to>
      <xdr:col>50</xdr:col>
      <xdr:colOff>165100</xdr:colOff>
      <xdr:row>57</xdr:row>
      <xdr:rowOff>128808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60889</xdr:rowOff>
    </xdr:from>
    <xdr:to>
      <xdr:col>46</xdr:col>
      <xdr:colOff>38100</xdr:colOff>
      <xdr:row>57</xdr:row>
      <xdr:rowOff>162489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153616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151201</xdr:rowOff>
    </xdr:from>
    <xdr:to>
      <xdr:col>41</xdr:col>
      <xdr:colOff>101600</xdr:colOff>
      <xdr:row>57</xdr:row>
      <xdr:rowOff>81351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97878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22652</xdr:rowOff>
    </xdr:from>
    <xdr:to>
      <xdr:col>36</xdr:col>
      <xdr:colOff>165100</xdr:colOff>
      <xdr:row>57</xdr:row>
      <xdr:rowOff>124252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77380</xdr:rowOff>
    </xdr:from>
    <xdr:to>
      <xdr:col>55</xdr:col>
      <xdr:colOff>0</xdr:colOff>
      <xdr:row>78</xdr:row>
      <xdr:rowOff>10806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79030"/>
          <a:ext cx="838200" cy="1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9325</xdr:rowOff>
    </xdr:from>
    <xdr:to>
      <xdr:col>50</xdr:col>
      <xdr:colOff>114300</xdr:colOff>
      <xdr:row>77</xdr:row>
      <xdr:rowOff>77380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10975"/>
          <a:ext cx="8890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9325</xdr:rowOff>
    </xdr:from>
    <xdr:to>
      <xdr:col>45</xdr:col>
      <xdr:colOff>177800</xdr:colOff>
      <xdr:row>77</xdr:row>
      <xdr:rowOff>96326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0975"/>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96326</xdr:rowOff>
    </xdr:from>
    <xdr:to>
      <xdr:col>41</xdr:col>
      <xdr:colOff>50800</xdr:colOff>
      <xdr:row>77</xdr:row>
      <xdr:rowOff>127172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7976"/>
          <a:ext cx="8890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131456</xdr:rowOff>
    </xdr:from>
    <xdr:to>
      <xdr:col>55</xdr:col>
      <xdr:colOff>50800</xdr:colOff>
      <xdr:row>78</xdr:row>
      <xdr:rowOff>61606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90833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26580</xdr:rowOff>
    </xdr:from>
    <xdr:to>
      <xdr:col>50</xdr:col>
      <xdr:colOff>165100</xdr:colOff>
      <xdr:row>77</xdr:row>
      <xdr:rowOff>128180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144707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129975</xdr:rowOff>
    </xdr:from>
    <xdr:to>
      <xdr:col>46</xdr:col>
      <xdr:colOff>38100</xdr:colOff>
      <xdr:row>77</xdr:row>
      <xdr:rowOff>60125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76652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45526</xdr:rowOff>
    </xdr:from>
    <xdr:to>
      <xdr:col>41</xdr:col>
      <xdr:colOff>101600</xdr:colOff>
      <xdr:row>77</xdr:row>
      <xdr:rowOff>147126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2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76372</xdr:rowOff>
    </xdr:from>
    <xdr:to>
      <xdr:col>36</xdr:col>
      <xdr:colOff>165100</xdr:colOff>
      <xdr:row>78</xdr:row>
      <xdr:rowOff>6522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6792</xdr:rowOff>
    </xdr:from>
    <xdr:to>
      <xdr:col>55</xdr:col>
      <xdr:colOff>0</xdr:colOff>
      <xdr:row>95</xdr:row>
      <xdr:rowOff>10686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780192"/>
          <a:ext cx="838200" cy="5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112283</xdr:rowOff>
    </xdr:from>
    <xdr:to>
      <xdr:col>50</xdr:col>
      <xdr:colOff>114300</xdr:colOff>
      <xdr:row>95</xdr:row>
      <xdr:rowOff>10686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28583"/>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116970</xdr:rowOff>
    </xdr:from>
    <xdr:to>
      <xdr:col>45</xdr:col>
      <xdr:colOff>177800</xdr:colOff>
      <xdr:row>94</xdr:row>
      <xdr:rowOff>112283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061820"/>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116970</xdr:rowOff>
    </xdr:from>
    <xdr:to>
      <xdr:col>41</xdr:col>
      <xdr:colOff>50800</xdr:colOff>
      <xdr:row>94</xdr:row>
      <xdr:rowOff>81110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61820"/>
          <a:ext cx="8890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127442</xdr:rowOff>
    </xdr:from>
    <xdr:to>
      <xdr:col>55</xdr:col>
      <xdr:colOff>50800</xdr:colOff>
      <xdr:row>92</xdr:row>
      <xdr:rowOff>57592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7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150319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58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131336</xdr:rowOff>
    </xdr:from>
    <xdr:to>
      <xdr:col>50</xdr:col>
      <xdr:colOff>165100</xdr:colOff>
      <xdr:row>95</xdr:row>
      <xdr:rowOff>61486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78013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61483</xdr:rowOff>
    </xdr:from>
    <xdr:to>
      <xdr:col>46</xdr:col>
      <xdr:colOff>38100</xdr:colOff>
      <xdr:row>94</xdr:row>
      <xdr:rowOff>163083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8160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66170</xdr:rowOff>
    </xdr:from>
    <xdr:to>
      <xdr:col>41</xdr:col>
      <xdr:colOff>101600</xdr:colOff>
      <xdr:row>93</xdr:row>
      <xdr:rowOff>167770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12847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78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30310</xdr:rowOff>
    </xdr:from>
    <xdr:to>
      <xdr:col>36</xdr:col>
      <xdr:colOff>165100</xdr:colOff>
      <xdr:row>94</xdr:row>
      <xdr:rowOff>131910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148437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9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87617</xdr:rowOff>
    </xdr:from>
    <xdr:to>
      <xdr:col>85</xdr:col>
      <xdr:colOff>127000</xdr:colOff>
      <xdr:row>35</xdr:row>
      <xdr:rowOff>94190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574017"/>
          <a:ext cx="838200" cy="5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94190</xdr:rowOff>
    </xdr:from>
    <xdr:to>
      <xdr:col>81</xdr:col>
      <xdr:colOff>50800</xdr:colOff>
      <xdr:row>35</xdr:row>
      <xdr:rowOff>120783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9494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13379</xdr:rowOff>
    </xdr:from>
    <xdr:to>
      <xdr:col>76</xdr:col>
      <xdr:colOff>114300</xdr:colOff>
      <xdr:row>35</xdr:row>
      <xdr:rowOff>120783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328329"/>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13379</xdr:rowOff>
    </xdr:from>
    <xdr:to>
      <xdr:col>71</xdr:col>
      <xdr:colOff>177800</xdr:colOff>
      <xdr:row>35</xdr:row>
      <xdr:rowOff>94856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328329"/>
          <a:ext cx="889000" cy="7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36817</xdr:rowOff>
    </xdr:from>
    <xdr:to>
      <xdr:col>85</xdr:col>
      <xdr:colOff>177800</xdr:colOff>
      <xdr:row>32</xdr:row>
      <xdr:rowOff>138417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5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161294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4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43390</xdr:rowOff>
    </xdr:from>
    <xdr:to>
      <xdr:col>81</xdr:col>
      <xdr:colOff>101600</xdr:colOff>
      <xdr:row>35</xdr:row>
      <xdr:rowOff>144990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161517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69983</xdr:rowOff>
    </xdr:from>
    <xdr:to>
      <xdr:col>76</xdr:col>
      <xdr:colOff>165100</xdr:colOff>
      <xdr:row>36</xdr:row>
      <xdr:rowOff>133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134029</xdr:rowOff>
    </xdr:from>
    <xdr:to>
      <xdr:col>72</xdr:col>
      <xdr:colOff>38100</xdr:colOff>
      <xdr:row>31</xdr:row>
      <xdr:rowOff>64179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80706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44056</xdr:rowOff>
    </xdr:from>
    <xdr:to>
      <xdr:col>67</xdr:col>
      <xdr:colOff>101600</xdr:colOff>
      <xdr:row>35</xdr:row>
      <xdr:rowOff>145656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162183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133341</xdr:rowOff>
    </xdr:from>
    <xdr:to>
      <xdr:col>85</xdr:col>
      <xdr:colOff>127000</xdr:colOff>
      <xdr:row>56</xdr:row>
      <xdr:rowOff>154911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34541"/>
          <a:ext cx="8382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133341</xdr:rowOff>
    </xdr:from>
    <xdr:to>
      <xdr:col>81</xdr:col>
      <xdr:colOff>50800</xdr:colOff>
      <xdr:row>56</xdr:row>
      <xdr:rowOff>157562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34541"/>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74503</xdr:rowOff>
    </xdr:from>
    <xdr:to>
      <xdr:col>76</xdr:col>
      <xdr:colOff>114300</xdr:colOff>
      <xdr:row>56</xdr:row>
      <xdr:rowOff>157562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75703"/>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74503</xdr:rowOff>
    </xdr:from>
    <xdr:to>
      <xdr:col>71</xdr:col>
      <xdr:colOff>177800</xdr:colOff>
      <xdr:row>56</xdr:row>
      <xdr:rowOff>96170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7570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104111</xdr:rowOff>
    </xdr:from>
    <xdr:to>
      <xdr:col>85</xdr:col>
      <xdr:colOff>177800</xdr:colOff>
      <xdr:row>57</xdr:row>
      <xdr:rowOff>34261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126988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5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82541</xdr:rowOff>
    </xdr:from>
    <xdr:to>
      <xdr:col>81</xdr:col>
      <xdr:colOff>101600</xdr:colOff>
      <xdr:row>57</xdr:row>
      <xdr:rowOff>12691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29218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5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106762</xdr:rowOff>
    </xdr:from>
    <xdr:to>
      <xdr:col>76</xdr:col>
      <xdr:colOff>165100</xdr:colOff>
      <xdr:row>57</xdr:row>
      <xdr:rowOff>36912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53439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23703</xdr:rowOff>
    </xdr:from>
    <xdr:to>
      <xdr:col>72</xdr:col>
      <xdr:colOff>38100</xdr:colOff>
      <xdr:row>56</xdr:row>
      <xdr:rowOff>125303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6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141830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45370</xdr:rowOff>
    </xdr:from>
    <xdr:to>
      <xdr:col>67</xdr:col>
      <xdr:colOff>101600</xdr:colOff>
      <xdr:row>56</xdr:row>
      <xdr:rowOff>146970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62052</xdr:rowOff>
    </xdr:from>
    <xdr:to>
      <xdr:col>85</xdr:col>
      <xdr:colOff>127000</xdr:colOff>
      <xdr:row>78</xdr:row>
      <xdr:rowOff>115900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092252"/>
          <a:ext cx="838200" cy="3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115900</xdr:rowOff>
    </xdr:from>
    <xdr:to>
      <xdr:col>81</xdr:col>
      <xdr:colOff>50800</xdr:colOff>
      <xdr:row>79</xdr:row>
      <xdr:rowOff>27953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89000"/>
          <a:ext cx="889000" cy="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155397</xdr:rowOff>
    </xdr:from>
    <xdr:to>
      <xdr:col>76</xdr:col>
      <xdr:colOff>114300</xdr:colOff>
      <xdr:row>79</xdr:row>
      <xdr:rowOff>27953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28497"/>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88900</xdr:rowOff>
    </xdr:from>
    <xdr:to>
      <xdr:col>71</xdr:col>
      <xdr:colOff>177800</xdr:colOff>
      <xdr:row>78</xdr:row>
      <xdr:rowOff>155397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62000"/>
          <a:ext cx="889000" cy="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11252</xdr:rowOff>
    </xdr:from>
    <xdr:to>
      <xdr:col>85</xdr:col>
      <xdr:colOff>177800</xdr:colOff>
      <xdr:row>76</xdr:row>
      <xdr:rowOff>112852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34129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65100</xdr:rowOff>
    </xdr:from>
    <xdr:to>
      <xdr:col>81</xdr:col>
      <xdr:colOff>101600</xdr:colOff>
      <xdr:row>78</xdr:row>
      <xdr:rowOff>166700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148603</xdr:rowOff>
    </xdr:from>
    <xdr:to>
      <xdr:col>76</xdr:col>
      <xdr:colOff>165100</xdr:colOff>
      <xdr:row>79</xdr:row>
      <xdr:rowOff>78753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69880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104597</xdr:rowOff>
    </xdr:from>
    <xdr:to>
      <xdr:col>72</xdr:col>
      <xdr:colOff>38100</xdr:colOff>
      <xdr:row>79</xdr:row>
      <xdr:rowOff>34747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25874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38100</xdr:rowOff>
    </xdr:from>
    <xdr:to>
      <xdr:col>67</xdr:col>
      <xdr:colOff>101600</xdr:colOff>
      <xdr:row>78</xdr:row>
      <xdr:rowOff>139700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130827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121053</xdr:rowOff>
    </xdr:from>
    <xdr:to>
      <xdr:col>85</xdr:col>
      <xdr:colOff>127000</xdr:colOff>
      <xdr:row>96</xdr:row>
      <xdr:rowOff>124275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80253"/>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121053</xdr:rowOff>
    </xdr:from>
    <xdr:to>
      <xdr:col>81</xdr:col>
      <xdr:colOff>50800</xdr:colOff>
      <xdr:row>96</xdr:row>
      <xdr:rowOff>143872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80253"/>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143872</xdr:rowOff>
    </xdr:from>
    <xdr:to>
      <xdr:col>76</xdr:col>
      <xdr:colOff>114300</xdr:colOff>
      <xdr:row>97</xdr:row>
      <xdr:rowOff>6170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03072"/>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6170</xdr:rowOff>
    </xdr:from>
    <xdr:to>
      <xdr:col>71</xdr:col>
      <xdr:colOff>177800</xdr:colOff>
      <xdr:row>97</xdr:row>
      <xdr:rowOff>15140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36820"/>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73475</xdr:rowOff>
    </xdr:from>
    <xdr:to>
      <xdr:col>85</xdr:col>
      <xdr:colOff>177800</xdr:colOff>
      <xdr:row>97</xdr:row>
      <xdr:rowOff>3625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96352</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8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70253</xdr:rowOff>
    </xdr:from>
    <xdr:to>
      <xdr:col>81</xdr:col>
      <xdr:colOff>101600</xdr:colOff>
      <xdr:row>97</xdr:row>
      <xdr:rowOff>403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0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93072</xdr:rowOff>
    </xdr:from>
    <xdr:to>
      <xdr:col>76</xdr:col>
      <xdr:colOff>165100</xdr:colOff>
      <xdr:row>97</xdr:row>
      <xdr:rowOff>23222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39749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126820</xdr:rowOff>
    </xdr:from>
    <xdr:to>
      <xdr:col>72</xdr:col>
      <xdr:colOff>38100</xdr:colOff>
      <xdr:row>97</xdr:row>
      <xdr:rowOff>56970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73497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135790</xdr:rowOff>
    </xdr:from>
    <xdr:to>
      <xdr:col>67</xdr:col>
      <xdr:colOff>101600</xdr:colOff>
      <xdr:row>97</xdr:row>
      <xdr:rowOff>65940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82467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7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住民一人当たりのコストにおいて、類似団体平均との乖離がみられるのは主に衛生費、土木費、消防費、災害復旧費である。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162,060</a:t>
          </a:r>
          <a:r>
            <a:rPr kumimoji="1" lang="ja-JP" altLang="en-US" sz="1300">
              <a:latin typeface="ＭＳ Ｐゴシック" panose="020B0600070205080204" pitchFamily="50" charset="-128"/>
              <a:ea typeface="ＭＳ Ｐゴシック" panose="020B0600070205080204" pitchFamily="50" charset="-128"/>
            </a:rPr>
            <a:t>円となっており、ごみ処理施設整備事業負担金が減少となったものの、災害廃棄物処理事業により増加したため、依然として平均を大きく上回っている。</a:t>
          </a: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162,442</a:t>
          </a:r>
          <a:r>
            <a:rPr kumimoji="1" lang="ja-JP" altLang="en-US" sz="1300">
              <a:latin typeface="ＭＳ Ｐゴシック" panose="020B0600070205080204" pitchFamily="50" charset="-128"/>
              <a:ea typeface="ＭＳ Ｐゴシック" panose="020B0600070205080204" pitchFamily="50" charset="-128"/>
            </a:rPr>
            <a:t>円となっており、震災により建設事業が中止となったものの、土地開発基金への繰出金により大きく増加し、平均から大きく乖離した。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60,734</a:t>
          </a:r>
          <a:r>
            <a:rPr kumimoji="1" lang="ja-JP" altLang="en-US" sz="1300">
              <a:latin typeface="ＭＳ Ｐゴシック" panose="020B0600070205080204" pitchFamily="50" charset="-128"/>
              <a:ea typeface="ＭＳ Ｐゴシック" panose="020B0600070205080204" pitchFamily="50" charset="-128"/>
            </a:rPr>
            <a:t>円となっており、災害対策基金への積立を行ったことにより大幅に増加し、類似団体内順位は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39,114</a:t>
          </a:r>
          <a:r>
            <a:rPr kumimoji="1" lang="ja-JP" altLang="en-US" sz="1300">
              <a:latin typeface="ＭＳ Ｐゴシック" panose="020B0600070205080204" pitchFamily="50" charset="-128"/>
              <a:ea typeface="ＭＳ Ｐゴシック" panose="020B0600070205080204" pitchFamily="50" charset="-128"/>
            </a:rPr>
            <a:t>円となっており、来年度以降も災害復旧事業の実施により平均を大きく上回る見込みである。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実質収支は前年度から大幅に増加し、</a:t>
          </a:r>
          <a:r>
            <a:rPr kumimoji="1" lang="en-US" altLang="ja-JP" sz="1350">
              <a:latin typeface="ＭＳ ゴシック" pitchFamily="49" charset="-128"/>
              <a:ea typeface="ＭＳ ゴシック" pitchFamily="49" charset="-128"/>
            </a:rPr>
            <a:t>2,786</a:t>
          </a:r>
          <a:r>
            <a:rPr kumimoji="1" lang="ja-JP" altLang="en-US" sz="1350">
              <a:latin typeface="ＭＳ ゴシック" pitchFamily="49" charset="-128"/>
              <a:ea typeface="ＭＳ ゴシック" pitchFamily="49" charset="-128"/>
            </a:rPr>
            <a:t>百万円の黒字となり、財政調整基金を取り崩すことなく収支の均衡を図ることができた。</a:t>
          </a:r>
        </a:p>
        <a:p>
          <a:r>
            <a:rPr kumimoji="1" lang="ja-JP" altLang="en-US" sz="1350">
              <a:latin typeface="ＭＳ ゴシック" pitchFamily="49" charset="-128"/>
              <a:ea typeface="ＭＳ ゴシック" pitchFamily="49" charset="-128"/>
            </a:rPr>
            <a:t>　歳入は、震災に伴う普通建設事業の中止により国庫補助金は減少したものの、災害救助費に係る県支出金や寄附金、特別交付税の増加により歳入全体は大きく増加。歳出も災害関連事業により増加した。今後も歳入確保と事業の見直しなど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令和５年度決算においては、全会計で実質赤字額は発生しておらず、黒字の標準財政規模比は令和４年度決算に続いて、病院事業会計が最も比率が大きくなっている。</a:t>
          </a:r>
        </a:p>
        <a:p>
          <a:r>
            <a:rPr kumimoji="1" lang="ja-JP" altLang="en-US" sz="1400">
              <a:latin typeface="ＭＳ ゴシック" pitchFamily="49" charset="-128"/>
              <a:ea typeface="ＭＳ ゴシック" pitchFamily="49" charset="-128"/>
            </a:rPr>
            <a:t>　しかしながら、今後の病院事業については、災害復旧を含めた病棟の大規模修繕等大型建設事業が検討される一方で、震災により医業収入は減少しているため、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また、一般会計においては、震災によりふるさと納税や特別交付税が大きく増加したことにより歳入全体が増加したことで黒字の標準財政規模比が増加した。</a:t>
          </a:r>
        </a:p>
        <a:p>
          <a:r>
            <a:rPr kumimoji="1" lang="ja-JP" altLang="en-US" sz="1400">
              <a:latin typeface="ＭＳ ゴシック" pitchFamily="49" charset="-128"/>
              <a:ea typeface="ＭＳ ゴシック" pitchFamily="49" charset="-128"/>
            </a:rPr>
            <a:t>　引き続き、財政状況を考慮しながら地方債の繰上償還の実施を検討するとともに、人件費の抑制や公共施設の統廃合などによる経常経費の削減に積極的に取り組み、財政の安定化に努める。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年度をピークに減少していく見込みであったが、近年実施している大型建設事業や災害復旧事業に係る元利償還が始まるため、再び増加していくことが想定される。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縁故債の繰上償還を実施し公債費の低減に努めているが、引き続き財政状況を考慮しながら繰上償還の実施を検討していくとともに、新たに地方債を発行する場合は交付税算入率がより有利なものを検討するなど後年度の実質公債費比率の逓減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減債基金については、近年の取り崩しはない。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能登半島地震による復旧・復興に多額の地方債を発行したことや、過年度における過疎対策事業債の発行により、県内自治体と比較しても高い水準で推移してきたが、充当可能基金が一時的に大幅な増加となったため、将来負担比率の分子は大きく減少となった。</a:t>
          </a:r>
        </a:p>
        <a:p>
          <a:r>
            <a:rPr kumimoji="1" lang="ja-JP" altLang="en-US" sz="1400">
              <a:latin typeface="ＭＳ ゴシック" pitchFamily="49" charset="-128"/>
              <a:ea typeface="ＭＳ ゴシック" pitchFamily="49" charset="-128"/>
            </a:rPr>
            <a:t>　今後も財政状況を考慮しながら繰上償還の実施を検討するとともに、新たに地方債を発行する場合は、交付税算入率がより有利なものを選択するなど将来負担比率の低減に努める。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財政調整基金においては取崩しを行わず、決算剰余金と基金運用利子の積立により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百万円の増加となり、特定目的基金においては、まんだら村整備基金や美術品購入基金を取り崩したものの、ふるさと応援基金や災害対策基金への積立により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により人口減少に拍車がかかったことで、今後更に税収が減少し、一般財源総額が減少することが見込まれるため、今まで以上に事務事業の見直しを強化するとともに、経常的な経費削減に取り組むことで、必要な事業に対する基金取崩し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積立額が多い基金については、寄附金（ふるさと納税）を今後の事業に活用するための「ふるさと応援基金」、災害対策を実施するための「災害対策基金」などがある。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増因　震災によりふるさと納税寄付額や特別交付税額が大幅に増大したため、ふるさと応援基金に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減因　まんだら村の離村に伴う入村料の返還として、まんだら村施設基金の取崩しをはじめ、地域福祉推進基金や美術品購入基金など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今後については、災害復旧・復興事業の実施により多額の基金取崩しが見込まれるため、必要な事業を精査しながら基金の取崩しを検討する。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百万円で、今年度は取り崩すことなく決算を組むことが出来た。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一般財源総額が減少することによりさらなる取崩しも想定されるため、事務事業等の見直しを行い、歳出削減に努め、一定の基金残高を確保する。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基金運用利子のみの積立てとなっている。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今後の災害復旧事業に係る償還に対応するため、財政状況を考慮し積立を検討する。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30020959</v>
      </c>
      <c r="BO4" s="436"/>
      <c r="BP4" s="436"/>
      <c r="BQ4" s="436"/>
      <c r="BR4" s="436"/>
      <c r="BS4" s="436"/>
      <c r="BT4" s="436"/>
      <c r="BU4" s="437"/>
      <c r="BV4" s="435">
        <v>22237492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24</v>
      </c>
      <c r="CU4" s="576"/>
      <c r="CV4" s="576"/>
      <c r="CW4" s="576"/>
      <c r="CX4" s="576"/>
      <c r="CY4" s="576"/>
      <c r="CZ4" s="576"/>
      <c r="DA4" s="577"/>
      <c r="DB4" s="575">
        <v>4.8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26493271</v>
      </c>
      <c r="BO5" s="407"/>
      <c r="BP5" s="407"/>
      <c r="BQ5" s="407"/>
      <c r="BR5" s="407"/>
      <c r="BS5" s="407"/>
      <c r="BT5" s="407"/>
      <c r="BU5" s="408"/>
      <c r="BV5" s="406">
        <v>21524921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93.6</v>
      </c>
      <c r="CU5" s="404"/>
      <c r="CV5" s="404"/>
      <c r="CW5" s="404"/>
      <c r="CX5" s="404"/>
      <c r="CY5" s="404"/>
      <c r="CZ5" s="404"/>
      <c r="DA5" s="405"/>
      <c r="DB5" s="403">
        <v>96.6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3527688</v>
      </c>
      <c r="BO6" s="407"/>
      <c r="BP6" s="407"/>
      <c r="BQ6" s="407"/>
      <c r="BR6" s="407"/>
      <c r="BS6" s="407"/>
      <c r="BT6" s="407"/>
      <c r="BU6" s="408"/>
      <c r="BV6" s="406">
        <v>712571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v>
      </c>
      <c r="CU6" s="550"/>
      <c r="CV6" s="550"/>
      <c r="CW6" s="550"/>
      <c r="CX6" s="550"/>
      <c r="CY6" s="550"/>
      <c r="CZ6" s="550"/>
      <c r="DA6" s="551"/>
      <c r="DB6" s="549">
        <v>97.4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741464</v>
      </c>
      <c r="BO7" s="407"/>
      <c r="BP7" s="407"/>
      <c r="BQ7" s="407"/>
      <c r="BR7" s="407"/>
      <c r="BS7" s="407"/>
      <c r="BT7" s="407"/>
      <c r="BU7" s="408"/>
      <c r="BV7" s="406">
        <v>155243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11626466</v>
      </c>
      <c r="CU7" s="407"/>
      <c r="CV7" s="407"/>
      <c r="CW7" s="407"/>
      <c r="CX7" s="407"/>
      <c r="CY7" s="407"/>
      <c r="CZ7" s="407"/>
      <c r="DA7" s="408"/>
      <c r="DB7" s="406">
        <v>11707657</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2786224</v>
      </c>
      <c r="BO8" s="407"/>
      <c r="BP8" s="407"/>
      <c r="BQ8" s="407"/>
      <c r="BR8" s="407"/>
      <c r="BS8" s="407"/>
      <c r="BT8" s="407"/>
      <c r="BU8" s="408"/>
      <c r="BV8" s="406">
        <v>557328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0.24</v>
      </c>
      <c r="CU8" s="510"/>
      <c r="CV8" s="510"/>
      <c r="CW8" s="510"/>
      <c r="CX8" s="510"/>
      <c r="CY8" s="510"/>
      <c r="CZ8" s="510"/>
      <c r="DA8" s="511"/>
      <c r="DB8" s="509">
        <v>0.24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24608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2228896</v>
      </c>
      <c r="BO9" s="407"/>
      <c r="BP9" s="407"/>
      <c r="BQ9" s="407"/>
      <c r="BR9" s="407"/>
      <c r="BS9" s="407"/>
      <c r="BT9" s="407"/>
      <c r="BU9" s="408"/>
      <c r="BV9" s="406">
        <v>-494500</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17.5</v>
      </c>
      <c r="CU9" s="404"/>
      <c r="CV9" s="404"/>
      <c r="CW9" s="404"/>
      <c r="CX9" s="404"/>
      <c r="CY9" s="404"/>
      <c r="CZ9" s="404"/>
      <c r="DA9" s="405"/>
      <c r="DB9" s="403">
        <v>25.4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27216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790</v>
      </c>
      <c r="BO10" s="407"/>
      <c r="BP10" s="407"/>
      <c r="BQ10" s="407"/>
      <c r="BR10" s="407"/>
      <c r="BS10" s="407"/>
      <c r="BT10" s="407"/>
      <c r="BU10" s="408"/>
      <c r="BV10" s="406">
        <v>1920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200053</v>
      </c>
      <c r="BO11" s="407"/>
      <c r="BP11" s="407"/>
      <c r="BQ11" s="407"/>
      <c r="BR11" s="407"/>
      <c r="BS11" s="407"/>
      <c r="BT11" s="407"/>
      <c r="BU11" s="408"/>
      <c r="BV11" s="406">
        <v>279636</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23119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22921</v>
      </c>
      <c r="S13" s="494"/>
      <c r="T13" s="494"/>
      <c r="U13" s="494"/>
      <c r="V13" s="495"/>
      <c r="W13" s="496" t="s">
        <v>131</v>
      </c>
      <c r="X13" s="392"/>
      <c r="Y13" s="392"/>
      <c r="Z13" s="392"/>
      <c r="AA13" s="392"/>
      <c r="AB13" s="393"/>
      <c r="AC13" s="359">
        <v>1152</v>
      </c>
      <c r="AD13" s="360"/>
      <c r="AE13" s="360"/>
      <c r="AF13" s="360"/>
      <c r="AG13" s="361"/>
      <c r="AH13" s="359">
        <v>1549</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2429739</v>
      </c>
      <c r="BO13" s="407"/>
      <c r="BP13" s="407"/>
      <c r="BQ13" s="407"/>
      <c r="BR13" s="407"/>
      <c r="BS13" s="407"/>
      <c r="BT13" s="407"/>
      <c r="BU13" s="408"/>
      <c r="BV13" s="406">
        <v>-212944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14.9</v>
      </c>
      <c r="CU13" s="404"/>
      <c r="CV13" s="404"/>
      <c r="CW13" s="404"/>
      <c r="CX13" s="404"/>
      <c r="CY13" s="404"/>
      <c r="CZ13" s="404"/>
      <c r="DA13" s="405"/>
      <c r="DB13" s="403">
        <v>13.5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24021</v>
      </c>
      <c r="S14" s="494"/>
      <c r="T14" s="494"/>
      <c r="U14" s="494"/>
      <c r="V14" s="495"/>
      <c r="W14" s="497"/>
      <c r="X14" s="395"/>
      <c r="Y14" s="395"/>
      <c r="Z14" s="395"/>
      <c r="AA14" s="395"/>
      <c r="AB14" s="396"/>
      <c r="AC14" s="486">
        <v>10.6</v>
      </c>
      <c r="AD14" s="487"/>
      <c r="AE14" s="487"/>
      <c r="AF14" s="487"/>
      <c r="AG14" s="488"/>
      <c r="AH14" s="486">
        <v>12.9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11.1</v>
      </c>
      <c r="CU14" s="504"/>
      <c r="CV14" s="504"/>
      <c r="CW14" s="504"/>
      <c r="CX14" s="504"/>
      <c r="CY14" s="504"/>
      <c r="CZ14" s="504"/>
      <c r="DA14" s="505"/>
      <c r="DB14" s="503">
        <v>76.599999999999994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23828</v>
      </c>
      <c r="S15" s="494"/>
      <c r="T15" s="494"/>
      <c r="U15" s="494"/>
      <c r="V15" s="495"/>
      <c r="W15" s="496" t="s">
        <v>137</v>
      </c>
      <c r="X15" s="392"/>
      <c r="Y15" s="392"/>
      <c r="Z15" s="392"/>
      <c r="AA15" s="392"/>
      <c r="AB15" s="393"/>
      <c r="AC15" s="359">
        <v>2516</v>
      </c>
      <c r="AD15" s="360"/>
      <c r="AE15" s="360"/>
      <c r="AF15" s="360"/>
      <c r="AG15" s="361"/>
      <c r="AH15" s="359">
        <v>2876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2648023</v>
      </c>
      <c r="BO15" s="436"/>
      <c r="BP15" s="436"/>
      <c r="BQ15" s="436"/>
      <c r="BR15" s="436"/>
      <c r="BS15" s="436"/>
      <c r="BT15" s="436"/>
      <c r="BU15" s="437"/>
      <c r="BV15" s="435">
        <v>2597339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23.2</v>
      </c>
      <c r="AD16" s="487"/>
      <c r="AE16" s="487"/>
      <c r="AF16" s="487"/>
      <c r="AG16" s="488"/>
      <c r="AH16" s="486">
        <v>23.9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10946952</v>
      </c>
      <c r="BO16" s="407"/>
      <c r="BP16" s="407"/>
      <c r="BQ16" s="407"/>
      <c r="BR16" s="407"/>
      <c r="BS16" s="407"/>
      <c r="BT16" s="407"/>
      <c r="BU16" s="408"/>
      <c r="BV16" s="406">
        <v>10996177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7197</v>
      </c>
      <c r="AD17" s="360"/>
      <c r="AE17" s="360"/>
      <c r="AF17" s="360"/>
      <c r="AG17" s="361"/>
      <c r="AH17" s="359">
        <v>7598</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3257934</v>
      </c>
      <c r="BO17" s="407"/>
      <c r="BP17" s="407"/>
      <c r="BQ17" s="407"/>
      <c r="BR17" s="407"/>
      <c r="BS17" s="407"/>
      <c r="BT17" s="407"/>
      <c r="BU17" s="408"/>
      <c r="BV17" s="406">
        <v>3202932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426.35</v>
      </c>
      <c r="M18" s="459"/>
      <c r="N18" s="459"/>
      <c r="O18" s="459"/>
      <c r="P18" s="459"/>
      <c r="Q18" s="459"/>
      <c r="R18" s="460"/>
      <c r="S18" s="460"/>
      <c r="T18" s="460"/>
      <c r="U18" s="460"/>
      <c r="V18" s="461"/>
      <c r="W18" s="477"/>
      <c r="X18" s="478"/>
      <c r="Y18" s="478"/>
      <c r="Z18" s="478"/>
      <c r="AA18" s="478"/>
      <c r="AB18" s="502"/>
      <c r="AC18" s="376">
        <v>66.2</v>
      </c>
      <c r="AD18" s="377"/>
      <c r="AE18" s="377"/>
      <c r="AF18" s="377"/>
      <c r="AG18" s="462"/>
      <c r="AH18" s="376">
        <v>63.2</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10999475</v>
      </c>
      <c r="BO18" s="407"/>
      <c r="BP18" s="407"/>
      <c r="BQ18" s="407"/>
      <c r="BR18" s="407"/>
      <c r="BS18" s="407"/>
      <c r="BT18" s="407"/>
      <c r="BU18" s="408"/>
      <c r="BV18" s="406">
        <v>11527887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58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19927769</v>
      </c>
      <c r="BO19" s="407"/>
      <c r="BP19" s="407"/>
      <c r="BQ19" s="407"/>
      <c r="BR19" s="407"/>
      <c r="BS19" s="407"/>
      <c r="BT19" s="407"/>
      <c r="BU19" s="408"/>
      <c r="BV19" s="406">
        <v>14497353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10208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28344732</v>
      </c>
      <c r="BO22" s="436"/>
      <c r="BP22" s="436"/>
      <c r="BQ22" s="436"/>
      <c r="BR22" s="436"/>
      <c r="BS22" s="436"/>
      <c r="BT22" s="436"/>
      <c r="BU22" s="437"/>
      <c r="BV22" s="435">
        <v>28606330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16868092</v>
      </c>
      <c r="BO23" s="407"/>
      <c r="BP23" s="407"/>
      <c r="BQ23" s="407"/>
      <c r="BR23" s="407"/>
      <c r="BS23" s="407"/>
      <c r="BT23" s="407"/>
      <c r="BU23" s="408"/>
      <c r="BV23" s="406">
        <v>17834416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9270</v>
      </c>
      <c r="R24" s="360"/>
      <c r="S24" s="360"/>
      <c r="T24" s="360"/>
      <c r="U24" s="360"/>
      <c r="V24" s="361"/>
      <c r="W24" s="449"/>
      <c r="X24" s="386"/>
      <c r="Y24" s="387"/>
      <c r="Z24" s="362" t="s">
        <v>161</v>
      </c>
      <c r="AA24" s="363"/>
      <c r="AB24" s="363"/>
      <c r="AC24" s="363"/>
      <c r="AD24" s="363"/>
      <c r="AE24" s="363"/>
      <c r="AF24" s="363"/>
      <c r="AG24" s="364"/>
      <c r="AH24" s="359">
        <v>302</v>
      </c>
      <c r="AI24" s="360"/>
      <c r="AJ24" s="360"/>
      <c r="AK24" s="360"/>
      <c r="AL24" s="361"/>
      <c r="AM24" s="359">
        <v>927744</v>
      </c>
      <c r="AN24" s="360"/>
      <c r="AO24" s="360"/>
      <c r="AP24" s="360"/>
      <c r="AQ24" s="360"/>
      <c r="AR24" s="361"/>
      <c r="AS24" s="359">
        <v>3072</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23035418</v>
      </c>
      <c r="BO24" s="407"/>
      <c r="BP24" s="407"/>
      <c r="BQ24" s="407"/>
      <c r="BR24" s="407"/>
      <c r="BS24" s="407"/>
      <c r="BT24" s="407"/>
      <c r="BU24" s="408"/>
      <c r="BV24" s="406">
        <v>22767691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7720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8278005</v>
      </c>
      <c r="BO25" s="436"/>
      <c r="BP25" s="436"/>
      <c r="BQ25" s="436"/>
      <c r="BR25" s="436"/>
      <c r="BS25" s="436"/>
      <c r="BT25" s="436"/>
      <c r="BU25" s="437"/>
      <c r="BV25" s="435">
        <v>4891024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6590</v>
      </c>
      <c r="R26" s="360"/>
      <c r="S26" s="360"/>
      <c r="T26" s="360"/>
      <c r="U26" s="360"/>
      <c r="V26" s="361"/>
      <c r="W26" s="449"/>
      <c r="X26" s="386"/>
      <c r="Y26" s="387"/>
      <c r="Z26" s="362" t="s">
        <v>167</v>
      </c>
      <c r="AA26" s="417"/>
      <c r="AB26" s="417"/>
      <c r="AC26" s="417"/>
      <c r="AD26" s="417"/>
      <c r="AE26" s="417"/>
      <c r="AF26" s="417"/>
      <c r="AG26" s="418"/>
      <c r="AH26" s="359">
        <v>14</v>
      </c>
      <c r="AI26" s="360"/>
      <c r="AJ26" s="360"/>
      <c r="AK26" s="360"/>
      <c r="AL26" s="361"/>
      <c r="AM26" s="359">
        <v>40922</v>
      </c>
      <c r="AN26" s="360"/>
      <c r="AO26" s="360"/>
      <c r="AP26" s="360"/>
      <c r="AQ26" s="360"/>
      <c r="AR26" s="361"/>
      <c r="AS26" s="359">
        <v>2923</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4890</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2215884</v>
      </c>
      <c r="BO27" s="441"/>
      <c r="BP27" s="441"/>
      <c r="BQ27" s="441"/>
      <c r="BR27" s="441"/>
      <c r="BS27" s="441"/>
      <c r="BT27" s="441"/>
      <c r="BU27" s="442"/>
      <c r="BV27" s="440">
        <v>215878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4120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3957050</v>
      </c>
      <c r="BO28" s="436"/>
      <c r="BP28" s="436"/>
      <c r="BQ28" s="436"/>
      <c r="BR28" s="436"/>
      <c r="BS28" s="436"/>
      <c r="BT28" s="436"/>
      <c r="BU28" s="437"/>
      <c r="BV28" s="435">
        <v>3656260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13</v>
      </c>
      <c r="M29" s="360"/>
      <c r="N29" s="360"/>
      <c r="O29" s="360"/>
      <c r="P29" s="361"/>
      <c r="Q29" s="359">
        <v>3910</v>
      </c>
      <c r="R29" s="360"/>
      <c r="S29" s="360"/>
      <c r="T29" s="360"/>
      <c r="U29" s="360"/>
      <c r="V29" s="361"/>
      <c r="W29" s="450"/>
      <c r="X29" s="451"/>
      <c r="Y29" s="452"/>
      <c r="Z29" s="362" t="s">
        <v>176</v>
      </c>
      <c r="AA29" s="363"/>
      <c r="AB29" s="363"/>
      <c r="AC29" s="363"/>
      <c r="AD29" s="363"/>
      <c r="AE29" s="363"/>
      <c r="AF29" s="363"/>
      <c r="AG29" s="364"/>
      <c r="AH29" s="359">
        <v>302</v>
      </c>
      <c r="AI29" s="360"/>
      <c r="AJ29" s="360"/>
      <c r="AK29" s="360"/>
      <c r="AL29" s="361"/>
      <c r="AM29" s="359">
        <v>927744</v>
      </c>
      <c r="AN29" s="360"/>
      <c r="AO29" s="360"/>
      <c r="AP29" s="360"/>
      <c r="AQ29" s="360"/>
      <c r="AR29" s="361"/>
      <c r="AS29" s="359">
        <v>3072</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263047</v>
      </c>
      <c r="BO29" s="407"/>
      <c r="BP29" s="407"/>
      <c r="BQ29" s="407"/>
      <c r="BR29" s="407"/>
      <c r="BS29" s="407"/>
      <c r="BT29" s="407"/>
      <c r="BU29" s="408"/>
      <c r="BV29" s="406">
        <v>262995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97.3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4315990</v>
      </c>
      <c r="BO30" s="441"/>
      <c r="BP30" s="441"/>
      <c r="BQ30" s="441"/>
      <c r="BR30" s="441"/>
      <c r="BS30" s="441"/>
      <c r="BT30" s="441"/>
      <c r="BU30" s="442"/>
      <c r="BV30" s="440">
        <v>2077972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IF('各会計、関係団体の財政状況及び健全化判断比率'!B35="","",'各会計、関係団体の財政状況及び健全化判断比率'!B35)</f>
        <v>臨海土地造成事業特別会計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奥能登広域圏事務組合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公益財団法人輪島市漆芸美術館</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土地取得事業特別会計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国民健康保険特別会計(直営診療施設勘定)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輪島市穴水町環境衛生施設組合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公益財団法人白米千枚田景勝保存協議会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石川県市町村消防団員等公務災害補償等組合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輪島温泉観光開発株式会社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石川県市町村消防賞じゅつ金組合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株式会社まちづくり輪島</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石川県後期高齢者医療広域連合（一般会計）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財団法人日本海むら開発公社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石川県後期高齢者医療広域連合（後期高齢者医療特別会計）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有限会社門前生活環境</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l5yAfw7j4jdWAXdfNcEAgqk1vKvXIqDfxffm4O6mYJxNYzKVn574XgYFtK6RZaQztHE/Mr4wfPVkJmaTB+fddQ==" saltValue="MlmbaeGRhkAMoIIUEsAl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2421074</v>
      </c>
      <c r="S5" s="664"/>
      <c r="T5" s="664"/>
      <c r="U5" s="664"/>
      <c r="V5" s="664"/>
      <c r="W5" s="664"/>
      <c r="X5" s="664"/>
      <c r="Y5" s="689"/>
      <c r="Z5" s="702">
        <v>8.1</v>
      </c>
      <c r="AA5" s="702"/>
      <c r="AB5" s="702"/>
      <c r="AC5" s="702"/>
      <c r="AD5" s="703">
        <v>2313316</v>
      </c>
      <c r="AE5" s="703"/>
      <c r="AF5" s="703"/>
      <c r="AG5" s="703"/>
      <c r="AH5" s="703"/>
      <c r="AI5" s="703"/>
      <c r="AJ5" s="703"/>
      <c r="AK5" s="703"/>
      <c r="AL5" s="690">
        <v>19.8</v>
      </c>
      <c r="AM5" s="672"/>
      <c r="AN5" s="672"/>
      <c r="AO5" s="691"/>
      <c r="AP5" s="666" t="s">
        <v>215</v>
      </c>
      <c r="AQ5" s="667"/>
      <c r="AR5" s="667"/>
      <c r="AS5" s="667"/>
      <c r="AT5" s="667"/>
      <c r="AU5" s="667"/>
      <c r="AV5" s="667"/>
      <c r="AW5" s="667"/>
      <c r="AX5" s="667"/>
      <c r="AY5" s="667"/>
      <c r="AZ5" s="667"/>
      <c r="BA5" s="667"/>
      <c r="BB5" s="667"/>
      <c r="BC5" s="667"/>
      <c r="BD5" s="667"/>
      <c r="BE5" s="667"/>
      <c r="BF5" s="668"/>
      <c r="BG5" s="608">
        <v>2295207</v>
      </c>
      <c r="BH5" s="609"/>
      <c r="BI5" s="609"/>
      <c r="BJ5" s="609"/>
      <c r="BK5" s="609"/>
      <c r="BL5" s="609"/>
      <c r="BM5" s="609"/>
      <c r="BN5" s="610"/>
      <c r="BO5" s="646">
        <v>94.8</v>
      </c>
      <c r="BP5" s="646"/>
      <c r="BQ5" s="646"/>
      <c r="BR5" s="646"/>
      <c r="BS5" s="647">
        <v>119192</v>
      </c>
      <c r="BT5" s="647"/>
      <c r="BU5" s="647"/>
      <c r="BV5" s="647"/>
      <c r="BW5" s="647"/>
      <c r="BX5" s="647"/>
      <c r="BY5" s="647"/>
      <c r="BZ5" s="647"/>
      <c r="CA5" s="647"/>
      <c r="CB5" s="682"/>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242875</v>
      </c>
      <c r="S6" s="609"/>
      <c r="T6" s="609"/>
      <c r="U6" s="609"/>
      <c r="V6" s="609"/>
      <c r="W6" s="609"/>
      <c r="X6" s="609"/>
      <c r="Y6" s="610"/>
      <c r="Z6" s="646">
        <v>0.8</v>
      </c>
      <c r="AA6" s="646"/>
      <c r="AB6" s="646"/>
      <c r="AC6" s="646"/>
      <c r="AD6" s="647">
        <v>242875</v>
      </c>
      <c r="AE6" s="647"/>
      <c r="AF6" s="647"/>
      <c r="AG6" s="647"/>
      <c r="AH6" s="647"/>
      <c r="AI6" s="647"/>
      <c r="AJ6" s="647"/>
      <c r="AK6" s="647"/>
      <c r="AL6" s="611">
        <v>2.1</v>
      </c>
      <c r="AM6" s="612"/>
      <c r="AN6" s="612"/>
      <c r="AO6" s="648"/>
      <c r="AP6" s="605" t="s">
        <v>220</v>
      </c>
      <c r="AQ6" s="606"/>
      <c r="AR6" s="606"/>
      <c r="AS6" s="606"/>
      <c r="AT6" s="606"/>
      <c r="AU6" s="606"/>
      <c r="AV6" s="606"/>
      <c r="AW6" s="606"/>
      <c r="AX6" s="606"/>
      <c r="AY6" s="606"/>
      <c r="AZ6" s="606"/>
      <c r="BA6" s="606"/>
      <c r="BB6" s="606"/>
      <c r="BC6" s="606"/>
      <c r="BD6" s="606"/>
      <c r="BE6" s="606"/>
      <c r="BF6" s="607"/>
      <c r="BG6" s="608">
        <v>2295207</v>
      </c>
      <c r="BH6" s="609"/>
      <c r="BI6" s="609"/>
      <c r="BJ6" s="609"/>
      <c r="BK6" s="609"/>
      <c r="BL6" s="609"/>
      <c r="BM6" s="609"/>
      <c r="BN6" s="610"/>
      <c r="BO6" s="646">
        <v>94.8</v>
      </c>
      <c r="BP6" s="646"/>
      <c r="BQ6" s="646"/>
      <c r="BR6" s="646"/>
      <c r="BS6" s="647">
        <v>119192</v>
      </c>
      <c r="BT6" s="647"/>
      <c r="BU6" s="647"/>
      <c r="BV6" s="647"/>
      <c r="BW6" s="647"/>
      <c r="BX6" s="647"/>
      <c r="BY6" s="647"/>
      <c r="BZ6" s="647"/>
      <c r="CA6" s="647"/>
      <c r="CB6" s="682"/>
      <c r="CD6" s="666" t="s">
        <v>221</v>
      </c>
      <c r="CE6" s="667"/>
      <c r="CF6" s="667"/>
      <c r="CG6" s="667"/>
      <c r="CH6" s="667"/>
      <c r="CI6" s="667"/>
      <c r="CJ6" s="667"/>
      <c r="CK6" s="667"/>
      <c r="CL6" s="667"/>
      <c r="CM6" s="667"/>
      <c r="CN6" s="667"/>
      <c r="CO6" s="667"/>
      <c r="CP6" s="667"/>
      <c r="CQ6" s="668"/>
      <c r="CR6" s="608">
        <v>173915</v>
      </c>
      <c r="CS6" s="609"/>
      <c r="CT6" s="609"/>
      <c r="CU6" s="609"/>
      <c r="CV6" s="609"/>
      <c r="CW6" s="609"/>
      <c r="CX6" s="609"/>
      <c r="CY6" s="610"/>
      <c r="CZ6" s="690">
        <v>0.7</v>
      </c>
      <c r="DA6" s="672"/>
      <c r="DB6" s="672"/>
      <c r="DC6" s="692"/>
      <c r="DD6" s="614">
        <v>473</v>
      </c>
      <c r="DE6" s="609"/>
      <c r="DF6" s="609"/>
      <c r="DG6" s="609"/>
      <c r="DH6" s="609"/>
      <c r="DI6" s="609"/>
      <c r="DJ6" s="609"/>
      <c r="DK6" s="609"/>
      <c r="DL6" s="609"/>
      <c r="DM6" s="609"/>
      <c r="DN6" s="609"/>
      <c r="DO6" s="609"/>
      <c r="DP6" s="610"/>
      <c r="DQ6" s="614">
        <v>173915</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793</v>
      </c>
      <c r="S7" s="609"/>
      <c r="T7" s="609"/>
      <c r="U7" s="609"/>
      <c r="V7" s="609"/>
      <c r="W7" s="609"/>
      <c r="X7" s="609"/>
      <c r="Y7" s="610"/>
      <c r="Z7" s="646">
        <v>0</v>
      </c>
      <c r="AA7" s="646"/>
      <c r="AB7" s="646"/>
      <c r="AC7" s="646"/>
      <c r="AD7" s="647">
        <v>793</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918666</v>
      </c>
      <c r="BH7" s="609"/>
      <c r="BI7" s="609"/>
      <c r="BJ7" s="609"/>
      <c r="BK7" s="609"/>
      <c r="BL7" s="609"/>
      <c r="BM7" s="609"/>
      <c r="BN7" s="610"/>
      <c r="BO7" s="646">
        <v>37.9</v>
      </c>
      <c r="BP7" s="646"/>
      <c r="BQ7" s="646"/>
      <c r="BR7" s="646"/>
      <c r="BS7" s="647">
        <v>25049</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3718516</v>
      </c>
      <c r="CS7" s="609"/>
      <c r="CT7" s="609"/>
      <c r="CU7" s="609"/>
      <c r="CV7" s="609"/>
      <c r="CW7" s="609"/>
      <c r="CX7" s="609"/>
      <c r="CY7" s="610"/>
      <c r="CZ7" s="646">
        <v>14</v>
      </c>
      <c r="DA7" s="646"/>
      <c r="DB7" s="646"/>
      <c r="DC7" s="646"/>
      <c r="DD7" s="614">
        <v>63409</v>
      </c>
      <c r="DE7" s="609"/>
      <c r="DF7" s="609"/>
      <c r="DG7" s="609"/>
      <c r="DH7" s="609"/>
      <c r="DI7" s="609"/>
      <c r="DJ7" s="609"/>
      <c r="DK7" s="609"/>
      <c r="DL7" s="609"/>
      <c r="DM7" s="609"/>
      <c r="DN7" s="609"/>
      <c r="DO7" s="609"/>
      <c r="DP7" s="610"/>
      <c r="DQ7" s="614">
        <v>1567710</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11231</v>
      </c>
      <c r="S8" s="609"/>
      <c r="T8" s="609"/>
      <c r="U8" s="609"/>
      <c r="V8" s="609"/>
      <c r="W8" s="609"/>
      <c r="X8" s="609"/>
      <c r="Y8" s="610"/>
      <c r="Z8" s="646">
        <v>0</v>
      </c>
      <c r="AA8" s="646"/>
      <c r="AB8" s="646"/>
      <c r="AC8" s="646"/>
      <c r="AD8" s="647">
        <v>11231</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39658</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5912892</v>
      </c>
      <c r="CS8" s="609"/>
      <c r="CT8" s="609"/>
      <c r="CU8" s="609"/>
      <c r="CV8" s="609"/>
      <c r="CW8" s="609"/>
      <c r="CX8" s="609"/>
      <c r="CY8" s="610"/>
      <c r="CZ8" s="646">
        <v>22.3</v>
      </c>
      <c r="DA8" s="646"/>
      <c r="DB8" s="646"/>
      <c r="DC8" s="646"/>
      <c r="DD8" s="614">
        <v>119033</v>
      </c>
      <c r="DE8" s="609"/>
      <c r="DF8" s="609"/>
      <c r="DG8" s="609"/>
      <c r="DH8" s="609"/>
      <c r="DI8" s="609"/>
      <c r="DJ8" s="609"/>
      <c r="DK8" s="609"/>
      <c r="DL8" s="609"/>
      <c r="DM8" s="609"/>
      <c r="DN8" s="609"/>
      <c r="DO8" s="609"/>
      <c r="DP8" s="610"/>
      <c r="DQ8" s="614">
        <v>3029185</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13120</v>
      </c>
      <c r="S9" s="609"/>
      <c r="T9" s="609"/>
      <c r="U9" s="609"/>
      <c r="V9" s="609"/>
      <c r="W9" s="609"/>
      <c r="X9" s="609"/>
      <c r="Y9" s="610"/>
      <c r="Z9" s="646">
        <v>0</v>
      </c>
      <c r="AA9" s="646"/>
      <c r="AB9" s="646"/>
      <c r="AC9" s="646"/>
      <c r="AD9" s="647">
        <v>13120</v>
      </c>
      <c r="AE9" s="647"/>
      <c r="AF9" s="647"/>
      <c r="AG9" s="647"/>
      <c r="AH9" s="647"/>
      <c r="AI9" s="647"/>
      <c r="AJ9" s="647"/>
      <c r="AK9" s="647"/>
      <c r="AL9" s="611">
        <v>0.1</v>
      </c>
      <c r="AM9" s="612"/>
      <c r="AN9" s="612"/>
      <c r="AO9" s="648"/>
      <c r="AP9" s="605" t="s">
        <v>229</v>
      </c>
      <c r="AQ9" s="606"/>
      <c r="AR9" s="606"/>
      <c r="AS9" s="606"/>
      <c r="AT9" s="606"/>
      <c r="AU9" s="606"/>
      <c r="AV9" s="606"/>
      <c r="AW9" s="606"/>
      <c r="AX9" s="606"/>
      <c r="AY9" s="606"/>
      <c r="AZ9" s="606"/>
      <c r="BA9" s="606"/>
      <c r="BB9" s="606"/>
      <c r="BC9" s="606"/>
      <c r="BD9" s="606"/>
      <c r="BE9" s="606"/>
      <c r="BF9" s="607"/>
      <c r="BG9" s="608">
        <v>770274</v>
      </c>
      <c r="BH9" s="609"/>
      <c r="BI9" s="609"/>
      <c r="BJ9" s="609"/>
      <c r="BK9" s="609"/>
      <c r="BL9" s="609"/>
      <c r="BM9" s="609"/>
      <c r="BN9" s="610"/>
      <c r="BO9" s="646">
        <v>31.8</v>
      </c>
      <c r="BP9" s="646"/>
      <c r="BQ9" s="646"/>
      <c r="BR9" s="646"/>
      <c r="BS9" s="647" t="s">
        <v>122</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3746655</v>
      </c>
      <c r="CS9" s="609"/>
      <c r="CT9" s="609"/>
      <c r="CU9" s="609"/>
      <c r="CV9" s="609"/>
      <c r="CW9" s="609"/>
      <c r="CX9" s="609"/>
      <c r="CY9" s="610"/>
      <c r="CZ9" s="646">
        <v>14.1</v>
      </c>
      <c r="DA9" s="646"/>
      <c r="DB9" s="646"/>
      <c r="DC9" s="646"/>
      <c r="DD9" s="614">
        <v>226449</v>
      </c>
      <c r="DE9" s="609"/>
      <c r="DF9" s="609"/>
      <c r="DG9" s="609"/>
      <c r="DH9" s="609"/>
      <c r="DI9" s="609"/>
      <c r="DJ9" s="609"/>
      <c r="DK9" s="609"/>
      <c r="DL9" s="609"/>
      <c r="DM9" s="609"/>
      <c r="DN9" s="609"/>
      <c r="DO9" s="609"/>
      <c r="DP9" s="610"/>
      <c r="DQ9" s="614">
        <v>1662171</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60735</v>
      </c>
      <c r="BH10" s="609"/>
      <c r="BI10" s="609"/>
      <c r="BJ10" s="609"/>
      <c r="BK10" s="609"/>
      <c r="BL10" s="609"/>
      <c r="BM10" s="609"/>
      <c r="BN10" s="610"/>
      <c r="BO10" s="646">
        <v>2.5</v>
      </c>
      <c r="BP10" s="646"/>
      <c r="BQ10" s="646"/>
      <c r="BR10" s="646"/>
      <c r="BS10" s="647">
        <v>11359</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18131</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4912</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622009</v>
      </c>
      <c r="S11" s="609"/>
      <c r="T11" s="609"/>
      <c r="U11" s="609"/>
      <c r="V11" s="609"/>
      <c r="W11" s="609"/>
      <c r="X11" s="609"/>
      <c r="Y11" s="610"/>
      <c r="Z11" s="611">
        <v>2.1</v>
      </c>
      <c r="AA11" s="612"/>
      <c r="AB11" s="612"/>
      <c r="AC11" s="613"/>
      <c r="AD11" s="614">
        <v>622009</v>
      </c>
      <c r="AE11" s="609"/>
      <c r="AF11" s="609"/>
      <c r="AG11" s="609"/>
      <c r="AH11" s="609"/>
      <c r="AI11" s="609"/>
      <c r="AJ11" s="609"/>
      <c r="AK11" s="610"/>
      <c r="AL11" s="611">
        <v>5.3</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47999</v>
      </c>
      <c r="BH11" s="609"/>
      <c r="BI11" s="609"/>
      <c r="BJ11" s="609"/>
      <c r="BK11" s="609"/>
      <c r="BL11" s="609"/>
      <c r="BM11" s="609"/>
      <c r="BN11" s="610"/>
      <c r="BO11" s="646">
        <v>2</v>
      </c>
      <c r="BP11" s="646"/>
      <c r="BQ11" s="646"/>
      <c r="BR11" s="646"/>
      <c r="BS11" s="647">
        <v>13690</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926637</v>
      </c>
      <c r="CS11" s="609"/>
      <c r="CT11" s="609"/>
      <c r="CU11" s="609"/>
      <c r="CV11" s="609"/>
      <c r="CW11" s="609"/>
      <c r="CX11" s="609"/>
      <c r="CY11" s="610"/>
      <c r="CZ11" s="646">
        <v>3.5</v>
      </c>
      <c r="DA11" s="646"/>
      <c r="DB11" s="646"/>
      <c r="DC11" s="646"/>
      <c r="DD11" s="614">
        <v>293307</v>
      </c>
      <c r="DE11" s="609"/>
      <c r="DF11" s="609"/>
      <c r="DG11" s="609"/>
      <c r="DH11" s="609"/>
      <c r="DI11" s="609"/>
      <c r="DJ11" s="609"/>
      <c r="DK11" s="609"/>
      <c r="DL11" s="609"/>
      <c r="DM11" s="609"/>
      <c r="DN11" s="609"/>
      <c r="DO11" s="609"/>
      <c r="DP11" s="610"/>
      <c r="DQ11" s="614">
        <v>459032</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1123546</v>
      </c>
      <c r="BH12" s="609"/>
      <c r="BI12" s="609"/>
      <c r="BJ12" s="609"/>
      <c r="BK12" s="609"/>
      <c r="BL12" s="609"/>
      <c r="BM12" s="609"/>
      <c r="BN12" s="610"/>
      <c r="BO12" s="646">
        <v>46.4</v>
      </c>
      <c r="BP12" s="646"/>
      <c r="BQ12" s="646"/>
      <c r="BR12" s="646"/>
      <c r="BS12" s="647">
        <v>94143</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651768</v>
      </c>
      <c r="CS12" s="609"/>
      <c r="CT12" s="609"/>
      <c r="CU12" s="609"/>
      <c r="CV12" s="609"/>
      <c r="CW12" s="609"/>
      <c r="CX12" s="609"/>
      <c r="CY12" s="610"/>
      <c r="CZ12" s="646">
        <v>2.5</v>
      </c>
      <c r="DA12" s="646"/>
      <c r="DB12" s="646"/>
      <c r="DC12" s="646"/>
      <c r="DD12" s="614">
        <v>107137</v>
      </c>
      <c r="DE12" s="609"/>
      <c r="DF12" s="609"/>
      <c r="DG12" s="609"/>
      <c r="DH12" s="609"/>
      <c r="DI12" s="609"/>
      <c r="DJ12" s="609"/>
      <c r="DK12" s="609"/>
      <c r="DL12" s="609"/>
      <c r="DM12" s="609"/>
      <c r="DN12" s="609"/>
      <c r="DO12" s="609"/>
      <c r="DP12" s="610"/>
      <c r="DQ12" s="614">
        <v>400571</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1110948</v>
      </c>
      <c r="BH13" s="609"/>
      <c r="BI13" s="609"/>
      <c r="BJ13" s="609"/>
      <c r="BK13" s="609"/>
      <c r="BL13" s="609"/>
      <c r="BM13" s="609"/>
      <c r="BN13" s="610"/>
      <c r="BO13" s="646">
        <v>45.9</v>
      </c>
      <c r="BP13" s="646"/>
      <c r="BQ13" s="646"/>
      <c r="BR13" s="646"/>
      <c r="BS13" s="647">
        <v>94143</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3755507</v>
      </c>
      <c r="CS13" s="609"/>
      <c r="CT13" s="609"/>
      <c r="CU13" s="609"/>
      <c r="CV13" s="609"/>
      <c r="CW13" s="609"/>
      <c r="CX13" s="609"/>
      <c r="CY13" s="610"/>
      <c r="CZ13" s="646">
        <v>14.2</v>
      </c>
      <c r="DA13" s="646"/>
      <c r="DB13" s="646"/>
      <c r="DC13" s="646"/>
      <c r="DD13" s="614">
        <v>589578</v>
      </c>
      <c r="DE13" s="609"/>
      <c r="DF13" s="609"/>
      <c r="DG13" s="609"/>
      <c r="DH13" s="609"/>
      <c r="DI13" s="609"/>
      <c r="DJ13" s="609"/>
      <c r="DK13" s="609"/>
      <c r="DL13" s="609"/>
      <c r="DM13" s="609"/>
      <c r="DN13" s="609"/>
      <c r="DO13" s="609"/>
      <c r="DP13" s="610"/>
      <c r="DQ13" s="614">
        <v>3171462</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1846</v>
      </c>
      <c r="S14" s="609"/>
      <c r="T14" s="609"/>
      <c r="U14" s="609"/>
      <c r="V14" s="609"/>
      <c r="W14" s="609"/>
      <c r="X14" s="609"/>
      <c r="Y14" s="610"/>
      <c r="Z14" s="646">
        <v>0</v>
      </c>
      <c r="AA14" s="646"/>
      <c r="AB14" s="646"/>
      <c r="AC14" s="646"/>
      <c r="AD14" s="647">
        <v>1846</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90736</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1404099</v>
      </c>
      <c r="CS14" s="609"/>
      <c r="CT14" s="609"/>
      <c r="CU14" s="609"/>
      <c r="CV14" s="609"/>
      <c r="CW14" s="609"/>
      <c r="CX14" s="609"/>
      <c r="CY14" s="610"/>
      <c r="CZ14" s="646">
        <v>5.3</v>
      </c>
      <c r="DA14" s="646"/>
      <c r="DB14" s="646"/>
      <c r="DC14" s="646"/>
      <c r="DD14" s="614">
        <v>41867</v>
      </c>
      <c r="DE14" s="609"/>
      <c r="DF14" s="609"/>
      <c r="DG14" s="609"/>
      <c r="DH14" s="609"/>
      <c r="DI14" s="609"/>
      <c r="DJ14" s="609"/>
      <c r="DK14" s="609"/>
      <c r="DL14" s="609"/>
      <c r="DM14" s="609"/>
      <c r="DN14" s="609"/>
      <c r="DO14" s="609"/>
      <c r="DP14" s="610"/>
      <c r="DQ14" s="614">
        <v>1314014</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162259</v>
      </c>
      <c r="BH15" s="609"/>
      <c r="BI15" s="609"/>
      <c r="BJ15" s="609"/>
      <c r="BK15" s="609"/>
      <c r="BL15" s="609"/>
      <c r="BM15" s="609"/>
      <c r="BN15" s="610"/>
      <c r="BO15" s="646">
        <v>6.7</v>
      </c>
      <c r="BP15" s="646"/>
      <c r="BQ15" s="646"/>
      <c r="BR15" s="646"/>
      <c r="BS15" s="647" t="s">
        <v>122</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1657006</v>
      </c>
      <c r="CS15" s="609"/>
      <c r="CT15" s="609"/>
      <c r="CU15" s="609"/>
      <c r="CV15" s="609"/>
      <c r="CW15" s="609"/>
      <c r="CX15" s="609"/>
      <c r="CY15" s="610"/>
      <c r="CZ15" s="646">
        <v>6.3</v>
      </c>
      <c r="DA15" s="646"/>
      <c r="DB15" s="646"/>
      <c r="DC15" s="646"/>
      <c r="DD15" s="614">
        <v>274117</v>
      </c>
      <c r="DE15" s="609"/>
      <c r="DF15" s="609"/>
      <c r="DG15" s="609"/>
      <c r="DH15" s="609"/>
      <c r="DI15" s="609"/>
      <c r="DJ15" s="609"/>
      <c r="DK15" s="609"/>
      <c r="DL15" s="609"/>
      <c r="DM15" s="609"/>
      <c r="DN15" s="609"/>
      <c r="DO15" s="609"/>
      <c r="DP15" s="610"/>
      <c r="DQ15" s="614">
        <v>1113677</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24938</v>
      </c>
      <c r="S16" s="609"/>
      <c r="T16" s="609"/>
      <c r="U16" s="609"/>
      <c r="V16" s="609"/>
      <c r="W16" s="609"/>
      <c r="X16" s="609"/>
      <c r="Y16" s="610"/>
      <c r="Z16" s="646">
        <v>0.1</v>
      </c>
      <c r="AA16" s="646"/>
      <c r="AB16" s="646"/>
      <c r="AC16" s="646"/>
      <c r="AD16" s="647">
        <v>24938</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904277</v>
      </c>
      <c r="CS16" s="609"/>
      <c r="CT16" s="609"/>
      <c r="CU16" s="609"/>
      <c r="CV16" s="609"/>
      <c r="CW16" s="609"/>
      <c r="CX16" s="609"/>
      <c r="CY16" s="610"/>
      <c r="CZ16" s="646">
        <v>3.4</v>
      </c>
      <c r="DA16" s="646"/>
      <c r="DB16" s="646"/>
      <c r="DC16" s="646"/>
      <c r="DD16" s="614" t="s">
        <v>122</v>
      </c>
      <c r="DE16" s="609"/>
      <c r="DF16" s="609"/>
      <c r="DG16" s="609"/>
      <c r="DH16" s="609"/>
      <c r="DI16" s="609"/>
      <c r="DJ16" s="609"/>
      <c r="DK16" s="609"/>
      <c r="DL16" s="609"/>
      <c r="DM16" s="609"/>
      <c r="DN16" s="609"/>
      <c r="DO16" s="609"/>
      <c r="DP16" s="610"/>
      <c r="DQ16" s="614">
        <v>224127</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55810</v>
      </c>
      <c r="S17" s="609"/>
      <c r="T17" s="609"/>
      <c r="U17" s="609"/>
      <c r="V17" s="609"/>
      <c r="W17" s="609"/>
      <c r="X17" s="609"/>
      <c r="Y17" s="610"/>
      <c r="Z17" s="646">
        <v>0.2</v>
      </c>
      <c r="AA17" s="646"/>
      <c r="AB17" s="646"/>
      <c r="AC17" s="646"/>
      <c r="AD17" s="647">
        <v>55810</v>
      </c>
      <c r="AE17" s="647"/>
      <c r="AF17" s="647"/>
      <c r="AG17" s="647"/>
      <c r="AH17" s="647"/>
      <c r="AI17" s="647"/>
      <c r="AJ17" s="647"/>
      <c r="AK17" s="647"/>
      <c r="AL17" s="611">
        <v>0.5</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3623868</v>
      </c>
      <c r="CS17" s="609"/>
      <c r="CT17" s="609"/>
      <c r="CU17" s="609"/>
      <c r="CV17" s="609"/>
      <c r="CW17" s="609"/>
      <c r="CX17" s="609"/>
      <c r="CY17" s="610"/>
      <c r="CZ17" s="646">
        <v>13.7</v>
      </c>
      <c r="DA17" s="646"/>
      <c r="DB17" s="646"/>
      <c r="DC17" s="646"/>
      <c r="DD17" s="614" t="s">
        <v>122</v>
      </c>
      <c r="DE17" s="609"/>
      <c r="DF17" s="609"/>
      <c r="DG17" s="609"/>
      <c r="DH17" s="609"/>
      <c r="DI17" s="609"/>
      <c r="DJ17" s="609"/>
      <c r="DK17" s="609"/>
      <c r="DL17" s="609"/>
      <c r="DM17" s="609"/>
      <c r="DN17" s="609"/>
      <c r="DO17" s="609"/>
      <c r="DP17" s="610"/>
      <c r="DQ17" s="614">
        <v>3483135</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8060</v>
      </c>
      <c r="S18" s="609"/>
      <c r="T18" s="609"/>
      <c r="U18" s="609"/>
      <c r="V18" s="609"/>
      <c r="W18" s="609"/>
      <c r="X18" s="609"/>
      <c r="Y18" s="610"/>
      <c r="Z18" s="646">
        <v>0</v>
      </c>
      <c r="AA18" s="646"/>
      <c r="AB18" s="646"/>
      <c r="AC18" s="646"/>
      <c r="AD18" s="647">
        <v>8060</v>
      </c>
      <c r="AE18" s="647"/>
      <c r="AF18" s="647"/>
      <c r="AG18" s="647"/>
      <c r="AH18" s="647"/>
      <c r="AI18" s="647"/>
      <c r="AJ18" s="647"/>
      <c r="AK18" s="647"/>
      <c r="AL18" s="611">
        <v>0.1</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8060</v>
      </c>
      <c r="S19" s="609"/>
      <c r="T19" s="609"/>
      <c r="U19" s="609"/>
      <c r="V19" s="609"/>
      <c r="W19" s="609"/>
      <c r="X19" s="609"/>
      <c r="Y19" s="610"/>
      <c r="Z19" s="646">
        <v>0</v>
      </c>
      <c r="AA19" s="646"/>
      <c r="AB19" s="646"/>
      <c r="AC19" s="646"/>
      <c r="AD19" s="647">
        <v>8060</v>
      </c>
      <c r="AE19" s="647"/>
      <c r="AF19" s="647"/>
      <c r="AG19" s="647"/>
      <c r="AH19" s="647"/>
      <c r="AI19" s="647"/>
      <c r="AJ19" s="647"/>
      <c r="AK19" s="647"/>
      <c r="AL19" s="611">
        <v>0.1</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125867</v>
      </c>
      <c r="BH19" s="609"/>
      <c r="BI19" s="609"/>
      <c r="BJ19" s="609"/>
      <c r="BK19" s="609"/>
      <c r="BL19" s="609"/>
      <c r="BM19" s="609"/>
      <c r="BN19" s="610"/>
      <c r="BO19" s="646">
        <v>5.2</v>
      </c>
      <c r="BP19" s="646"/>
      <c r="BQ19" s="646"/>
      <c r="BR19" s="646"/>
      <c r="BS19" s="647" t="s">
        <v>122</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261</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125867</v>
      </c>
      <c r="BH20" s="609"/>
      <c r="BI20" s="609"/>
      <c r="BJ20" s="609"/>
      <c r="BK20" s="609"/>
      <c r="BL20" s="609"/>
      <c r="BM20" s="609"/>
      <c r="BN20" s="610"/>
      <c r="BO20" s="646">
        <v>5.2</v>
      </c>
      <c r="BP20" s="646"/>
      <c r="BQ20" s="646"/>
      <c r="BR20" s="646"/>
      <c r="BS20" s="647" t="s">
        <v>122</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26493271</v>
      </c>
      <c r="CS20" s="609"/>
      <c r="CT20" s="609"/>
      <c r="CU20" s="609"/>
      <c r="CV20" s="609"/>
      <c r="CW20" s="609"/>
      <c r="CX20" s="609"/>
      <c r="CY20" s="610"/>
      <c r="CZ20" s="646">
        <v>100</v>
      </c>
      <c r="DA20" s="646"/>
      <c r="DB20" s="646"/>
      <c r="DC20" s="646"/>
      <c r="DD20" s="614">
        <v>1715370</v>
      </c>
      <c r="DE20" s="609"/>
      <c r="DF20" s="609"/>
      <c r="DG20" s="609"/>
      <c r="DH20" s="609"/>
      <c r="DI20" s="609"/>
      <c r="DJ20" s="609"/>
      <c r="DK20" s="609"/>
      <c r="DL20" s="609"/>
      <c r="DM20" s="609"/>
      <c r="DN20" s="609"/>
      <c r="DO20" s="609"/>
      <c r="DP20" s="610"/>
      <c r="DQ20" s="614">
        <v>16603911</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15270725</v>
      </c>
      <c r="S21" s="609"/>
      <c r="T21" s="609"/>
      <c r="U21" s="609"/>
      <c r="V21" s="609"/>
      <c r="W21" s="609"/>
      <c r="X21" s="609"/>
      <c r="Y21" s="610"/>
      <c r="Z21" s="646">
        <v>50.9</v>
      </c>
      <c r="AA21" s="646"/>
      <c r="AB21" s="646"/>
      <c r="AC21" s="646"/>
      <c r="AD21" s="647">
        <v>8321325</v>
      </c>
      <c r="AE21" s="647"/>
      <c r="AF21" s="647"/>
      <c r="AG21" s="647"/>
      <c r="AH21" s="647"/>
      <c r="AI21" s="647"/>
      <c r="AJ21" s="647"/>
      <c r="AK21" s="647"/>
      <c r="AL21" s="611">
        <v>71.099999999999994</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18109</v>
      </c>
      <c r="BH21" s="609"/>
      <c r="BI21" s="609"/>
      <c r="BJ21" s="609"/>
      <c r="BK21" s="609"/>
      <c r="BL21" s="609"/>
      <c r="BM21" s="609"/>
      <c r="BN21" s="610"/>
      <c r="BO21" s="646">
        <v>0.7</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8321325</v>
      </c>
      <c r="S22" s="609"/>
      <c r="T22" s="609"/>
      <c r="U22" s="609"/>
      <c r="V22" s="609"/>
      <c r="W22" s="609"/>
      <c r="X22" s="609"/>
      <c r="Y22" s="610"/>
      <c r="Z22" s="646">
        <v>27.7</v>
      </c>
      <c r="AA22" s="646"/>
      <c r="AB22" s="646"/>
      <c r="AC22" s="646"/>
      <c r="AD22" s="647">
        <v>8321325</v>
      </c>
      <c r="AE22" s="647"/>
      <c r="AF22" s="647"/>
      <c r="AG22" s="647"/>
      <c r="AH22" s="647"/>
      <c r="AI22" s="647"/>
      <c r="AJ22" s="647"/>
      <c r="AK22" s="647"/>
      <c r="AL22" s="611">
        <v>71.099999999999994</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6949400</v>
      </c>
      <c r="S23" s="609"/>
      <c r="T23" s="609"/>
      <c r="U23" s="609"/>
      <c r="V23" s="609"/>
      <c r="W23" s="609"/>
      <c r="X23" s="609"/>
      <c r="Y23" s="610"/>
      <c r="Z23" s="646">
        <v>23.1</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v>107758</v>
      </c>
      <c r="BH23" s="609"/>
      <c r="BI23" s="609"/>
      <c r="BJ23" s="609"/>
      <c r="BK23" s="609"/>
      <c r="BL23" s="609"/>
      <c r="BM23" s="609"/>
      <c r="BN23" s="610"/>
      <c r="BO23" s="646">
        <v>4.5</v>
      </c>
      <c r="BP23" s="646"/>
      <c r="BQ23" s="646"/>
      <c r="BR23" s="646"/>
      <c r="BS23" s="647" t="s">
        <v>122</v>
      </c>
      <c r="BT23" s="647"/>
      <c r="BU23" s="647"/>
      <c r="BV23" s="647"/>
      <c r="BW23" s="647"/>
      <c r="BX23" s="647"/>
      <c r="BY23" s="647"/>
      <c r="BZ23" s="647"/>
      <c r="CA23" s="647"/>
      <c r="CB23" s="682"/>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278</v>
      </c>
      <c r="CE24" s="667"/>
      <c r="CF24" s="667"/>
      <c r="CG24" s="667"/>
      <c r="CH24" s="667"/>
      <c r="CI24" s="667"/>
      <c r="CJ24" s="667"/>
      <c r="CK24" s="667"/>
      <c r="CL24" s="667"/>
      <c r="CM24" s="667"/>
      <c r="CN24" s="667"/>
      <c r="CO24" s="667"/>
      <c r="CP24" s="667"/>
      <c r="CQ24" s="668"/>
      <c r="CR24" s="663">
        <v>9253387</v>
      </c>
      <c r="CS24" s="664"/>
      <c r="CT24" s="664"/>
      <c r="CU24" s="664"/>
      <c r="CV24" s="664"/>
      <c r="CW24" s="664"/>
      <c r="CX24" s="664"/>
      <c r="CY24" s="689"/>
      <c r="CZ24" s="690">
        <v>34.9</v>
      </c>
      <c r="DA24" s="672"/>
      <c r="DB24" s="672"/>
      <c r="DC24" s="692"/>
      <c r="DD24" s="688">
        <v>7167506</v>
      </c>
      <c r="DE24" s="664"/>
      <c r="DF24" s="664"/>
      <c r="DG24" s="664"/>
      <c r="DH24" s="664"/>
      <c r="DI24" s="664"/>
      <c r="DJ24" s="664"/>
      <c r="DK24" s="689"/>
      <c r="DL24" s="688">
        <v>6317467</v>
      </c>
      <c r="DM24" s="664"/>
      <c r="DN24" s="664"/>
      <c r="DO24" s="664"/>
      <c r="DP24" s="664"/>
      <c r="DQ24" s="664"/>
      <c r="DR24" s="664"/>
      <c r="DS24" s="664"/>
      <c r="DT24" s="664"/>
      <c r="DU24" s="664"/>
      <c r="DV24" s="689"/>
      <c r="DW24" s="690">
        <v>53.7</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18672481</v>
      </c>
      <c r="S25" s="609"/>
      <c r="T25" s="609"/>
      <c r="U25" s="609"/>
      <c r="V25" s="609"/>
      <c r="W25" s="609"/>
      <c r="X25" s="609"/>
      <c r="Y25" s="610"/>
      <c r="Z25" s="646">
        <v>62.2</v>
      </c>
      <c r="AA25" s="646"/>
      <c r="AB25" s="646"/>
      <c r="AC25" s="646"/>
      <c r="AD25" s="647">
        <v>11615323</v>
      </c>
      <c r="AE25" s="647"/>
      <c r="AF25" s="647"/>
      <c r="AG25" s="647"/>
      <c r="AH25" s="647"/>
      <c r="AI25" s="647"/>
      <c r="AJ25" s="647"/>
      <c r="AK25" s="647"/>
      <c r="AL25" s="611">
        <v>99.2</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2703193</v>
      </c>
      <c r="CS25" s="621"/>
      <c r="CT25" s="621"/>
      <c r="CU25" s="621"/>
      <c r="CV25" s="621"/>
      <c r="CW25" s="621"/>
      <c r="CX25" s="621"/>
      <c r="CY25" s="622"/>
      <c r="CZ25" s="611">
        <v>10.199999999999999</v>
      </c>
      <c r="DA25" s="623"/>
      <c r="DB25" s="623"/>
      <c r="DC25" s="624"/>
      <c r="DD25" s="614">
        <v>2513809</v>
      </c>
      <c r="DE25" s="621"/>
      <c r="DF25" s="621"/>
      <c r="DG25" s="621"/>
      <c r="DH25" s="621"/>
      <c r="DI25" s="621"/>
      <c r="DJ25" s="621"/>
      <c r="DK25" s="622"/>
      <c r="DL25" s="614">
        <v>2298328</v>
      </c>
      <c r="DM25" s="621"/>
      <c r="DN25" s="621"/>
      <c r="DO25" s="621"/>
      <c r="DP25" s="621"/>
      <c r="DQ25" s="621"/>
      <c r="DR25" s="621"/>
      <c r="DS25" s="621"/>
      <c r="DT25" s="621"/>
      <c r="DU25" s="621"/>
      <c r="DV25" s="622"/>
      <c r="DW25" s="611">
        <v>19.600000000000001</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2635</v>
      </c>
      <c r="S26" s="609"/>
      <c r="T26" s="609"/>
      <c r="U26" s="609"/>
      <c r="V26" s="609"/>
      <c r="W26" s="609"/>
      <c r="X26" s="609"/>
      <c r="Y26" s="610"/>
      <c r="Z26" s="646">
        <v>0</v>
      </c>
      <c r="AA26" s="646"/>
      <c r="AB26" s="646"/>
      <c r="AC26" s="646"/>
      <c r="AD26" s="647">
        <v>2635</v>
      </c>
      <c r="AE26" s="647"/>
      <c r="AF26" s="647"/>
      <c r="AG26" s="647"/>
      <c r="AH26" s="647"/>
      <c r="AI26" s="647"/>
      <c r="AJ26" s="647"/>
      <c r="AK26" s="647"/>
      <c r="AL26" s="611">
        <v>0</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1837893</v>
      </c>
      <c r="CS26" s="609"/>
      <c r="CT26" s="609"/>
      <c r="CU26" s="609"/>
      <c r="CV26" s="609"/>
      <c r="CW26" s="609"/>
      <c r="CX26" s="609"/>
      <c r="CY26" s="610"/>
      <c r="CZ26" s="611">
        <v>6.9</v>
      </c>
      <c r="DA26" s="623"/>
      <c r="DB26" s="623"/>
      <c r="DC26" s="624"/>
      <c r="DD26" s="614">
        <v>1714114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101231</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2421074</v>
      </c>
      <c r="BH27" s="609"/>
      <c r="BI27" s="609"/>
      <c r="BJ27" s="609"/>
      <c r="BK27" s="609"/>
      <c r="BL27" s="609"/>
      <c r="BM27" s="609"/>
      <c r="BN27" s="610"/>
      <c r="BO27" s="646">
        <v>100</v>
      </c>
      <c r="BP27" s="646"/>
      <c r="BQ27" s="646"/>
      <c r="BR27" s="646"/>
      <c r="BS27" s="647">
        <v>119192</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2926326</v>
      </c>
      <c r="CS27" s="621"/>
      <c r="CT27" s="621"/>
      <c r="CU27" s="621"/>
      <c r="CV27" s="621"/>
      <c r="CW27" s="621"/>
      <c r="CX27" s="621"/>
      <c r="CY27" s="622"/>
      <c r="CZ27" s="611">
        <v>11</v>
      </c>
      <c r="DA27" s="623"/>
      <c r="DB27" s="623"/>
      <c r="DC27" s="624"/>
      <c r="DD27" s="614">
        <v>1170562</v>
      </c>
      <c r="DE27" s="621"/>
      <c r="DF27" s="621"/>
      <c r="DG27" s="621"/>
      <c r="DH27" s="621"/>
      <c r="DI27" s="621"/>
      <c r="DJ27" s="621"/>
      <c r="DK27" s="622"/>
      <c r="DL27" s="614">
        <v>736458</v>
      </c>
      <c r="DM27" s="621"/>
      <c r="DN27" s="621"/>
      <c r="DO27" s="621"/>
      <c r="DP27" s="621"/>
      <c r="DQ27" s="621"/>
      <c r="DR27" s="621"/>
      <c r="DS27" s="621"/>
      <c r="DT27" s="621"/>
      <c r="DU27" s="621"/>
      <c r="DV27" s="622"/>
      <c r="DW27" s="611">
        <v>6.3</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281701</v>
      </c>
      <c r="S28" s="609"/>
      <c r="T28" s="609"/>
      <c r="U28" s="609"/>
      <c r="V28" s="609"/>
      <c r="W28" s="609"/>
      <c r="X28" s="609"/>
      <c r="Y28" s="610"/>
      <c r="Z28" s="646">
        <v>0.9</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3623868</v>
      </c>
      <c r="CS28" s="609"/>
      <c r="CT28" s="609"/>
      <c r="CU28" s="609"/>
      <c r="CV28" s="609"/>
      <c r="CW28" s="609"/>
      <c r="CX28" s="609"/>
      <c r="CY28" s="610"/>
      <c r="CZ28" s="611">
        <v>13.7</v>
      </c>
      <c r="DA28" s="623"/>
      <c r="DB28" s="623"/>
      <c r="DC28" s="624"/>
      <c r="DD28" s="614">
        <v>3483135</v>
      </c>
      <c r="DE28" s="609"/>
      <c r="DF28" s="609"/>
      <c r="DG28" s="609"/>
      <c r="DH28" s="609"/>
      <c r="DI28" s="609"/>
      <c r="DJ28" s="609"/>
      <c r="DK28" s="610"/>
      <c r="DL28" s="614">
        <v>3282681</v>
      </c>
      <c r="DM28" s="609"/>
      <c r="DN28" s="609"/>
      <c r="DO28" s="609"/>
      <c r="DP28" s="609"/>
      <c r="DQ28" s="609"/>
      <c r="DR28" s="609"/>
      <c r="DS28" s="609"/>
      <c r="DT28" s="609"/>
      <c r="DU28" s="609"/>
      <c r="DV28" s="610"/>
      <c r="DW28" s="611">
        <v>27.9</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48073</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3623868</v>
      </c>
      <c r="CS29" s="621"/>
      <c r="CT29" s="621"/>
      <c r="CU29" s="621"/>
      <c r="CV29" s="621"/>
      <c r="CW29" s="621"/>
      <c r="CX29" s="621"/>
      <c r="CY29" s="622"/>
      <c r="CZ29" s="611">
        <v>13.7</v>
      </c>
      <c r="DA29" s="623"/>
      <c r="DB29" s="623"/>
      <c r="DC29" s="624"/>
      <c r="DD29" s="614">
        <v>3483135</v>
      </c>
      <c r="DE29" s="621"/>
      <c r="DF29" s="621"/>
      <c r="DG29" s="621"/>
      <c r="DH29" s="621"/>
      <c r="DI29" s="621"/>
      <c r="DJ29" s="621"/>
      <c r="DK29" s="622"/>
      <c r="DL29" s="614">
        <v>3282681</v>
      </c>
      <c r="DM29" s="621"/>
      <c r="DN29" s="621"/>
      <c r="DO29" s="621"/>
      <c r="DP29" s="621"/>
      <c r="DQ29" s="621"/>
      <c r="DR29" s="621"/>
      <c r="DS29" s="621"/>
      <c r="DT29" s="621"/>
      <c r="DU29" s="621"/>
      <c r="DV29" s="622"/>
      <c r="DW29" s="611">
        <v>27.9</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2336113</v>
      </c>
      <c r="S30" s="609"/>
      <c r="T30" s="609"/>
      <c r="U30" s="609"/>
      <c r="V30" s="609"/>
      <c r="W30" s="609"/>
      <c r="X30" s="609"/>
      <c r="Y30" s="610"/>
      <c r="Z30" s="646">
        <v>7.8</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0"/>
      <c r="BI30" s="680"/>
      <c r="BJ30" s="680"/>
      <c r="BK30" s="680"/>
      <c r="BL30" s="680"/>
      <c r="BM30" s="680"/>
      <c r="BN30" s="680"/>
      <c r="BO30" s="680"/>
      <c r="BP30" s="680"/>
      <c r="BQ30" s="681"/>
      <c r="BR30" s="660"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3534298</v>
      </c>
      <c r="CS30" s="609"/>
      <c r="CT30" s="609"/>
      <c r="CU30" s="609"/>
      <c r="CV30" s="609"/>
      <c r="CW30" s="609"/>
      <c r="CX30" s="609"/>
      <c r="CY30" s="610"/>
      <c r="CZ30" s="611">
        <v>13.3</v>
      </c>
      <c r="DA30" s="623"/>
      <c r="DB30" s="623"/>
      <c r="DC30" s="624"/>
      <c r="DD30" s="614">
        <v>3393573</v>
      </c>
      <c r="DE30" s="609"/>
      <c r="DF30" s="609"/>
      <c r="DG30" s="609"/>
      <c r="DH30" s="609"/>
      <c r="DI30" s="609"/>
      <c r="DJ30" s="609"/>
      <c r="DK30" s="610"/>
      <c r="DL30" s="614">
        <v>3193520</v>
      </c>
      <c r="DM30" s="609"/>
      <c r="DN30" s="609"/>
      <c r="DO30" s="609"/>
      <c r="DP30" s="609"/>
      <c r="DQ30" s="609"/>
      <c r="DR30" s="609"/>
      <c r="DS30" s="609"/>
      <c r="DT30" s="609"/>
      <c r="DU30" s="609"/>
      <c r="DV30" s="610"/>
      <c r="DW30" s="611">
        <v>27.2</v>
      </c>
      <c r="DX30" s="623"/>
      <c r="DY30" s="623"/>
      <c r="DZ30" s="623"/>
      <c r="EA30" s="623"/>
      <c r="EB30" s="623"/>
      <c r="EC30" s="635"/>
    </row>
    <row r="31" spans="2:133" ht="11.25" customHeight="1" x14ac:dyDescent="0.2">
      <c r="B31" s="683" t="s">
        <v>296</v>
      </c>
      <c r="C31" s="684"/>
      <c r="D31" s="684"/>
      <c r="E31" s="684"/>
      <c r="F31" s="684"/>
      <c r="G31" s="684"/>
      <c r="H31" s="684"/>
      <c r="I31" s="684"/>
      <c r="J31" s="684"/>
      <c r="K31" s="684"/>
      <c r="L31" s="684"/>
      <c r="M31" s="684"/>
      <c r="N31" s="684"/>
      <c r="O31" s="684"/>
      <c r="P31" s="684"/>
      <c r="Q31" s="685"/>
      <c r="R31" s="608">
        <v>18486</v>
      </c>
      <c r="S31" s="609"/>
      <c r="T31" s="609"/>
      <c r="U31" s="609"/>
      <c r="V31" s="609"/>
      <c r="W31" s="609"/>
      <c r="X31" s="609"/>
      <c r="Y31" s="610"/>
      <c r="Z31" s="646">
        <v>0.1</v>
      </c>
      <c r="AA31" s="646"/>
      <c r="AB31" s="646"/>
      <c r="AC31" s="646"/>
      <c r="AD31" s="647">
        <v>18486</v>
      </c>
      <c r="AE31" s="647"/>
      <c r="AF31" s="647"/>
      <c r="AG31" s="647"/>
      <c r="AH31" s="647"/>
      <c r="AI31" s="647"/>
      <c r="AJ31" s="647"/>
      <c r="AK31" s="647"/>
      <c r="AL31" s="611">
        <v>0.2</v>
      </c>
      <c r="AM31" s="612"/>
      <c r="AN31" s="612"/>
      <c r="AO31" s="648"/>
      <c r="AP31" s="674" t="s">
        <v>297</v>
      </c>
      <c r="AQ31" s="675"/>
      <c r="AR31" s="675"/>
      <c r="AS31" s="675"/>
      <c r="AT31" s="676" t="s">
        <v>298</v>
      </c>
      <c r="AU31" s="212"/>
      <c r="AV31" s="212"/>
      <c r="AW31" s="212"/>
      <c r="AX31" s="666" t="s">
        <v>176</v>
      </c>
      <c r="AY31" s="667"/>
      <c r="AZ31" s="667"/>
      <c r="BA31" s="667"/>
      <c r="BB31" s="667"/>
      <c r="BC31" s="667"/>
      <c r="BD31" s="667"/>
      <c r="BE31" s="667"/>
      <c r="BF31" s="668"/>
      <c r="BG31" s="670">
        <v>95.8</v>
      </c>
      <c r="BH31" s="671"/>
      <c r="BI31" s="671"/>
      <c r="BJ31" s="671"/>
      <c r="BK31" s="671"/>
      <c r="BL31" s="671"/>
      <c r="BM31" s="672">
        <v>81.400000000000006</v>
      </c>
      <c r="BN31" s="671"/>
      <c r="BO31" s="671"/>
      <c r="BP31" s="671"/>
      <c r="BQ31" s="673"/>
      <c r="BR31" s="670">
        <v>97.8</v>
      </c>
      <c r="BS31" s="671"/>
      <c r="BT31" s="671"/>
      <c r="BU31" s="671"/>
      <c r="BV31" s="671"/>
      <c r="BW31" s="671"/>
      <c r="BX31" s="672">
        <v>83.6</v>
      </c>
      <c r="BY31" s="671"/>
      <c r="BZ31" s="671"/>
      <c r="CA31" s="671"/>
      <c r="CB31" s="673"/>
      <c r="CD31" s="629"/>
      <c r="CE31" s="630"/>
      <c r="CF31" s="605" t="s">
        <v>299</v>
      </c>
      <c r="CG31" s="606"/>
      <c r="CH31" s="606"/>
      <c r="CI31" s="606"/>
      <c r="CJ31" s="606"/>
      <c r="CK31" s="606"/>
      <c r="CL31" s="606"/>
      <c r="CM31" s="606"/>
      <c r="CN31" s="606"/>
      <c r="CO31" s="606"/>
      <c r="CP31" s="606"/>
      <c r="CQ31" s="607"/>
      <c r="CR31" s="608">
        <v>89570</v>
      </c>
      <c r="CS31" s="621"/>
      <c r="CT31" s="621"/>
      <c r="CU31" s="621"/>
      <c r="CV31" s="621"/>
      <c r="CW31" s="621"/>
      <c r="CX31" s="621"/>
      <c r="CY31" s="622"/>
      <c r="CZ31" s="611">
        <v>0.3</v>
      </c>
      <c r="DA31" s="623"/>
      <c r="DB31" s="623"/>
      <c r="DC31" s="624"/>
      <c r="DD31" s="614">
        <v>89562</v>
      </c>
      <c r="DE31" s="621"/>
      <c r="DF31" s="621"/>
      <c r="DG31" s="621"/>
      <c r="DH31" s="621"/>
      <c r="DI31" s="621"/>
      <c r="DJ31" s="621"/>
      <c r="DK31" s="622"/>
      <c r="DL31" s="614">
        <v>89161</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1850222</v>
      </c>
      <c r="S32" s="609"/>
      <c r="T32" s="609"/>
      <c r="U32" s="609"/>
      <c r="V32" s="609"/>
      <c r="W32" s="609"/>
      <c r="X32" s="609"/>
      <c r="Y32" s="610"/>
      <c r="Z32" s="646">
        <v>6.2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301</v>
      </c>
      <c r="AX32" s="605" t="s">
        <v>302</v>
      </c>
      <c r="AY32" s="606"/>
      <c r="AZ32" s="606"/>
      <c r="BA32" s="606"/>
      <c r="BB32" s="606"/>
      <c r="BC32" s="606"/>
      <c r="BD32" s="606"/>
      <c r="BE32" s="606"/>
      <c r="BF32" s="607"/>
      <c r="BG32" s="679">
        <v>97.2</v>
      </c>
      <c r="BH32" s="621"/>
      <c r="BI32" s="621"/>
      <c r="BJ32" s="621"/>
      <c r="BK32" s="621"/>
      <c r="BL32" s="621"/>
      <c r="BM32" s="612">
        <v>90.9</v>
      </c>
      <c r="BN32" s="621"/>
      <c r="BO32" s="621"/>
      <c r="BP32" s="621"/>
      <c r="BQ32" s="644"/>
      <c r="BR32" s="679">
        <v>99.1</v>
      </c>
      <c r="BS32" s="621"/>
      <c r="BT32" s="621"/>
      <c r="BU32" s="621"/>
      <c r="BV32" s="621"/>
      <c r="BW32" s="621"/>
      <c r="BX32" s="612">
        <v>92.9</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81112</v>
      </c>
      <c r="S33" s="609"/>
      <c r="T33" s="609"/>
      <c r="U33" s="609"/>
      <c r="V33" s="609"/>
      <c r="W33" s="609"/>
      <c r="X33" s="609"/>
      <c r="Y33" s="610"/>
      <c r="Z33" s="646">
        <v>0.3</v>
      </c>
      <c r="AA33" s="646"/>
      <c r="AB33" s="646"/>
      <c r="AC33" s="646"/>
      <c r="AD33" s="647">
        <v>64895</v>
      </c>
      <c r="AE33" s="647"/>
      <c r="AF33" s="647"/>
      <c r="AG33" s="647"/>
      <c r="AH33" s="647"/>
      <c r="AI33" s="647"/>
      <c r="AJ33" s="647"/>
      <c r="AK33" s="647"/>
      <c r="AL33" s="611">
        <v>0.6</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94</v>
      </c>
      <c r="BH33" s="593"/>
      <c r="BI33" s="593"/>
      <c r="BJ33" s="593"/>
      <c r="BK33" s="593"/>
      <c r="BL33" s="593"/>
      <c r="BM33" s="639">
        <v>74.3</v>
      </c>
      <c r="BN33" s="593"/>
      <c r="BO33" s="593"/>
      <c r="BP33" s="593"/>
      <c r="BQ33" s="656"/>
      <c r="BR33" s="669">
        <v>96.6</v>
      </c>
      <c r="BS33" s="593"/>
      <c r="BT33" s="593"/>
      <c r="BU33" s="593"/>
      <c r="BV33" s="593"/>
      <c r="BW33" s="593"/>
      <c r="BX33" s="639">
        <v>76.8</v>
      </c>
      <c r="BY33" s="593"/>
      <c r="BZ33" s="593"/>
      <c r="CA33" s="593"/>
      <c r="CB33" s="656"/>
      <c r="CD33" s="605" t="s">
        <v>306</v>
      </c>
      <c r="CE33" s="606"/>
      <c r="CF33" s="606"/>
      <c r="CG33" s="606"/>
      <c r="CH33" s="606"/>
      <c r="CI33" s="606"/>
      <c r="CJ33" s="606"/>
      <c r="CK33" s="606"/>
      <c r="CL33" s="606"/>
      <c r="CM33" s="606"/>
      <c r="CN33" s="606"/>
      <c r="CO33" s="606"/>
      <c r="CP33" s="606"/>
      <c r="CQ33" s="607"/>
      <c r="CR33" s="608">
        <v>14620237</v>
      </c>
      <c r="CS33" s="621"/>
      <c r="CT33" s="621"/>
      <c r="CU33" s="621"/>
      <c r="CV33" s="621"/>
      <c r="CW33" s="621"/>
      <c r="CX33" s="621"/>
      <c r="CY33" s="622"/>
      <c r="CZ33" s="611">
        <v>55.2</v>
      </c>
      <c r="DA33" s="623"/>
      <c r="DB33" s="623"/>
      <c r="DC33" s="624"/>
      <c r="DD33" s="614">
        <v>8809692</v>
      </c>
      <c r="DE33" s="621"/>
      <c r="DF33" s="621"/>
      <c r="DG33" s="621"/>
      <c r="DH33" s="621"/>
      <c r="DI33" s="621"/>
      <c r="DJ33" s="621"/>
      <c r="DK33" s="622"/>
      <c r="DL33" s="614">
        <v>4682008</v>
      </c>
      <c r="DM33" s="621"/>
      <c r="DN33" s="621"/>
      <c r="DO33" s="621"/>
      <c r="DP33" s="621"/>
      <c r="DQ33" s="621"/>
      <c r="DR33" s="621"/>
      <c r="DS33" s="621"/>
      <c r="DT33" s="621"/>
      <c r="DU33" s="621"/>
      <c r="DV33" s="622"/>
      <c r="DW33" s="611">
        <v>39.799999999999997</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2630821</v>
      </c>
      <c r="S34" s="609"/>
      <c r="T34" s="609"/>
      <c r="U34" s="609"/>
      <c r="V34" s="609"/>
      <c r="W34" s="609"/>
      <c r="X34" s="609"/>
      <c r="Y34" s="610"/>
      <c r="Z34" s="646">
        <v>8.8000000000000007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4070273</v>
      </c>
      <c r="CS34" s="609"/>
      <c r="CT34" s="609"/>
      <c r="CU34" s="609"/>
      <c r="CV34" s="609"/>
      <c r="CW34" s="609"/>
      <c r="CX34" s="609"/>
      <c r="CY34" s="610"/>
      <c r="CZ34" s="611">
        <v>15.4</v>
      </c>
      <c r="DA34" s="623"/>
      <c r="DB34" s="623"/>
      <c r="DC34" s="624"/>
      <c r="DD34" s="614">
        <v>1651948</v>
      </c>
      <c r="DE34" s="609"/>
      <c r="DF34" s="609"/>
      <c r="DG34" s="609"/>
      <c r="DH34" s="609"/>
      <c r="DI34" s="609"/>
      <c r="DJ34" s="609"/>
      <c r="DK34" s="610"/>
      <c r="DL34" s="614">
        <v>1101490</v>
      </c>
      <c r="DM34" s="609"/>
      <c r="DN34" s="609"/>
      <c r="DO34" s="609"/>
      <c r="DP34" s="609"/>
      <c r="DQ34" s="609"/>
      <c r="DR34" s="609"/>
      <c r="DS34" s="609"/>
      <c r="DT34" s="609"/>
      <c r="DU34" s="609"/>
      <c r="DV34" s="610"/>
      <c r="DW34" s="611">
        <v>9.4</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6297</v>
      </c>
      <c r="S35" s="609"/>
      <c r="T35" s="609"/>
      <c r="U35" s="609"/>
      <c r="V35" s="609"/>
      <c r="W35" s="609"/>
      <c r="X35" s="609"/>
      <c r="Y35" s="610"/>
      <c r="Z35" s="646">
        <v>0</v>
      </c>
      <c r="AA35" s="646"/>
      <c r="AB35" s="646"/>
      <c r="AC35" s="646"/>
      <c r="AD35" s="647" t="s">
        <v>122</v>
      </c>
      <c r="AE35" s="647"/>
      <c r="AF35" s="647"/>
      <c r="AG35" s="647"/>
      <c r="AH35" s="647"/>
      <c r="AI35" s="647"/>
      <c r="AJ35" s="647"/>
      <c r="AK35" s="647"/>
      <c r="AL35" s="611" t="s">
        <v>122</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271173</v>
      </c>
      <c r="CS35" s="621"/>
      <c r="CT35" s="621"/>
      <c r="CU35" s="621"/>
      <c r="CV35" s="621"/>
      <c r="CW35" s="621"/>
      <c r="CX35" s="621"/>
      <c r="CY35" s="622"/>
      <c r="CZ35" s="611">
        <v>1</v>
      </c>
      <c r="DA35" s="623"/>
      <c r="DB35" s="623"/>
      <c r="DC35" s="624"/>
      <c r="DD35" s="614">
        <v>222234</v>
      </c>
      <c r="DE35" s="621"/>
      <c r="DF35" s="621"/>
      <c r="DG35" s="621"/>
      <c r="DH35" s="621"/>
      <c r="DI35" s="621"/>
      <c r="DJ35" s="621"/>
      <c r="DK35" s="622"/>
      <c r="DL35" s="614">
        <v>70915</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412571</v>
      </c>
      <c r="S36" s="609"/>
      <c r="T36" s="609"/>
      <c r="U36" s="609"/>
      <c r="V36" s="609"/>
      <c r="W36" s="609"/>
      <c r="X36" s="609"/>
      <c r="Y36" s="610"/>
      <c r="Z36" s="646">
        <v>1.4</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3">
        <v>5242563</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-480</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4030927</v>
      </c>
      <c r="CS36" s="609"/>
      <c r="CT36" s="609"/>
      <c r="CU36" s="609"/>
      <c r="CV36" s="609"/>
      <c r="CW36" s="609"/>
      <c r="CX36" s="609"/>
      <c r="CY36" s="610"/>
      <c r="CZ36" s="611">
        <v>15.2</v>
      </c>
      <c r="DA36" s="623"/>
      <c r="DB36" s="623"/>
      <c r="DC36" s="624"/>
      <c r="DD36" s="614">
        <v>2755518</v>
      </c>
      <c r="DE36" s="609"/>
      <c r="DF36" s="609"/>
      <c r="DG36" s="609"/>
      <c r="DH36" s="609"/>
      <c r="DI36" s="609"/>
      <c r="DJ36" s="609"/>
      <c r="DK36" s="610"/>
      <c r="DL36" s="614">
        <v>1927587</v>
      </c>
      <c r="DM36" s="609"/>
      <c r="DN36" s="609"/>
      <c r="DO36" s="609"/>
      <c r="DP36" s="609"/>
      <c r="DQ36" s="609"/>
      <c r="DR36" s="609"/>
      <c r="DS36" s="609"/>
      <c r="DT36" s="609"/>
      <c r="DU36" s="609"/>
      <c r="DV36" s="610"/>
      <c r="DW36" s="611">
        <v>16.399999999999999</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306516</v>
      </c>
      <c r="S37" s="609"/>
      <c r="T37" s="609"/>
      <c r="U37" s="609"/>
      <c r="V37" s="609"/>
      <c r="W37" s="609"/>
      <c r="X37" s="609"/>
      <c r="Y37" s="610"/>
      <c r="Z37" s="646">
        <v>1</v>
      </c>
      <c r="AA37" s="646"/>
      <c r="AB37" s="646"/>
      <c r="AC37" s="646"/>
      <c r="AD37" s="647">
        <v>5797</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805437</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-40821</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1078677</v>
      </c>
      <c r="CS37" s="621"/>
      <c r="CT37" s="621"/>
      <c r="CU37" s="621"/>
      <c r="CV37" s="621"/>
      <c r="CW37" s="621"/>
      <c r="CX37" s="621"/>
      <c r="CY37" s="622"/>
      <c r="CZ37" s="611">
        <v>4.0999999999999996</v>
      </c>
      <c r="DA37" s="623"/>
      <c r="DB37" s="623"/>
      <c r="DC37" s="624"/>
      <c r="DD37" s="614">
        <v>1001785</v>
      </c>
      <c r="DE37" s="621"/>
      <c r="DF37" s="621"/>
      <c r="DG37" s="621"/>
      <c r="DH37" s="621"/>
      <c r="DI37" s="621"/>
      <c r="DJ37" s="621"/>
      <c r="DK37" s="622"/>
      <c r="DL37" s="614">
        <v>837357</v>
      </c>
      <c r="DM37" s="621"/>
      <c r="DN37" s="621"/>
      <c r="DO37" s="621"/>
      <c r="DP37" s="621"/>
      <c r="DQ37" s="621"/>
      <c r="DR37" s="621"/>
      <c r="DS37" s="621"/>
      <c r="DT37" s="621"/>
      <c r="DU37" s="621"/>
      <c r="DV37" s="622"/>
      <c r="DW37" s="611">
        <v>7.1</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3272700</v>
      </c>
      <c r="S38" s="609"/>
      <c r="T38" s="609"/>
      <c r="U38" s="609"/>
      <c r="V38" s="609"/>
      <c r="W38" s="609"/>
      <c r="X38" s="609"/>
      <c r="Y38" s="610"/>
      <c r="Z38" s="646">
        <v>10.9</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707518</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4000</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3511367</v>
      </c>
      <c r="CS38" s="609"/>
      <c r="CT38" s="609"/>
      <c r="CU38" s="609"/>
      <c r="CV38" s="609"/>
      <c r="CW38" s="609"/>
      <c r="CX38" s="609"/>
      <c r="CY38" s="610"/>
      <c r="CZ38" s="611">
        <v>13.3</v>
      </c>
      <c r="DA38" s="623"/>
      <c r="DB38" s="623"/>
      <c r="DC38" s="624"/>
      <c r="DD38" s="614">
        <v>3205413</v>
      </c>
      <c r="DE38" s="609"/>
      <c r="DF38" s="609"/>
      <c r="DG38" s="609"/>
      <c r="DH38" s="609"/>
      <c r="DI38" s="609"/>
      <c r="DJ38" s="609"/>
      <c r="DK38" s="610"/>
      <c r="DL38" s="614">
        <v>1108662</v>
      </c>
      <c r="DM38" s="609"/>
      <c r="DN38" s="609"/>
      <c r="DO38" s="609"/>
      <c r="DP38" s="609"/>
      <c r="DQ38" s="609"/>
      <c r="DR38" s="609"/>
      <c r="DS38" s="609"/>
      <c r="DT38" s="609"/>
      <c r="DU38" s="609"/>
      <c r="DV38" s="610"/>
      <c r="DW38" s="611">
        <v>9.4</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218241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6019</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2245158</v>
      </c>
      <c r="CS39" s="621"/>
      <c r="CT39" s="621"/>
      <c r="CU39" s="621"/>
      <c r="CV39" s="621"/>
      <c r="CW39" s="621"/>
      <c r="CX39" s="621"/>
      <c r="CY39" s="622"/>
      <c r="CZ39" s="611">
        <v>8.5</v>
      </c>
      <c r="DA39" s="623"/>
      <c r="DB39" s="623"/>
      <c r="DC39" s="624"/>
      <c r="DD39" s="614">
        <v>500000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47200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88</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491339</v>
      </c>
      <c r="CS40" s="609"/>
      <c r="CT40" s="609"/>
      <c r="CU40" s="609"/>
      <c r="CV40" s="609"/>
      <c r="CW40" s="609"/>
      <c r="CX40" s="609"/>
      <c r="CY40" s="610"/>
      <c r="CZ40" s="611">
        <v>1.9</v>
      </c>
      <c r="DA40" s="623"/>
      <c r="DB40" s="623"/>
      <c r="DC40" s="624"/>
      <c r="DD40" s="614">
        <v>474579</v>
      </c>
      <c r="DE40" s="609"/>
      <c r="DF40" s="609"/>
      <c r="DG40" s="609"/>
      <c r="DH40" s="609"/>
      <c r="DI40" s="609"/>
      <c r="DJ40" s="609"/>
      <c r="DK40" s="610"/>
      <c r="DL40" s="614">
        <v>473354</v>
      </c>
      <c r="DM40" s="609"/>
      <c r="DN40" s="609"/>
      <c r="DO40" s="609"/>
      <c r="DP40" s="609"/>
      <c r="DQ40" s="609"/>
      <c r="DR40" s="609"/>
      <c r="DS40" s="609"/>
      <c r="DT40" s="609"/>
      <c r="DU40" s="609"/>
      <c r="DV40" s="610"/>
      <c r="DW40" s="611">
        <v>4</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30020959</v>
      </c>
      <c r="S41" s="633"/>
      <c r="T41" s="633"/>
      <c r="U41" s="633"/>
      <c r="V41" s="633"/>
      <c r="W41" s="633"/>
      <c r="X41" s="633"/>
      <c r="Y41" s="636"/>
      <c r="Z41" s="637">
        <v>100</v>
      </c>
      <c r="AA41" s="637"/>
      <c r="AB41" s="637"/>
      <c r="AC41" s="637"/>
      <c r="AD41" s="638">
        <v>11707136</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237601</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3273766</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417</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2619647</v>
      </c>
      <c r="CS42" s="621"/>
      <c r="CT42" s="621"/>
      <c r="CU42" s="621"/>
      <c r="CV42" s="621"/>
      <c r="CW42" s="621"/>
      <c r="CX42" s="621"/>
      <c r="CY42" s="622"/>
      <c r="CZ42" s="611">
        <v>9.9</v>
      </c>
      <c r="DA42" s="623"/>
      <c r="DB42" s="623"/>
      <c r="DC42" s="624"/>
      <c r="DD42" s="614">
        <v>626713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66155</v>
      </c>
      <c r="CS43" s="621"/>
      <c r="CT43" s="621"/>
      <c r="CU43" s="621"/>
      <c r="CV43" s="621"/>
      <c r="CW43" s="621"/>
      <c r="CX43" s="621"/>
      <c r="CY43" s="622"/>
      <c r="CZ43" s="611">
        <v>0.2</v>
      </c>
      <c r="DA43" s="623"/>
      <c r="DB43" s="623"/>
      <c r="DC43" s="624"/>
      <c r="DD43" s="614">
        <v>56244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1715370</v>
      </c>
      <c r="CS44" s="609"/>
      <c r="CT44" s="609"/>
      <c r="CU44" s="609"/>
      <c r="CV44" s="609"/>
      <c r="CW44" s="609"/>
      <c r="CX44" s="609"/>
      <c r="CY44" s="610"/>
      <c r="CZ44" s="611">
        <v>6.5</v>
      </c>
      <c r="DA44" s="612"/>
      <c r="DB44" s="612"/>
      <c r="DC44" s="613"/>
      <c r="DD44" s="614">
        <v>402586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643635</v>
      </c>
      <c r="CS45" s="621"/>
      <c r="CT45" s="621"/>
      <c r="CU45" s="621"/>
      <c r="CV45" s="621"/>
      <c r="CW45" s="621"/>
      <c r="CX45" s="621"/>
      <c r="CY45" s="622"/>
      <c r="CZ45" s="611">
        <v>2.4</v>
      </c>
      <c r="DA45" s="623"/>
      <c r="DB45" s="623"/>
      <c r="DC45" s="624"/>
      <c r="DD45" s="614">
        <v>50548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806262</v>
      </c>
      <c r="CS46" s="609"/>
      <c r="CT46" s="609"/>
      <c r="CU46" s="609"/>
      <c r="CV46" s="609"/>
      <c r="CW46" s="609"/>
      <c r="CX46" s="609"/>
      <c r="CY46" s="610"/>
      <c r="CZ46" s="611">
        <v>3</v>
      </c>
      <c r="DA46" s="612"/>
      <c r="DB46" s="612"/>
      <c r="DC46" s="613"/>
      <c r="DD46" s="614">
        <v>326362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904277</v>
      </c>
      <c r="CS47" s="621"/>
      <c r="CT47" s="621"/>
      <c r="CU47" s="621"/>
      <c r="CV47" s="621"/>
      <c r="CW47" s="621"/>
      <c r="CX47" s="621"/>
      <c r="CY47" s="622"/>
      <c r="CZ47" s="611">
        <v>3.4</v>
      </c>
      <c r="DA47" s="623"/>
      <c r="DB47" s="623"/>
      <c r="DC47" s="624"/>
      <c r="DD47" s="614">
        <v>224127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26493271</v>
      </c>
      <c r="CS49" s="593"/>
      <c r="CT49" s="593"/>
      <c r="CU49" s="593"/>
      <c r="CV49" s="593"/>
      <c r="CW49" s="593"/>
      <c r="CX49" s="593"/>
      <c r="CY49" s="594"/>
      <c r="CZ49" s="595">
        <v>100</v>
      </c>
      <c r="DA49" s="596"/>
      <c r="DB49" s="596"/>
      <c r="DC49" s="597"/>
      <c r="DD49" s="598">
        <v>16603911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lNA2RvwIjPO2008nK3LK4B2zw3YExginoOt5iAaNJZtfQAfw8eXmT/H5uGOQZGyBd7V81OBZsM+NMwsQ5BJw==" saltValue="wJxp1gbwG3heyzQgwIMC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373</v>
      </c>
      <c r="C7" s="1035"/>
      <c r="D7" s="1035"/>
      <c r="E7" s="1035"/>
      <c r="F7" s="1035"/>
      <c r="G7" s="1035"/>
      <c r="H7" s="1035"/>
      <c r="I7" s="1035"/>
      <c r="J7" s="1035"/>
      <c r="K7" s="1035"/>
      <c r="L7" s="1035"/>
      <c r="M7" s="1035"/>
      <c r="N7" s="1035"/>
      <c r="O7" s="1035"/>
      <c r="P7" s="1036"/>
      <c r="Q7" s="1089">
        <v>30052</v>
      </c>
      <c r="R7" s="1090"/>
      <c r="S7" s="1090"/>
      <c r="T7" s="1090"/>
      <c r="U7" s="1090"/>
      <c r="V7" s="1090">
        <v>26538</v>
      </c>
      <c r="W7" s="1090"/>
      <c r="X7" s="1090"/>
      <c r="Y7" s="1090"/>
      <c r="Z7" s="1090"/>
      <c r="AA7" s="1090">
        <v>3514</v>
      </c>
      <c r="AB7" s="1090"/>
      <c r="AC7" s="1090"/>
      <c r="AD7" s="1090"/>
      <c r="AE7" s="1091"/>
      <c r="AF7" s="1092">
        <v>2773</v>
      </c>
      <c r="AG7" s="1093"/>
      <c r="AH7" s="1093"/>
      <c r="AI7" s="1093"/>
      <c r="AJ7" s="1094"/>
      <c r="AK7" s="1095">
        <v>6</v>
      </c>
      <c r="AL7" s="1096"/>
      <c r="AM7" s="1096"/>
      <c r="AN7" s="1096"/>
      <c r="AO7" s="1096"/>
      <c r="AP7" s="1096">
        <v>28345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551</v>
      </c>
      <c r="BT7" s="1087"/>
      <c r="BU7" s="1087"/>
      <c r="BV7" s="1087"/>
      <c r="BW7" s="1087"/>
      <c r="BX7" s="1087"/>
      <c r="BY7" s="1087"/>
      <c r="BZ7" s="1087"/>
      <c r="CA7" s="1087"/>
      <c r="CB7" s="1087"/>
      <c r="CC7" s="1087"/>
      <c r="CD7" s="1087"/>
      <c r="CE7" s="1087"/>
      <c r="CF7" s="1087"/>
      <c r="CG7" s="1099"/>
      <c r="CH7" s="1083">
        <v>0</v>
      </c>
      <c r="CI7" s="1084"/>
      <c r="CJ7" s="1084"/>
      <c r="CK7" s="1084"/>
      <c r="CL7" s="1085"/>
      <c r="CM7" s="1083">
        <v>20</v>
      </c>
      <c r="CN7" s="1084"/>
      <c r="CO7" s="1084"/>
      <c r="CP7" s="1084"/>
      <c r="CQ7" s="1085"/>
      <c r="CR7" s="1083">
        <v>10</v>
      </c>
      <c r="CS7" s="1084"/>
      <c r="CT7" s="1084"/>
      <c r="CU7" s="1084"/>
      <c r="CV7" s="1085"/>
      <c r="CW7" s="1083">
        <v>19</v>
      </c>
      <c r="CX7" s="1084"/>
      <c r="CY7" s="1084"/>
      <c r="CZ7" s="1084"/>
      <c r="DA7" s="1085"/>
      <c r="DB7" s="1083" t="s">
        <v>563</v>
      </c>
      <c r="DC7" s="1084"/>
      <c r="DD7" s="1084"/>
      <c r="DE7" s="1084"/>
      <c r="DF7" s="1085"/>
      <c r="DG7" s="1083" t="s">
        <v>563</v>
      </c>
      <c r="DH7" s="1084"/>
      <c r="DI7" s="1084"/>
      <c r="DJ7" s="1084"/>
      <c r="DK7" s="1085"/>
      <c r="DL7" s="1083" t="s">
        <v>563</v>
      </c>
      <c r="DM7" s="1084"/>
      <c r="DN7" s="1084"/>
      <c r="DO7" s="1084"/>
      <c r="DP7" s="1085"/>
      <c r="DQ7" s="1083" t="s">
        <v>563</v>
      </c>
      <c r="DR7" s="1084"/>
      <c r="DS7" s="1084"/>
      <c r="DT7" s="1084"/>
      <c r="DU7" s="1085"/>
      <c r="DV7" s="1086"/>
      <c r="DW7" s="1087"/>
      <c r="DX7" s="1087"/>
      <c r="DY7" s="1087"/>
      <c r="DZ7" s="1088"/>
      <c r="EA7" s="229"/>
    </row>
    <row r="8" spans="1:131" s="230" customFormat="1" ht="26.25" customHeight="1" x14ac:dyDescent="0.2">
      <c r="A8" s="233">
        <v>2</v>
      </c>
      <c r="B8" s="1017" t="s">
        <v>374</v>
      </c>
      <c r="C8" s="1018"/>
      <c r="D8" s="1018"/>
      <c r="E8" s="1018"/>
      <c r="F8" s="1018"/>
      <c r="G8" s="1018"/>
      <c r="H8" s="1018"/>
      <c r="I8" s="1018"/>
      <c r="J8" s="1018"/>
      <c r="K8" s="1018"/>
      <c r="L8" s="1018"/>
      <c r="M8" s="1018"/>
      <c r="N8" s="1018"/>
      <c r="O8" s="1018"/>
      <c r="P8" s="1019"/>
      <c r="Q8" s="1025">
        <v>2009</v>
      </c>
      <c r="R8" s="1026"/>
      <c r="S8" s="1026"/>
      <c r="T8" s="1026"/>
      <c r="U8" s="1026"/>
      <c r="V8" s="1026">
        <v>2000</v>
      </c>
      <c r="W8" s="1026"/>
      <c r="X8" s="1026"/>
      <c r="Y8" s="1026"/>
      <c r="Z8" s="1026"/>
      <c r="AA8" s="1026">
        <v>9</v>
      </c>
      <c r="AB8" s="1026"/>
      <c r="AC8" s="1026"/>
      <c r="AD8" s="1026"/>
      <c r="AE8" s="1027"/>
      <c r="AF8" s="1022">
        <v>9</v>
      </c>
      <c r="AG8" s="1023"/>
      <c r="AH8" s="1023"/>
      <c r="AI8" s="1023"/>
      <c r="AJ8" s="1024"/>
      <c r="AK8" s="1067" t="s">
        <v>564</v>
      </c>
      <c r="AL8" s="1068"/>
      <c r="AM8" s="1068"/>
      <c r="AN8" s="1068"/>
      <c r="AO8" s="1068"/>
      <c r="AP8" s="1068" t="s">
        <v>564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552</v>
      </c>
      <c r="BT8" s="980"/>
      <c r="BU8" s="980"/>
      <c r="BV8" s="980"/>
      <c r="BW8" s="980"/>
      <c r="BX8" s="980"/>
      <c r="BY8" s="980"/>
      <c r="BZ8" s="980"/>
      <c r="CA8" s="980"/>
      <c r="CB8" s="980"/>
      <c r="CC8" s="980"/>
      <c r="CD8" s="980"/>
      <c r="CE8" s="980"/>
      <c r="CF8" s="980"/>
      <c r="CG8" s="1001"/>
      <c r="CH8" s="976">
        <v>-3</v>
      </c>
      <c r="CI8" s="977"/>
      <c r="CJ8" s="977"/>
      <c r="CK8" s="977"/>
      <c r="CL8" s="978"/>
      <c r="CM8" s="976">
        <v>48</v>
      </c>
      <c r="CN8" s="977"/>
      <c r="CO8" s="977"/>
      <c r="CP8" s="977"/>
      <c r="CQ8" s="978"/>
      <c r="CR8" s="976">
        <v>40</v>
      </c>
      <c r="CS8" s="977"/>
      <c r="CT8" s="977"/>
      <c r="CU8" s="977"/>
      <c r="CV8" s="978"/>
      <c r="CW8" s="976">
        <v>5</v>
      </c>
      <c r="CX8" s="977"/>
      <c r="CY8" s="977"/>
      <c r="CZ8" s="977"/>
      <c r="DA8" s="978"/>
      <c r="DB8" s="976" t="s">
        <v>489</v>
      </c>
      <c r="DC8" s="977"/>
      <c r="DD8" s="977"/>
      <c r="DE8" s="977"/>
      <c r="DF8" s="978"/>
      <c r="DG8" s="976" t="s">
        <v>489</v>
      </c>
      <c r="DH8" s="977"/>
      <c r="DI8" s="977"/>
      <c r="DJ8" s="977"/>
      <c r="DK8" s="978"/>
      <c r="DL8" s="976" t="s">
        <v>489</v>
      </c>
      <c r="DM8" s="977"/>
      <c r="DN8" s="977"/>
      <c r="DO8" s="977"/>
      <c r="DP8" s="978"/>
      <c r="DQ8" s="976" t="s">
        <v>489</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553</v>
      </c>
      <c r="BT9" s="980"/>
      <c r="BU9" s="980"/>
      <c r="BV9" s="980"/>
      <c r="BW9" s="980"/>
      <c r="BX9" s="980"/>
      <c r="BY9" s="980"/>
      <c r="BZ9" s="980"/>
      <c r="CA9" s="980"/>
      <c r="CB9" s="980"/>
      <c r="CC9" s="980"/>
      <c r="CD9" s="980"/>
      <c r="CE9" s="980"/>
      <c r="CF9" s="980"/>
      <c r="CG9" s="1001"/>
      <c r="CH9" s="976">
        <v>0</v>
      </c>
      <c r="CI9" s="977"/>
      <c r="CJ9" s="977"/>
      <c r="CK9" s="977"/>
      <c r="CL9" s="978"/>
      <c r="CM9" s="976">
        <v>21</v>
      </c>
      <c r="CN9" s="977"/>
      <c r="CO9" s="977"/>
      <c r="CP9" s="977"/>
      <c r="CQ9" s="978"/>
      <c r="CR9" s="976">
        <v>15</v>
      </c>
      <c r="CS9" s="977"/>
      <c r="CT9" s="977"/>
      <c r="CU9" s="977"/>
      <c r="CV9" s="978"/>
      <c r="CW9" s="976" t="s">
        <v>489</v>
      </c>
      <c r="CX9" s="977"/>
      <c r="CY9" s="977"/>
      <c r="CZ9" s="977"/>
      <c r="DA9" s="978"/>
      <c r="DB9" s="976" t="s">
        <v>489</v>
      </c>
      <c r="DC9" s="977"/>
      <c r="DD9" s="977"/>
      <c r="DE9" s="977"/>
      <c r="DF9" s="978"/>
      <c r="DG9" s="976" t="s">
        <v>489</v>
      </c>
      <c r="DH9" s="977"/>
      <c r="DI9" s="977"/>
      <c r="DJ9" s="977"/>
      <c r="DK9" s="978"/>
      <c r="DL9" s="976" t="s">
        <v>489</v>
      </c>
      <c r="DM9" s="977"/>
      <c r="DN9" s="977"/>
      <c r="DO9" s="977"/>
      <c r="DP9" s="978"/>
      <c r="DQ9" s="976" t="s">
        <v>489</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554</v>
      </c>
      <c r="BT10" s="980"/>
      <c r="BU10" s="980"/>
      <c r="BV10" s="980"/>
      <c r="BW10" s="980"/>
      <c r="BX10" s="980"/>
      <c r="BY10" s="980"/>
      <c r="BZ10" s="980"/>
      <c r="CA10" s="980"/>
      <c r="CB10" s="980"/>
      <c r="CC10" s="980"/>
      <c r="CD10" s="980"/>
      <c r="CE10" s="980"/>
      <c r="CF10" s="980"/>
      <c r="CG10" s="1001"/>
      <c r="CH10" s="976">
        <v>-19</v>
      </c>
      <c r="CI10" s="977"/>
      <c r="CJ10" s="977"/>
      <c r="CK10" s="977"/>
      <c r="CL10" s="978"/>
      <c r="CM10" s="976">
        <v>16</v>
      </c>
      <c r="CN10" s="977"/>
      <c r="CO10" s="977"/>
      <c r="CP10" s="977"/>
      <c r="CQ10" s="978"/>
      <c r="CR10" s="976">
        <v>5</v>
      </c>
      <c r="CS10" s="977"/>
      <c r="CT10" s="977"/>
      <c r="CU10" s="977"/>
      <c r="CV10" s="978"/>
      <c r="CW10" s="976" t="s">
        <v>489</v>
      </c>
      <c r="CX10" s="977"/>
      <c r="CY10" s="977"/>
      <c r="CZ10" s="977"/>
      <c r="DA10" s="978"/>
      <c r="DB10" s="976" t="s">
        <v>489</v>
      </c>
      <c r="DC10" s="977"/>
      <c r="DD10" s="977"/>
      <c r="DE10" s="977"/>
      <c r="DF10" s="978"/>
      <c r="DG10" s="976" t="s">
        <v>489</v>
      </c>
      <c r="DH10" s="977"/>
      <c r="DI10" s="977"/>
      <c r="DJ10" s="977"/>
      <c r="DK10" s="978"/>
      <c r="DL10" s="976" t="s">
        <v>489</v>
      </c>
      <c r="DM10" s="977"/>
      <c r="DN10" s="977"/>
      <c r="DO10" s="977"/>
      <c r="DP10" s="978"/>
      <c r="DQ10" s="976" t="s">
        <v>489</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555</v>
      </c>
      <c r="BT11" s="980"/>
      <c r="BU11" s="980"/>
      <c r="BV11" s="980"/>
      <c r="BW11" s="980"/>
      <c r="BX11" s="980"/>
      <c r="BY11" s="980"/>
      <c r="BZ11" s="980"/>
      <c r="CA11" s="980"/>
      <c r="CB11" s="980"/>
      <c r="CC11" s="980"/>
      <c r="CD11" s="980"/>
      <c r="CE11" s="980"/>
      <c r="CF11" s="980"/>
      <c r="CG11" s="1001"/>
      <c r="CH11" s="976">
        <v>-7</v>
      </c>
      <c r="CI11" s="977"/>
      <c r="CJ11" s="977"/>
      <c r="CK11" s="977"/>
      <c r="CL11" s="978"/>
      <c r="CM11" s="976">
        <v>12</v>
      </c>
      <c r="CN11" s="977"/>
      <c r="CO11" s="977"/>
      <c r="CP11" s="977"/>
      <c r="CQ11" s="978"/>
      <c r="CR11" s="976">
        <v>10</v>
      </c>
      <c r="CS11" s="977"/>
      <c r="CT11" s="977"/>
      <c r="CU11" s="977"/>
      <c r="CV11" s="978"/>
      <c r="CW11" s="976" t="s">
        <v>489</v>
      </c>
      <c r="CX11" s="977"/>
      <c r="CY11" s="977"/>
      <c r="CZ11" s="977"/>
      <c r="DA11" s="978"/>
      <c r="DB11" s="976" t="s">
        <v>489</v>
      </c>
      <c r="DC11" s="977"/>
      <c r="DD11" s="977"/>
      <c r="DE11" s="977"/>
      <c r="DF11" s="978"/>
      <c r="DG11" s="976" t="s">
        <v>489</v>
      </c>
      <c r="DH11" s="977"/>
      <c r="DI11" s="977"/>
      <c r="DJ11" s="977"/>
      <c r="DK11" s="978"/>
      <c r="DL11" s="976" t="s">
        <v>489</v>
      </c>
      <c r="DM11" s="977"/>
      <c r="DN11" s="977"/>
      <c r="DO11" s="977"/>
      <c r="DP11" s="978"/>
      <c r="DQ11" s="976" t="s">
        <v>489</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556</v>
      </c>
      <c r="BT12" s="980"/>
      <c r="BU12" s="980"/>
      <c r="BV12" s="980"/>
      <c r="BW12" s="980"/>
      <c r="BX12" s="980"/>
      <c r="BY12" s="980"/>
      <c r="BZ12" s="980"/>
      <c r="CA12" s="980"/>
      <c r="CB12" s="980"/>
      <c r="CC12" s="980"/>
      <c r="CD12" s="980"/>
      <c r="CE12" s="980"/>
      <c r="CF12" s="980"/>
      <c r="CG12" s="1001"/>
      <c r="CH12" s="976">
        <v>2</v>
      </c>
      <c r="CI12" s="977"/>
      <c r="CJ12" s="977"/>
      <c r="CK12" s="977"/>
      <c r="CL12" s="978"/>
      <c r="CM12" s="976">
        <v>41</v>
      </c>
      <c r="CN12" s="977"/>
      <c r="CO12" s="977"/>
      <c r="CP12" s="977"/>
      <c r="CQ12" s="978"/>
      <c r="CR12" s="976">
        <v>3</v>
      </c>
      <c r="CS12" s="977"/>
      <c r="CT12" s="977"/>
      <c r="CU12" s="977"/>
      <c r="CV12" s="978"/>
      <c r="CW12" s="976" t="s">
        <v>489</v>
      </c>
      <c r="CX12" s="977"/>
      <c r="CY12" s="977"/>
      <c r="CZ12" s="977"/>
      <c r="DA12" s="978"/>
      <c r="DB12" s="976" t="s">
        <v>489</v>
      </c>
      <c r="DC12" s="977"/>
      <c r="DD12" s="977"/>
      <c r="DE12" s="977"/>
      <c r="DF12" s="978"/>
      <c r="DG12" s="976" t="s">
        <v>489</v>
      </c>
      <c r="DH12" s="977"/>
      <c r="DI12" s="977"/>
      <c r="DJ12" s="977"/>
      <c r="DK12" s="978"/>
      <c r="DL12" s="976" t="s">
        <v>489</v>
      </c>
      <c r="DM12" s="977"/>
      <c r="DN12" s="977"/>
      <c r="DO12" s="977"/>
      <c r="DP12" s="978"/>
      <c r="DQ12" s="976" t="s">
        <v>489</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2781</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356</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3398</v>
      </c>
      <c r="R28" s="1038"/>
      <c r="S28" s="1038"/>
      <c r="T28" s="1038"/>
      <c r="U28" s="1038"/>
      <c r="V28" s="1038">
        <v>3397</v>
      </c>
      <c r="W28" s="1038"/>
      <c r="X28" s="1038"/>
      <c r="Y28" s="1038"/>
      <c r="Z28" s="1038"/>
      <c r="AA28" s="1038">
        <v>1</v>
      </c>
      <c r="AB28" s="1038"/>
      <c r="AC28" s="1038"/>
      <c r="AD28" s="1038"/>
      <c r="AE28" s="1039"/>
      <c r="AF28" s="1040">
        <v>1</v>
      </c>
      <c r="AG28" s="1038"/>
      <c r="AH28" s="1038"/>
      <c r="AI28" s="1038"/>
      <c r="AJ28" s="1041"/>
      <c r="AK28" s="1029">
        <v>313</v>
      </c>
      <c r="AL28" s="1030"/>
      <c r="AM28" s="1030"/>
      <c r="AN28" s="1030"/>
      <c r="AO28" s="1030"/>
      <c r="AP28" s="1030" t="s">
        <v>563</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60</v>
      </c>
      <c r="R29" s="1026"/>
      <c r="S29" s="1026"/>
      <c r="T29" s="1026"/>
      <c r="U29" s="1026"/>
      <c r="V29" s="1026">
        <v>54</v>
      </c>
      <c r="W29" s="1026"/>
      <c r="X29" s="1026"/>
      <c r="Y29" s="1026"/>
      <c r="Z29" s="1026"/>
      <c r="AA29" s="1026">
        <v>6</v>
      </c>
      <c r="AB29" s="1026"/>
      <c r="AC29" s="1026"/>
      <c r="AD29" s="1026"/>
      <c r="AE29" s="1027"/>
      <c r="AF29" s="1022">
        <v>6</v>
      </c>
      <c r="AG29" s="1023"/>
      <c r="AH29" s="1023"/>
      <c r="AI29" s="1023"/>
      <c r="AJ29" s="1024"/>
      <c r="AK29" s="967" t="s">
        <v>564</v>
      </c>
      <c r="AL29" s="958"/>
      <c r="AM29" s="958"/>
      <c r="AN29" s="958"/>
      <c r="AO29" s="958"/>
      <c r="AP29" s="958" t="s">
        <v>563</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4642</v>
      </c>
      <c r="R30" s="1026"/>
      <c r="S30" s="1026"/>
      <c r="T30" s="1026"/>
      <c r="U30" s="1026"/>
      <c r="V30" s="1026">
        <v>4193</v>
      </c>
      <c r="W30" s="1026"/>
      <c r="X30" s="1026"/>
      <c r="Y30" s="1026"/>
      <c r="Z30" s="1026"/>
      <c r="AA30" s="1026">
        <v>449</v>
      </c>
      <c r="AB30" s="1026"/>
      <c r="AC30" s="1026"/>
      <c r="AD30" s="1026"/>
      <c r="AE30" s="1027"/>
      <c r="AF30" s="1022">
        <v>449</v>
      </c>
      <c r="AG30" s="1023"/>
      <c r="AH30" s="1023"/>
      <c r="AI30" s="1023"/>
      <c r="AJ30" s="1024"/>
      <c r="AK30" s="967">
        <v>155</v>
      </c>
      <c r="AL30" s="958"/>
      <c r="AM30" s="958"/>
      <c r="AN30" s="958"/>
      <c r="AO30" s="958"/>
      <c r="AP30" s="958" t="s">
        <v>563</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508</v>
      </c>
      <c r="R31" s="1026"/>
      <c r="S31" s="1026"/>
      <c r="T31" s="1026"/>
      <c r="U31" s="1026"/>
      <c r="V31" s="1026">
        <v>352</v>
      </c>
      <c r="W31" s="1026"/>
      <c r="X31" s="1026"/>
      <c r="Y31" s="1026"/>
      <c r="Z31" s="1026"/>
      <c r="AA31" s="1026">
        <v>156</v>
      </c>
      <c r="AB31" s="1026"/>
      <c r="AC31" s="1026"/>
      <c r="AD31" s="1026"/>
      <c r="AE31" s="1027"/>
      <c r="AF31" s="1022">
        <v>156</v>
      </c>
      <c r="AG31" s="1023"/>
      <c r="AH31" s="1023"/>
      <c r="AI31" s="1023"/>
      <c r="AJ31" s="1024"/>
      <c r="AK31" s="967">
        <v>717</v>
      </c>
      <c r="AL31" s="958"/>
      <c r="AM31" s="958"/>
      <c r="AN31" s="958"/>
      <c r="AO31" s="958"/>
      <c r="AP31" s="958" t="s">
        <v>563</v>
      </c>
      <c r="AQ31" s="958"/>
      <c r="AR31" s="958"/>
      <c r="AS31" s="958"/>
      <c r="AT31" s="958"/>
      <c r="AU31" s="958" t="s">
        <v>489</v>
      </c>
      <c r="AV31" s="958"/>
      <c r="AW31" s="958"/>
      <c r="AX31" s="958"/>
      <c r="AY31" s="958"/>
      <c r="AZ31" s="1028" t="s">
        <v>489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392</v>
      </c>
      <c r="C32" s="1018"/>
      <c r="D32" s="1018"/>
      <c r="E32" s="1018"/>
      <c r="F32" s="1018"/>
      <c r="G32" s="1018"/>
      <c r="H32" s="1018"/>
      <c r="I32" s="1018"/>
      <c r="J32" s="1018"/>
      <c r="K32" s="1018"/>
      <c r="L32" s="1018"/>
      <c r="M32" s="1018"/>
      <c r="N32" s="1018"/>
      <c r="O32" s="1018"/>
      <c r="P32" s="1019"/>
      <c r="Q32" s="1025">
        <v>772</v>
      </c>
      <c r="R32" s="1026"/>
      <c r="S32" s="1026"/>
      <c r="T32" s="1026"/>
      <c r="U32" s="1026"/>
      <c r="V32" s="1026">
        <v>946</v>
      </c>
      <c r="W32" s="1026"/>
      <c r="X32" s="1026"/>
      <c r="Y32" s="1026"/>
      <c r="Z32" s="1026"/>
      <c r="AA32" s="1026">
        <v>-174</v>
      </c>
      <c r="AB32" s="1026"/>
      <c r="AC32" s="1026"/>
      <c r="AD32" s="1026"/>
      <c r="AE32" s="1027"/>
      <c r="AF32" s="1022">
        <v>2206</v>
      </c>
      <c r="AG32" s="1023"/>
      <c r="AH32" s="1023"/>
      <c r="AI32" s="1023"/>
      <c r="AJ32" s="1024"/>
      <c r="AK32" s="967">
        <v>218</v>
      </c>
      <c r="AL32" s="958"/>
      <c r="AM32" s="958"/>
      <c r="AN32" s="958"/>
      <c r="AO32" s="958"/>
      <c r="AP32" s="958">
        <v>4042</v>
      </c>
      <c r="AQ32" s="958"/>
      <c r="AR32" s="958"/>
      <c r="AS32" s="958"/>
      <c r="AT32" s="958"/>
      <c r="AU32" s="958" t="s">
        <v>489</v>
      </c>
      <c r="AV32" s="958"/>
      <c r="AW32" s="958"/>
      <c r="AX32" s="958"/>
      <c r="AY32" s="958"/>
      <c r="AZ32" s="1028" t="s">
        <v>489</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3178</v>
      </c>
      <c r="R33" s="1026"/>
      <c r="S33" s="1026"/>
      <c r="T33" s="1026"/>
      <c r="U33" s="1026"/>
      <c r="V33" s="1026">
        <v>3405</v>
      </c>
      <c r="W33" s="1026"/>
      <c r="X33" s="1026"/>
      <c r="Y33" s="1026"/>
      <c r="Z33" s="1026"/>
      <c r="AA33" s="1026">
        <v>227</v>
      </c>
      <c r="AB33" s="1026"/>
      <c r="AC33" s="1026"/>
      <c r="AD33" s="1026"/>
      <c r="AE33" s="1027"/>
      <c r="AF33" s="1022">
        <v>2985</v>
      </c>
      <c r="AG33" s="1023"/>
      <c r="AH33" s="1023"/>
      <c r="AI33" s="1023"/>
      <c r="AJ33" s="1024"/>
      <c r="AK33" s="967">
        <v>708</v>
      </c>
      <c r="AL33" s="958"/>
      <c r="AM33" s="958"/>
      <c r="AN33" s="958"/>
      <c r="AO33" s="958"/>
      <c r="AP33" s="958">
        <v>1686</v>
      </c>
      <c r="AQ33" s="958"/>
      <c r="AR33" s="958"/>
      <c r="AS33" s="958"/>
      <c r="AT33" s="958"/>
      <c r="AU33" s="958" t="s">
        <v>489</v>
      </c>
      <c r="AV33" s="958"/>
      <c r="AW33" s="958"/>
      <c r="AX33" s="958"/>
      <c r="AY33" s="958"/>
      <c r="AZ33" s="1028" t="s">
        <v>489</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395</v>
      </c>
      <c r="C34" s="1018"/>
      <c r="D34" s="1018"/>
      <c r="E34" s="1018"/>
      <c r="F34" s="1018"/>
      <c r="G34" s="1018"/>
      <c r="H34" s="1018"/>
      <c r="I34" s="1018"/>
      <c r="J34" s="1018"/>
      <c r="K34" s="1018"/>
      <c r="L34" s="1018"/>
      <c r="M34" s="1018"/>
      <c r="N34" s="1018"/>
      <c r="O34" s="1018"/>
      <c r="P34" s="1019"/>
      <c r="Q34" s="1025">
        <v>1132</v>
      </c>
      <c r="R34" s="1026"/>
      <c r="S34" s="1026"/>
      <c r="T34" s="1026"/>
      <c r="U34" s="1026"/>
      <c r="V34" s="1026">
        <v>1023</v>
      </c>
      <c r="W34" s="1026"/>
      <c r="X34" s="1026"/>
      <c r="Y34" s="1026"/>
      <c r="Z34" s="1026"/>
      <c r="AA34" s="1026">
        <v>109</v>
      </c>
      <c r="AB34" s="1026"/>
      <c r="AC34" s="1026"/>
      <c r="AD34" s="1026"/>
      <c r="AE34" s="1027"/>
      <c r="AF34" s="1022">
        <v>82</v>
      </c>
      <c r="AG34" s="1023"/>
      <c r="AH34" s="1023"/>
      <c r="AI34" s="1023"/>
      <c r="AJ34" s="1024"/>
      <c r="AK34" s="967">
        <v>805</v>
      </c>
      <c r="AL34" s="958"/>
      <c r="AM34" s="958"/>
      <c r="AN34" s="958"/>
      <c r="AO34" s="958"/>
      <c r="AP34" s="958">
        <v>9875</v>
      </c>
      <c r="AQ34" s="958"/>
      <c r="AR34" s="958"/>
      <c r="AS34" s="958"/>
      <c r="AT34" s="958"/>
      <c r="AU34" s="958" t="s">
        <v>489</v>
      </c>
      <c r="AV34" s="958"/>
      <c r="AW34" s="958"/>
      <c r="AX34" s="958"/>
      <c r="AY34" s="958"/>
      <c r="AZ34" s="1028" t="s">
        <v>489</v>
      </c>
      <c r="BA34" s="1028"/>
      <c r="BB34" s="1028"/>
      <c r="BC34" s="1028"/>
      <c r="BD34" s="1028"/>
      <c r="BE34" s="959" t="s">
        <v>393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396</v>
      </c>
      <c r="C35" s="1018"/>
      <c r="D35" s="1018"/>
      <c r="E35" s="1018"/>
      <c r="F35" s="1018"/>
      <c r="G35" s="1018"/>
      <c r="H35" s="1018"/>
      <c r="I35" s="1018"/>
      <c r="J35" s="1018"/>
      <c r="K35" s="1018"/>
      <c r="L35" s="1018"/>
      <c r="M35" s="1018"/>
      <c r="N35" s="1018"/>
      <c r="O35" s="1018"/>
      <c r="P35" s="1019"/>
      <c r="Q35" s="1025">
        <v>25</v>
      </c>
      <c r="R35" s="1026"/>
      <c r="S35" s="1026"/>
      <c r="T35" s="1026"/>
      <c r="U35" s="1026"/>
      <c r="V35" s="1026">
        <v>25</v>
      </c>
      <c r="W35" s="1026"/>
      <c r="X35" s="1026"/>
      <c r="Y35" s="1026"/>
      <c r="Z35" s="1026"/>
      <c r="AA35" s="1026">
        <v>0</v>
      </c>
      <c r="AB35" s="1026"/>
      <c r="AC35" s="1026"/>
      <c r="AD35" s="1026"/>
      <c r="AE35" s="1027"/>
      <c r="AF35" s="1022">
        <v>64</v>
      </c>
      <c r="AG35" s="1023"/>
      <c r="AH35" s="1023"/>
      <c r="AI35" s="1023"/>
      <c r="AJ35" s="1024"/>
      <c r="AK35" s="967">
        <v>1</v>
      </c>
      <c r="AL35" s="958"/>
      <c r="AM35" s="958"/>
      <c r="AN35" s="958"/>
      <c r="AO35" s="958"/>
      <c r="AP35" s="958" t="s">
        <v>563</v>
      </c>
      <c r="AQ35" s="958"/>
      <c r="AR35" s="958"/>
      <c r="AS35" s="958"/>
      <c r="AT35" s="958"/>
      <c r="AU35" s="958" t="s">
        <v>563</v>
      </c>
      <c r="AV35" s="958"/>
      <c r="AW35" s="958"/>
      <c r="AX35" s="958"/>
      <c r="AY35" s="958"/>
      <c r="AZ35" s="1028" t="s">
        <v>563</v>
      </c>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5949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402</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2380</v>
      </c>
      <c r="R68" s="969"/>
      <c r="S68" s="969"/>
      <c r="T68" s="969"/>
      <c r="U68" s="969"/>
      <c r="V68" s="969">
        <v>2169</v>
      </c>
      <c r="W68" s="969"/>
      <c r="X68" s="969"/>
      <c r="Y68" s="969"/>
      <c r="Z68" s="969"/>
      <c r="AA68" s="969">
        <v>211</v>
      </c>
      <c r="AB68" s="969"/>
      <c r="AC68" s="969"/>
      <c r="AD68" s="969"/>
      <c r="AE68" s="969"/>
      <c r="AF68" s="969">
        <v>111</v>
      </c>
      <c r="AG68" s="969"/>
      <c r="AH68" s="969"/>
      <c r="AI68" s="969"/>
      <c r="AJ68" s="969"/>
      <c r="AK68" s="969" t="s">
        <v>564</v>
      </c>
      <c r="AL68" s="969"/>
      <c r="AM68" s="969"/>
      <c r="AN68" s="969"/>
      <c r="AO68" s="969"/>
      <c r="AP68" s="969">
        <v>291</v>
      </c>
      <c r="AQ68" s="969"/>
      <c r="AR68" s="969"/>
      <c r="AS68" s="969"/>
      <c r="AT68" s="969"/>
      <c r="AU68" s="969">
        <v>94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v>451</v>
      </c>
      <c r="R69" s="958"/>
      <c r="S69" s="958"/>
      <c r="T69" s="958"/>
      <c r="U69" s="958"/>
      <c r="V69" s="958">
        <v>416</v>
      </c>
      <c r="W69" s="958"/>
      <c r="X69" s="958"/>
      <c r="Y69" s="958"/>
      <c r="Z69" s="958"/>
      <c r="AA69" s="958">
        <v>35</v>
      </c>
      <c r="AB69" s="958"/>
      <c r="AC69" s="958"/>
      <c r="AD69" s="958"/>
      <c r="AE69" s="958"/>
      <c r="AF69" s="958">
        <v>35</v>
      </c>
      <c r="AG69" s="958"/>
      <c r="AH69" s="958"/>
      <c r="AI69" s="958"/>
      <c r="AJ69" s="958"/>
      <c r="AK69" s="958" t="s">
        <v>564</v>
      </c>
      <c r="AL69" s="958"/>
      <c r="AM69" s="958"/>
      <c r="AN69" s="958"/>
      <c r="AO69" s="958"/>
      <c r="AP69" s="958">
        <v>94</v>
      </c>
      <c r="AQ69" s="958"/>
      <c r="AR69" s="958"/>
      <c r="AS69" s="958"/>
      <c r="AT69" s="958"/>
      <c r="AU69" s="958" t="s">
        <v>564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v>177</v>
      </c>
      <c r="R70" s="958"/>
      <c r="S70" s="958"/>
      <c r="T70" s="958"/>
      <c r="U70" s="958"/>
      <c r="V70" s="958">
        <v>172</v>
      </c>
      <c r="W70" s="958"/>
      <c r="X70" s="958"/>
      <c r="Y70" s="958"/>
      <c r="Z70" s="958"/>
      <c r="AA70" s="958">
        <v>5</v>
      </c>
      <c r="AB70" s="958"/>
      <c r="AC70" s="958"/>
      <c r="AD70" s="958"/>
      <c r="AE70" s="958"/>
      <c r="AF70" s="958">
        <v>5</v>
      </c>
      <c r="AG70" s="958"/>
      <c r="AH70" s="958"/>
      <c r="AI70" s="958"/>
      <c r="AJ70" s="958"/>
      <c r="AK70" s="958" t="s">
        <v>564</v>
      </c>
      <c r="AL70" s="958"/>
      <c r="AM70" s="958"/>
      <c r="AN70" s="958"/>
      <c r="AO70" s="958"/>
      <c r="AP70" s="958" t="s">
        <v>564</v>
      </c>
      <c r="AQ70" s="958"/>
      <c r="AR70" s="958"/>
      <c r="AS70" s="958"/>
      <c r="AT70" s="958"/>
      <c r="AU70" s="958" t="s">
        <v>564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6</v>
      </c>
      <c r="R71" s="958"/>
      <c r="S71" s="958"/>
      <c r="T71" s="958"/>
      <c r="U71" s="958"/>
      <c r="V71" s="958">
        <v>1</v>
      </c>
      <c r="W71" s="958"/>
      <c r="X71" s="958"/>
      <c r="Y71" s="958"/>
      <c r="Z71" s="958"/>
      <c r="AA71" s="958">
        <v>5</v>
      </c>
      <c r="AB71" s="958"/>
      <c r="AC71" s="958"/>
      <c r="AD71" s="958"/>
      <c r="AE71" s="958"/>
      <c r="AF71" s="958">
        <v>5</v>
      </c>
      <c r="AG71" s="958"/>
      <c r="AH71" s="958"/>
      <c r="AI71" s="958"/>
      <c r="AJ71" s="958"/>
      <c r="AK71" s="958" t="s">
        <v>564</v>
      </c>
      <c r="AL71" s="958"/>
      <c r="AM71" s="958"/>
      <c r="AN71" s="958"/>
      <c r="AO71" s="958"/>
      <c r="AP71" s="958" t="s">
        <v>564</v>
      </c>
      <c r="AQ71" s="958"/>
      <c r="AR71" s="958"/>
      <c r="AS71" s="958"/>
      <c r="AT71" s="958"/>
      <c r="AU71" s="958" t="s">
        <v>564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561</v>
      </c>
      <c r="C72" s="962"/>
      <c r="D72" s="962"/>
      <c r="E72" s="962"/>
      <c r="F72" s="962"/>
      <c r="G72" s="962"/>
      <c r="H72" s="962"/>
      <c r="I72" s="962"/>
      <c r="J72" s="962"/>
      <c r="K72" s="962"/>
      <c r="L72" s="962"/>
      <c r="M72" s="962"/>
      <c r="N72" s="962"/>
      <c r="O72" s="962"/>
      <c r="P72" s="963"/>
      <c r="Q72" s="964">
        <v>585</v>
      </c>
      <c r="R72" s="958"/>
      <c r="S72" s="958"/>
      <c r="T72" s="958"/>
      <c r="U72" s="958"/>
      <c r="V72" s="958">
        <v>569</v>
      </c>
      <c r="W72" s="958"/>
      <c r="X72" s="958"/>
      <c r="Y72" s="958"/>
      <c r="Z72" s="958"/>
      <c r="AA72" s="958">
        <v>16</v>
      </c>
      <c r="AB72" s="958"/>
      <c r="AC72" s="958"/>
      <c r="AD72" s="958"/>
      <c r="AE72" s="958"/>
      <c r="AF72" s="958">
        <v>16</v>
      </c>
      <c r="AG72" s="958"/>
      <c r="AH72" s="958"/>
      <c r="AI72" s="958"/>
      <c r="AJ72" s="958"/>
      <c r="AK72" s="958" t="s">
        <v>564</v>
      </c>
      <c r="AL72" s="958"/>
      <c r="AM72" s="958"/>
      <c r="AN72" s="958"/>
      <c r="AO72" s="958"/>
      <c r="AP72" s="958" t="s">
        <v>564</v>
      </c>
      <c r="AQ72" s="958"/>
      <c r="AR72" s="958"/>
      <c r="AS72" s="958"/>
      <c r="AT72" s="958"/>
      <c r="AU72" s="958" t="s">
        <v>564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562</v>
      </c>
      <c r="C73" s="962"/>
      <c r="D73" s="962"/>
      <c r="E73" s="962"/>
      <c r="F73" s="962"/>
      <c r="G73" s="962"/>
      <c r="H73" s="962"/>
      <c r="I73" s="962"/>
      <c r="J73" s="962"/>
      <c r="K73" s="962"/>
      <c r="L73" s="962"/>
      <c r="M73" s="962"/>
      <c r="N73" s="962"/>
      <c r="O73" s="962"/>
      <c r="P73" s="963"/>
      <c r="Q73" s="964">
        <v>176293</v>
      </c>
      <c r="R73" s="958"/>
      <c r="S73" s="958"/>
      <c r="T73" s="958"/>
      <c r="U73" s="958"/>
      <c r="V73" s="958">
        <v>176293</v>
      </c>
      <c r="W73" s="958"/>
      <c r="X73" s="958"/>
      <c r="Y73" s="958"/>
      <c r="Z73" s="958"/>
      <c r="AA73" s="958">
        <v>0</v>
      </c>
      <c r="AB73" s="958"/>
      <c r="AC73" s="958"/>
      <c r="AD73" s="958"/>
      <c r="AE73" s="958"/>
      <c r="AF73" s="958">
        <v>0</v>
      </c>
      <c r="AG73" s="958"/>
      <c r="AH73" s="958"/>
      <c r="AI73" s="958"/>
      <c r="AJ73" s="958"/>
      <c r="AK73" s="958" t="s">
        <v>564</v>
      </c>
      <c r="AL73" s="958"/>
      <c r="AM73" s="958"/>
      <c r="AN73" s="958"/>
      <c r="AO73" s="958"/>
      <c r="AP73" s="958" t="s">
        <v>564</v>
      </c>
      <c r="AQ73" s="958"/>
      <c r="AR73" s="958"/>
      <c r="AS73" s="958"/>
      <c r="AT73" s="958"/>
      <c r="AU73" s="958" t="s">
        <v>564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293</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293</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293</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3690152</v>
      </c>
      <c r="AB110" s="876"/>
      <c r="AC110" s="876"/>
      <c r="AD110" s="876"/>
      <c r="AE110" s="877"/>
      <c r="AF110" s="878">
        <v>3518796</v>
      </c>
      <c r="AG110" s="876"/>
      <c r="AH110" s="876"/>
      <c r="AI110" s="876"/>
      <c r="AJ110" s="877"/>
      <c r="AK110" s="878">
        <v>3423414</v>
      </c>
      <c r="AL110" s="876"/>
      <c r="AM110" s="876"/>
      <c r="AN110" s="876"/>
      <c r="AO110" s="877"/>
      <c r="AP110" s="879">
        <v>39.4</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29837337</v>
      </c>
      <c r="BR110" s="829"/>
      <c r="BS110" s="829"/>
      <c r="BT110" s="829"/>
      <c r="BU110" s="829"/>
      <c r="BV110" s="829">
        <v>28606330</v>
      </c>
      <c r="BW110" s="829"/>
      <c r="BX110" s="829"/>
      <c r="BY110" s="829"/>
      <c r="BZ110" s="829"/>
      <c r="CA110" s="829">
        <v>28344732</v>
      </c>
      <c r="CB110" s="829"/>
      <c r="CC110" s="829"/>
      <c r="CD110" s="829"/>
      <c r="CE110" s="829"/>
      <c r="CF110" s="853">
        <v>326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10063173</v>
      </c>
      <c r="BR112" s="804"/>
      <c r="BS112" s="804"/>
      <c r="BT112" s="804"/>
      <c r="BU112" s="804"/>
      <c r="BV112" s="804">
        <v>9622329</v>
      </c>
      <c r="BW112" s="804"/>
      <c r="BX112" s="804"/>
      <c r="BY112" s="804"/>
      <c r="BZ112" s="804"/>
      <c r="CA112" s="804">
        <v>9640446</v>
      </c>
      <c r="CB112" s="804"/>
      <c r="CC112" s="804"/>
      <c r="CD112" s="804"/>
      <c r="CE112" s="804"/>
      <c r="CF112" s="862">
        <v>110.9</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1006252</v>
      </c>
      <c r="AB113" s="906"/>
      <c r="AC113" s="906"/>
      <c r="AD113" s="906"/>
      <c r="AE113" s="907"/>
      <c r="AF113" s="908">
        <v>974637</v>
      </c>
      <c r="AG113" s="906"/>
      <c r="AH113" s="906"/>
      <c r="AI113" s="906"/>
      <c r="AJ113" s="907"/>
      <c r="AK113" s="908">
        <v>1051437</v>
      </c>
      <c r="AL113" s="906"/>
      <c r="AM113" s="906"/>
      <c r="AN113" s="906"/>
      <c r="AO113" s="907"/>
      <c r="AP113" s="909">
        <v>12.1</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204393</v>
      </c>
      <c r="BR113" s="804"/>
      <c r="BS113" s="804"/>
      <c r="BT113" s="804"/>
      <c r="BU113" s="804"/>
      <c r="BV113" s="804">
        <v>140134</v>
      </c>
      <c r="BW113" s="804"/>
      <c r="BX113" s="804"/>
      <c r="BY113" s="804"/>
      <c r="BZ113" s="804"/>
      <c r="CA113" s="804">
        <v>94321</v>
      </c>
      <c r="CB113" s="804"/>
      <c r="CC113" s="804"/>
      <c r="CD113" s="804"/>
      <c r="CE113" s="804"/>
      <c r="CF113" s="862">
        <v>1.1000000000000001</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64876</v>
      </c>
      <c r="AB114" s="767"/>
      <c r="AC114" s="767"/>
      <c r="AD114" s="767"/>
      <c r="AE114" s="768"/>
      <c r="AF114" s="769">
        <v>64876</v>
      </c>
      <c r="AG114" s="767"/>
      <c r="AH114" s="767"/>
      <c r="AI114" s="767"/>
      <c r="AJ114" s="768"/>
      <c r="AK114" s="769">
        <v>46217</v>
      </c>
      <c r="AL114" s="767"/>
      <c r="AM114" s="767"/>
      <c r="AN114" s="767"/>
      <c r="AO114" s="768"/>
      <c r="AP114" s="811">
        <v>0.5</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2023732</v>
      </c>
      <c r="BR114" s="804"/>
      <c r="BS114" s="804"/>
      <c r="BT114" s="804"/>
      <c r="BU114" s="804"/>
      <c r="BV114" s="804">
        <v>2098596</v>
      </c>
      <c r="BW114" s="804"/>
      <c r="BX114" s="804"/>
      <c r="BY114" s="804"/>
      <c r="BZ114" s="804"/>
      <c r="CA114" s="804">
        <v>2218447</v>
      </c>
      <c r="CB114" s="804"/>
      <c r="CC114" s="804"/>
      <c r="CD114" s="804"/>
      <c r="CE114" s="804"/>
      <c r="CF114" s="862">
        <v>25.5</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4761280</v>
      </c>
      <c r="AB117" s="890"/>
      <c r="AC117" s="890"/>
      <c r="AD117" s="890"/>
      <c r="AE117" s="891"/>
      <c r="AF117" s="892">
        <v>4558309</v>
      </c>
      <c r="AG117" s="890"/>
      <c r="AH117" s="890"/>
      <c r="AI117" s="890"/>
      <c r="AJ117" s="891"/>
      <c r="AK117" s="892">
        <v>4521068</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293</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444</v>
      </c>
      <c r="BP119" s="865"/>
      <c r="BQ119" s="866">
        <v>42128635</v>
      </c>
      <c r="BR119" s="832"/>
      <c r="BS119" s="832"/>
      <c r="BT119" s="832"/>
      <c r="BU119" s="832"/>
      <c r="BV119" s="832">
        <v>40467389</v>
      </c>
      <c r="BW119" s="832"/>
      <c r="BX119" s="832"/>
      <c r="BY119" s="832"/>
      <c r="BZ119" s="832"/>
      <c r="CA119" s="832">
        <v>40297946</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4830427</v>
      </c>
      <c r="BR120" s="829"/>
      <c r="BS120" s="829"/>
      <c r="BT120" s="829"/>
      <c r="BU120" s="829"/>
      <c r="BV120" s="829">
        <v>5504895</v>
      </c>
      <c r="BW120" s="829"/>
      <c r="BX120" s="829"/>
      <c r="BY120" s="829"/>
      <c r="BZ120" s="829"/>
      <c r="CA120" s="829">
        <v>9962138</v>
      </c>
      <c r="CB120" s="829"/>
      <c r="CC120" s="829"/>
      <c r="CD120" s="829"/>
      <c r="CE120" s="829"/>
      <c r="CF120" s="853">
        <v>114.6</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7803661</v>
      </c>
      <c r="DH120" s="829"/>
      <c r="DI120" s="829"/>
      <c r="DJ120" s="829"/>
      <c r="DK120" s="829"/>
      <c r="DL120" s="829">
        <v>7726278</v>
      </c>
      <c r="DM120" s="829"/>
      <c r="DN120" s="829"/>
      <c r="DO120" s="829"/>
      <c r="DP120" s="829"/>
      <c r="DQ120" s="829">
        <v>7790991</v>
      </c>
      <c r="DR120" s="829"/>
      <c r="DS120" s="829"/>
      <c r="DT120" s="829"/>
      <c r="DU120" s="829"/>
      <c r="DV120" s="830">
        <v>89.6</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1823136</v>
      </c>
      <c r="BR121" s="804"/>
      <c r="BS121" s="804"/>
      <c r="BT121" s="804"/>
      <c r="BU121" s="804"/>
      <c r="BV121" s="804">
        <v>1700362</v>
      </c>
      <c r="BW121" s="804"/>
      <c r="BX121" s="804"/>
      <c r="BY121" s="804"/>
      <c r="BZ121" s="804"/>
      <c r="CA121" s="804">
        <v>2115195</v>
      </c>
      <c r="CB121" s="804"/>
      <c r="CC121" s="804"/>
      <c r="CD121" s="804"/>
      <c r="CE121" s="804"/>
      <c r="CF121" s="862">
        <v>24.3</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1511338</v>
      </c>
      <c r="DH121" s="804"/>
      <c r="DI121" s="804"/>
      <c r="DJ121" s="804"/>
      <c r="DK121" s="804"/>
      <c r="DL121" s="804">
        <v>1292367</v>
      </c>
      <c r="DM121" s="804"/>
      <c r="DN121" s="804"/>
      <c r="DO121" s="804"/>
      <c r="DP121" s="804"/>
      <c r="DQ121" s="804">
        <v>1038648</v>
      </c>
      <c r="DR121" s="804"/>
      <c r="DS121" s="804"/>
      <c r="DT121" s="804"/>
      <c r="DU121" s="804"/>
      <c r="DV121" s="781">
        <v>11.9</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28737686</v>
      </c>
      <c r="BR122" s="832"/>
      <c r="BS122" s="832"/>
      <c r="BT122" s="832"/>
      <c r="BU122" s="832"/>
      <c r="BV122" s="832">
        <v>26566470</v>
      </c>
      <c r="BW122" s="832"/>
      <c r="BX122" s="832"/>
      <c r="BY122" s="832"/>
      <c r="BZ122" s="832"/>
      <c r="CA122" s="832">
        <v>27251011</v>
      </c>
      <c r="CB122" s="832"/>
      <c r="CC122" s="832"/>
      <c r="CD122" s="832"/>
      <c r="CE122" s="832"/>
      <c r="CF122" s="833">
        <v>313.39999999999998</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748174</v>
      </c>
      <c r="DH122" s="804"/>
      <c r="DI122" s="804"/>
      <c r="DJ122" s="804"/>
      <c r="DK122" s="804"/>
      <c r="DL122" s="804">
        <v>825808</v>
      </c>
      <c r="DM122" s="804"/>
      <c r="DN122" s="804"/>
      <c r="DO122" s="804"/>
      <c r="DP122" s="804"/>
      <c r="DQ122" s="804">
        <v>810807</v>
      </c>
      <c r="DR122" s="804"/>
      <c r="DS122" s="804"/>
      <c r="DT122" s="804"/>
      <c r="DU122" s="804"/>
      <c r="DV122" s="781">
        <v>9.3000000000000007</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452</v>
      </c>
      <c r="BP123" s="865"/>
      <c r="BQ123" s="819">
        <v>35391249</v>
      </c>
      <c r="BR123" s="820"/>
      <c r="BS123" s="820"/>
      <c r="BT123" s="820"/>
      <c r="BU123" s="820"/>
      <c r="BV123" s="820">
        <v>33771727</v>
      </c>
      <c r="BW123" s="820"/>
      <c r="BX123" s="820"/>
      <c r="BY123" s="820"/>
      <c r="BZ123" s="820"/>
      <c r="CA123" s="820">
        <v>39328344</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74.3</v>
      </c>
      <c r="BR124" s="818"/>
      <c r="BS124" s="818"/>
      <c r="BT124" s="818"/>
      <c r="BU124" s="818"/>
      <c r="BV124" s="818">
        <v>76.599999999999994</v>
      </c>
      <c r="BW124" s="818"/>
      <c r="BX124" s="818"/>
      <c r="BY124" s="818"/>
      <c r="BZ124" s="818"/>
      <c r="CA124" s="818">
        <v>11.1</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506909</v>
      </c>
      <c r="AB128" s="788"/>
      <c r="AC128" s="788"/>
      <c r="AD128" s="788"/>
      <c r="AE128" s="789"/>
      <c r="AF128" s="790">
        <v>210924</v>
      </c>
      <c r="AG128" s="788"/>
      <c r="AH128" s="788"/>
      <c r="AI128" s="788"/>
      <c r="AJ128" s="789"/>
      <c r="AK128" s="790">
        <v>223230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13.1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12111224</v>
      </c>
      <c r="AB129" s="767"/>
      <c r="AC129" s="767"/>
      <c r="AD129" s="767"/>
      <c r="AE129" s="768"/>
      <c r="AF129" s="769">
        <v>11707657</v>
      </c>
      <c r="AG129" s="767"/>
      <c r="AH129" s="767"/>
      <c r="AI129" s="767"/>
      <c r="AJ129" s="768"/>
      <c r="AK129" s="769">
        <v>11626466</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18.100000000000001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3048883</v>
      </c>
      <c r="AB130" s="767"/>
      <c r="AC130" s="767"/>
      <c r="AD130" s="767"/>
      <c r="AE130" s="768"/>
      <c r="AF130" s="769">
        <v>2968887</v>
      </c>
      <c r="AG130" s="767"/>
      <c r="AH130" s="767"/>
      <c r="AI130" s="767"/>
      <c r="AJ130" s="768"/>
      <c r="AK130" s="769">
        <v>2931088</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14.9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9062341</v>
      </c>
      <c r="AB131" s="751"/>
      <c r="AC131" s="751"/>
      <c r="AD131" s="751"/>
      <c r="AE131" s="752"/>
      <c r="AF131" s="753">
        <v>8738770</v>
      </c>
      <c r="AG131" s="751"/>
      <c r="AH131" s="751"/>
      <c r="AI131" s="751"/>
      <c r="AJ131" s="752"/>
      <c r="AK131" s="753">
        <v>8695378</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11.1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13.3021701</v>
      </c>
      <c r="AB132" s="732"/>
      <c r="AC132" s="732"/>
      <c r="AD132" s="732"/>
      <c r="AE132" s="733"/>
      <c r="AF132" s="734">
        <v>15.774510380000001</v>
      </c>
      <c r="AG132" s="732"/>
      <c r="AH132" s="732"/>
      <c r="AI132" s="732"/>
      <c r="AJ132" s="733"/>
      <c r="AK132" s="734">
        <v>15.718123220000001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12</v>
      </c>
      <c r="AB133" s="711"/>
      <c r="AC133" s="711"/>
      <c r="AD133" s="711"/>
      <c r="AE133" s="712"/>
      <c r="AF133" s="710">
        <v>13.5</v>
      </c>
      <c r="AG133" s="711"/>
      <c r="AH133" s="711"/>
      <c r="AI133" s="711"/>
      <c r="AJ133" s="712"/>
      <c r="AK133" s="710">
        <v>14.9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rJNB5Vwzaw2hr0t6ugk3TsIwJt/x/ypapZ7Tx8BcLPUgz1GIC7n5nQW91iShQoj061RB4IPY0je5hG7wuX0RQ==" saltValue="vn4BFoS/W3aNQWcr+AdC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tGK+UFwgw4vQqDzomxWZHOwpRXCskm44+6DXOz22Zv8OiRtQYnLLKQqecn4p0B0OQDxxGEOEA8c+VlsQgKAVg==" saltValue="vl+fNsuhBSdvyfCw0bVRQ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FL//Af7k74wEYw8Fl8xaWsVciXxrGZhyMxU575Y5L4+WCQ9ioPxeFqHcp60NpHsrnK40QvYfPDPdCWEbQTgwQ==" saltValue="nnuDyYqYDCO8WF2BVdF3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 x14ac:dyDescent="0.2">
      <c r="A8" s="259"/>
      <c r="AK8" s="268"/>
      <c r="AL8" s="269"/>
      <c r="AM8" s="269"/>
      <c r="AN8" s="270"/>
      <c r="AO8" s="1106"/>
      <c r="AP8" s="271" t="s">
        <v>483</v>
      </c>
      <c r="AQ8" s="272" t="s">
        <v>484</v>
      </c>
      <c r="AR8" s="273" t="s">
        <v>485</v>
      </c>
    </row>
    <row r="9" spans="1:46" ht="13" x14ac:dyDescent="0.2">
      <c r="A9" s="259"/>
      <c r="AK9" s="1117" t="s">
        <v>486</v>
      </c>
      <c r="AL9" s="1118"/>
      <c r="AM9" s="1118"/>
      <c r="AN9" s="1119"/>
      <c r="AO9" s="274">
        <v>2703193</v>
      </c>
      <c r="AP9" s="274">
        <v>116925</v>
      </c>
      <c r="AQ9" s="275">
        <v>107616</v>
      </c>
      <c r="AR9" s="276">
        <v>8.6999999999999993</v>
      </c>
    </row>
    <row r="10" spans="1:46" ht="13.5" customHeight="1" x14ac:dyDescent="0.2">
      <c r="A10" s="259"/>
      <c r="AK10" s="1117" t="s">
        <v>487</v>
      </c>
      <c r="AL10" s="1118"/>
      <c r="AM10" s="1118"/>
      <c r="AN10" s="1119"/>
      <c r="AO10" s="277">
        <v>641532</v>
      </c>
      <c r="AP10" s="277">
        <v>27749</v>
      </c>
      <c r="AQ10" s="278">
        <v>10095</v>
      </c>
      <c r="AR10" s="279">
        <v>174.9</v>
      </c>
    </row>
    <row r="11" spans="1:46" ht="13.5" customHeight="1" x14ac:dyDescent="0.2">
      <c r="A11" s="259"/>
      <c r="AK11" s="1117" t="s">
        <v>488</v>
      </c>
      <c r="AL11" s="1118"/>
      <c r="AM11" s="1118"/>
      <c r="AN11" s="1119"/>
      <c r="AO11" s="277" t="s">
        <v>489</v>
      </c>
      <c r="AP11" s="277" t="s">
        <v>489</v>
      </c>
      <c r="AQ11" s="278">
        <v>1704</v>
      </c>
      <c r="AR11" s="279" t="s">
        <v>489</v>
      </c>
    </row>
    <row r="12" spans="1:46" ht="13.5" customHeight="1" x14ac:dyDescent="0.2">
      <c r="A12" s="259"/>
      <c r="AK12" s="1117" t="s">
        <v>490</v>
      </c>
      <c r="AL12" s="1118"/>
      <c r="AM12" s="1118"/>
      <c r="AN12" s="1119"/>
      <c r="AO12" s="277" t="s">
        <v>489</v>
      </c>
      <c r="AP12" s="277" t="s">
        <v>489</v>
      </c>
      <c r="AQ12" s="278">
        <v>7</v>
      </c>
      <c r="AR12" s="279" t="s">
        <v>489</v>
      </c>
    </row>
    <row r="13" spans="1:46" ht="13.5" customHeight="1" x14ac:dyDescent="0.2">
      <c r="A13" s="259"/>
      <c r="AK13" s="1117" t="s">
        <v>491</v>
      </c>
      <c r="AL13" s="1118"/>
      <c r="AM13" s="1118"/>
      <c r="AN13" s="1119"/>
      <c r="AO13" s="277">
        <v>65348</v>
      </c>
      <c r="AP13" s="277">
        <v>2827</v>
      </c>
      <c r="AQ13" s="278">
        <v>4110</v>
      </c>
      <c r="AR13" s="279">
        <v>-31.2</v>
      </c>
    </row>
    <row r="14" spans="1:46" ht="13.5" customHeight="1" x14ac:dyDescent="0.2">
      <c r="A14" s="259"/>
      <c r="AK14" s="1117" t="s">
        <v>492</v>
      </c>
      <c r="AL14" s="1118"/>
      <c r="AM14" s="1118"/>
      <c r="AN14" s="1119"/>
      <c r="AO14" s="277">
        <v>66155</v>
      </c>
      <c r="AP14" s="277">
        <v>2861</v>
      </c>
      <c r="AQ14" s="278">
        <v>2451</v>
      </c>
      <c r="AR14" s="279">
        <v>16.7</v>
      </c>
    </row>
    <row r="15" spans="1:46" ht="13.5" customHeight="1" x14ac:dyDescent="0.2">
      <c r="A15" s="259"/>
      <c r="AK15" s="1120" t="s">
        <v>493</v>
      </c>
      <c r="AL15" s="1121"/>
      <c r="AM15" s="1121"/>
      <c r="AN15" s="1122"/>
      <c r="AO15" s="277">
        <v>-33993</v>
      </c>
      <c r="AP15" s="277">
        <v>-1470</v>
      </c>
      <c r="AQ15" s="278">
        <v>-6399</v>
      </c>
      <c r="AR15" s="279">
        <v>-77</v>
      </c>
    </row>
    <row r="16" spans="1:46" ht="13" x14ac:dyDescent="0.2">
      <c r="A16" s="259"/>
      <c r="AK16" s="1120" t="s">
        <v>176</v>
      </c>
      <c r="AL16" s="1121"/>
      <c r="AM16" s="1121"/>
      <c r="AN16" s="1122"/>
      <c r="AO16" s="277">
        <v>3442235</v>
      </c>
      <c r="AP16" s="277">
        <v>148892</v>
      </c>
      <c r="AQ16" s="278">
        <v>119584</v>
      </c>
      <c r="AR16" s="279">
        <v>24.5</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23" t="s">
        <v>498</v>
      </c>
      <c r="AL21" s="1124"/>
      <c r="AM21" s="1124"/>
      <c r="AN21" s="1125"/>
      <c r="AO21" s="289">
        <v>13.06</v>
      </c>
      <c r="AP21" s="290">
        <v>10.86</v>
      </c>
      <c r="AQ21" s="291">
        <v>2.2000000000000002</v>
      </c>
      <c r="AS21" s="292"/>
      <c r="AT21" s="288"/>
    </row>
    <row r="22" spans="1:46" s="260" customFormat="1" ht="13" x14ac:dyDescent="0.2">
      <c r="A22" s="288"/>
      <c r="AK22" s="1123" t="s">
        <v>499</v>
      </c>
      <c r="AL22" s="1124"/>
      <c r="AM22" s="1124"/>
      <c r="AN22" s="1125"/>
      <c r="AO22" s="293">
        <v>97.3</v>
      </c>
      <c r="AP22" s="294">
        <v>97.3</v>
      </c>
      <c r="AQ22" s="295">
        <v>0</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3423414</v>
      </c>
      <c r="AP32" s="303">
        <v>148078</v>
      </c>
      <c r="AQ32" s="304">
        <v>75090</v>
      </c>
      <c r="AR32" s="305">
        <v>97.2</v>
      </c>
    </row>
    <row r="33" spans="1:46" ht="13.5" customHeight="1" x14ac:dyDescent="0.2">
      <c r="A33" s="259"/>
      <c r="AK33" s="1107" t="s">
        <v>504</v>
      </c>
      <c r="AL33" s="1108"/>
      <c r="AM33" s="1108"/>
      <c r="AN33" s="1109"/>
      <c r="AO33" s="303" t="s">
        <v>489</v>
      </c>
      <c r="AP33" s="303" t="s">
        <v>489</v>
      </c>
      <c r="AQ33" s="304" t="s">
        <v>489</v>
      </c>
      <c r="AR33" s="305" t="s">
        <v>489</v>
      </c>
    </row>
    <row r="34" spans="1:46" ht="27" customHeight="1" x14ac:dyDescent="0.2">
      <c r="A34" s="259"/>
      <c r="AK34" s="1107" t="s">
        <v>505</v>
      </c>
      <c r="AL34" s="1108"/>
      <c r="AM34" s="1108"/>
      <c r="AN34" s="1109"/>
      <c r="AO34" s="303" t="s">
        <v>489</v>
      </c>
      <c r="AP34" s="303" t="s">
        <v>489</v>
      </c>
      <c r="AQ34" s="304">
        <v>1</v>
      </c>
      <c r="AR34" s="305" t="s">
        <v>489</v>
      </c>
    </row>
    <row r="35" spans="1:46" ht="27" customHeight="1" x14ac:dyDescent="0.2">
      <c r="A35" s="259"/>
      <c r="AK35" s="1107" t="s">
        <v>506</v>
      </c>
      <c r="AL35" s="1108"/>
      <c r="AM35" s="1108"/>
      <c r="AN35" s="1109"/>
      <c r="AO35" s="303">
        <v>1051437</v>
      </c>
      <c r="AP35" s="303">
        <v>45479</v>
      </c>
      <c r="AQ35" s="304">
        <v>17211</v>
      </c>
      <c r="AR35" s="305">
        <v>164.2</v>
      </c>
    </row>
    <row r="36" spans="1:46" ht="27" customHeight="1" x14ac:dyDescent="0.2">
      <c r="A36" s="259"/>
      <c r="AK36" s="1107" t="s">
        <v>507</v>
      </c>
      <c r="AL36" s="1108"/>
      <c r="AM36" s="1108"/>
      <c r="AN36" s="1109"/>
      <c r="AO36" s="303">
        <v>46217</v>
      </c>
      <c r="AP36" s="303">
        <v>1999</v>
      </c>
      <c r="AQ36" s="304">
        <v>2478</v>
      </c>
      <c r="AR36" s="305">
        <v>-19.3</v>
      </c>
    </row>
    <row r="37" spans="1:46" ht="13.5" customHeight="1" x14ac:dyDescent="0.2">
      <c r="A37" s="259"/>
      <c r="AK37" s="1107" t="s">
        <v>508</v>
      </c>
      <c r="AL37" s="1108"/>
      <c r="AM37" s="1108"/>
      <c r="AN37" s="1109"/>
      <c r="AO37" s="303" t="s">
        <v>489</v>
      </c>
      <c r="AP37" s="303" t="s">
        <v>489</v>
      </c>
      <c r="AQ37" s="304">
        <v>654</v>
      </c>
      <c r="AR37" s="305" t="s">
        <v>489</v>
      </c>
    </row>
    <row r="38" spans="1:46" ht="27" customHeight="1" x14ac:dyDescent="0.2">
      <c r="A38" s="259"/>
      <c r="AK38" s="1110" t="s">
        <v>509</v>
      </c>
      <c r="AL38" s="1111"/>
      <c r="AM38" s="1111"/>
      <c r="AN38" s="1112"/>
      <c r="AO38" s="306" t="s">
        <v>489</v>
      </c>
      <c r="AP38" s="306" t="s">
        <v>489</v>
      </c>
      <c r="AQ38" s="307">
        <v>4</v>
      </c>
      <c r="AR38" s="295" t="s">
        <v>489</v>
      </c>
      <c r="AS38" s="302"/>
    </row>
    <row r="39" spans="1:46" ht="13" x14ac:dyDescent="0.2">
      <c r="A39" s="259"/>
      <c r="AK39" s="1110" t="s">
        <v>510</v>
      </c>
      <c r="AL39" s="1111"/>
      <c r="AM39" s="1111"/>
      <c r="AN39" s="1112"/>
      <c r="AO39" s="303">
        <v>-223230</v>
      </c>
      <c r="AP39" s="303">
        <v>-9656</v>
      </c>
      <c r="AQ39" s="304">
        <v>-3502</v>
      </c>
      <c r="AR39" s="305">
        <v>175.7</v>
      </c>
      <c r="AS39" s="302"/>
    </row>
    <row r="40" spans="1:46" ht="27" customHeight="1" x14ac:dyDescent="0.2">
      <c r="A40" s="259"/>
      <c r="AK40" s="1107" t="s">
        <v>511</v>
      </c>
      <c r="AL40" s="1108"/>
      <c r="AM40" s="1108"/>
      <c r="AN40" s="1109"/>
      <c r="AO40" s="303">
        <v>-2931088</v>
      </c>
      <c r="AP40" s="303">
        <v>-126783</v>
      </c>
      <c r="AQ40" s="304">
        <v>-63750</v>
      </c>
      <c r="AR40" s="305">
        <v>98.9</v>
      </c>
      <c r="AS40" s="302"/>
    </row>
    <row r="41" spans="1:46" ht="13" x14ac:dyDescent="0.2">
      <c r="A41" s="259"/>
      <c r="AK41" s="1113" t="s">
        <v>286</v>
      </c>
      <c r="AL41" s="1114"/>
      <c r="AM41" s="1114"/>
      <c r="AN41" s="1115"/>
      <c r="AO41" s="303">
        <v>1366750</v>
      </c>
      <c r="AP41" s="303">
        <v>59118</v>
      </c>
      <c r="AQ41" s="304">
        <v>28185</v>
      </c>
      <c r="AR41" s="305">
        <v>109.7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 x14ac:dyDescent="0.2">
      <c r="A50" s="259"/>
      <c r="AK50" s="317"/>
      <c r="AL50" s="318"/>
      <c r="AM50" s="1101"/>
      <c r="AN50" s="319" t="s">
        <v>515</v>
      </c>
      <c r="AO50" s="320" t="s">
        <v>516</v>
      </c>
      <c r="AP50" s="321" t="s">
        <v>517</v>
      </c>
      <c r="AQ50" s="322" t="s">
        <v>518</v>
      </c>
      <c r="AR50" s="323" t="s">
        <v>519</v>
      </c>
    </row>
    <row r="51" spans="1:44" ht="13" x14ac:dyDescent="0.2">
      <c r="A51" s="259"/>
      <c r="AK51" s="315" t="s">
        <v>520</v>
      </c>
      <c r="AL51" s="316"/>
      <c r="AM51" s="324">
        <v>3442164</v>
      </c>
      <c r="AN51" s="325">
        <v>130336</v>
      </c>
      <c r="AO51" s="326">
        <v>10.3</v>
      </c>
      <c r="AP51" s="327">
        <v>94081</v>
      </c>
      <c r="AQ51" s="328">
        <v>10.5</v>
      </c>
      <c r="AR51" s="329">
        <v>-0.2</v>
      </c>
    </row>
    <row r="52" spans="1:44" ht="13" x14ac:dyDescent="0.2">
      <c r="A52" s="259"/>
      <c r="AK52" s="330"/>
      <c r="AL52" s="331" t="s">
        <v>521</v>
      </c>
      <c r="AM52" s="332">
        <v>1169753</v>
      </c>
      <c r="AN52" s="333">
        <v>44292</v>
      </c>
      <c r="AO52" s="334">
        <v>79.099999999999994</v>
      </c>
      <c r="AP52" s="335">
        <v>48949</v>
      </c>
      <c r="AQ52" s="336">
        <v>11.5</v>
      </c>
      <c r="AR52" s="337">
        <v>67.599999999999994</v>
      </c>
    </row>
    <row r="53" spans="1:44" ht="13" x14ac:dyDescent="0.2">
      <c r="A53" s="259"/>
      <c r="AK53" s="315" t="s">
        <v>522</v>
      </c>
      <c r="AL53" s="316"/>
      <c r="AM53" s="324">
        <v>6063632</v>
      </c>
      <c r="AN53" s="325">
        <v>236510</v>
      </c>
      <c r="AO53" s="326">
        <v>81.5</v>
      </c>
      <c r="AP53" s="327">
        <v>92632</v>
      </c>
      <c r="AQ53" s="328">
        <v>-1.5</v>
      </c>
      <c r="AR53" s="329">
        <v>83</v>
      </c>
    </row>
    <row r="54" spans="1:44" ht="13" x14ac:dyDescent="0.2">
      <c r="A54" s="259"/>
      <c r="AK54" s="330"/>
      <c r="AL54" s="331" t="s">
        <v>521</v>
      </c>
      <c r="AM54" s="332">
        <v>3508563</v>
      </c>
      <c r="AN54" s="333">
        <v>136850</v>
      </c>
      <c r="AO54" s="334">
        <v>209</v>
      </c>
      <c r="AP54" s="335">
        <v>47978</v>
      </c>
      <c r="AQ54" s="336">
        <v>-2</v>
      </c>
      <c r="AR54" s="337">
        <v>211</v>
      </c>
    </row>
    <row r="55" spans="1:44" ht="13" x14ac:dyDescent="0.2">
      <c r="A55" s="259"/>
      <c r="AK55" s="315" t="s">
        <v>523</v>
      </c>
      <c r="AL55" s="316"/>
      <c r="AM55" s="324">
        <v>3815798</v>
      </c>
      <c r="AN55" s="325">
        <v>153220</v>
      </c>
      <c r="AO55" s="326">
        <v>-35.200000000000003</v>
      </c>
      <c r="AP55" s="327">
        <v>96469</v>
      </c>
      <c r="AQ55" s="328">
        <v>4.0999999999999996</v>
      </c>
      <c r="AR55" s="329">
        <v>-39.299999999999997</v>
      </c>
    </row>
    <row r="56" spans="1:44" ht="13" x14ac:dyDescent="0.2">
      <c r="A56" s="259"/>
      <c r="AK56" s="330"/>
      <c r="AL56" s="331" t="s">
        <v>521</v>
      </c>
      <c r="AM56" s="332">
        <v>1397140</v>
      </c>
      <c r="AN56" s="333">
        <v>56101</v>
      </c>
      <c r="AO56" s="334">
        <v>-59</v>
      </c>
      <c r="AP56" s="335">
        <v>49775</v>
      </c>
      <c r="AQ56" s="336">
        <v>3.7</v>
      </c>
      <c r="AR56" s="337">
        <v>-62.7</v>
      </c>
    </row>
    <row r="57" spans="1:44" ht="13" x14ac:dyDescent="0.2">
      <c r="A57" s="259"/>
      <c r="AK57" s="315" t="s">
        <v>524</v>
      </c>
      <c r="AL57" s="316"/>
      <c r="AM57" s="324">
        <v>1863891</v>
      </c>
      <c r="AN57" s="325">
        <v>77594</v>
      </c>
      <c r="AO57" s="326">
        <v>-49.4</v>
      </c>
      <c r="AP57" s="327">
        <v>85743</v>
      </c>
      <c r="AQ57" s="328">
        <v>-11.1</v>
      </c>
      <c r="AR57" s="329">
        <v>-38.299999999999997</v>
      </c>
    </row>
    <row r="58" spans="1:44" ht="13" x14ac:dyDescent="0.2">
      <c r="A58" s="259"/>
      <c r="AK58" s="330"/>
      <c r="AL58" s="331" t="s">
        <v>521</v>
      </c>
      <c r="AM58" s="332">
        <v>593910</v>
      </c>
      <c r="AN58" s="333">
        <v>24725</v>
      </c>
      <c r="AO58" s="334">
        <v>-55.9</v>
      </c>
      <c r="AP58" s="335">
        <v>45231</v>
      </c>
      <c r="AQ58" s="336">
        <v>-9.1</v>
      </c>
      <c r="AR58" s="337">
        <v>-46.8</v>
      </c>
    </row>
    <row r="59" spans="1:44" ht="13" x14ac:dyDescent="0.2">
      <c r="A59" s="259"/>
      <c r="AK59" s="315" t="s">
        <v>525</v>
      </c>
      <c r="AL59" s="316"/>
      <c r="AM59" s="324">
        <v>1715370</v>
      </c>
      <c r="AN59" s="325">
        <v>74197</v>
      </c>
      <c r="AO59" s="326">
        <v>-4.4000000000000004</v>
      </c>
      <c r="AP59" s="327">
        <v>92509</v>
      </c>
      <c r="AQ59" s="328">
        <v>7.9</v>
      </c>
      <c r="AR59" s="329">
        <v>-12.3</v>
      </c>
    </row>
    <row r="60" spans="1:44" ht="13" x14ac:dyDescent="0.2">
      <c r="A60" s="259"/>
      <c r="AK60" s="330"/>
      <c r="AL60" s="331" t="s">
        <v>521</v>
      </c>
      <c r="AM60" s="332">
        <v>806262</v>
      </c>
      <c r="AN60" s="333">
        <v>34874</v>
      </c>
      <c r="AO60" s="334">
        <v>41</v>
      </c>
      <c r="AP60" s="335">
        <v>52274</v>
      </c>
      <c r="AQ60" s="336">
        <v>15.6</v>
      </c>
      <c r="AR60" s="337">
        <v>25.4</v>
      </c>
    </row>
    <row r="61" spans="1:44" ht="13" x14ac:dyDescent="0.2">
      <c r="A61" s="259"/>
      <c r="AK61" s="315" t="s">
        <v>526</v>
      </c>
      <c r="AL61" s="338"/>
      <c r="AM61" s="324">
        <v>3380171</v>
      </c>
      <c r="AN61" s="325">
        <v>134371</v>
      </c>
      <c r="AO61" s="326">
        <v>0.6</v>
      </c>
      <c r="AP61" s="327">
        <v>92287</v>
      </c>
      <c r="AQ61" s="339">
        <v>2</v>
      </c>
      <c r="AR61" s="329">
        <v>-1.4</v>
      </c>
    </row>
    <row r="62" spans="1:44" ht="13" x14ac:dyDescent="0.2">
      <c r="A62" s="259"/>
      <c r="AK62" s="330"/>
      <c r="AL62" s="331" t="s">
        <v>521</v>
      </c>
      <c r="AM62" s="332">
        <v>1495126</v>
      </c>
      <c r="AN62" s="333">
        <v>59368</v>
      </c>
      <c r="AO62" s="334">
        <v>42.8</v>
      </c>
      <c r="AP62" s="335">
        <v>48841</v>
      </c>
      <c r="AQ62" s="336">
        <v>3.9</v>
      </c>
      <c r="AR62" s="337">
        <v>38.9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ea2Vn7MtzfDrY00pSh4c1zmNIk2pSzCI3f57Nhoy85E+fYcKOPh/Umn4eRgWCoaZWXWExZA3+T42LRBtf1ZoQ==" saltValue="9s5iqGt5cOeT5H36GgCB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YRppI2LZ69VFRt5BdgVt19NMuTBb+s7RQVE0aJbyLjBtVvNL4IvyxiZlYrRmQzEGWGaBpgZTgUPFyQ/wTBxQig==" saltValue="2Fb3p22b1XYDCtIFd5op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5HWnxbOQXnA21C3J4cJD0JyBlW3atw4u+CrfWBCSV6hJOk3xC+sgtS9/J/u66vBAOPO5Yr7lrSGXXS/y61zZFQ==" saltValue="TSPxpamN0CQbQOK/yS59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22.94</v>
      </c>
      <c r="G47" s="12">
        <v>22.92</v>
      </c>
      <c r="H47" s="12">
        <v>25.22</v>
      </c>
      <c r="I47" s="12">
        <v>31.23</v>
      </c>
      <c r="J47" s="13">
        <v>34.03</v>
      </c>
    </row>
    <row r="48" spans="2:10" ht="57.75" customHeight="1" x14ac:dyDescent="0.2">
      <c r="B48" s="14"/>
      <c r="C48" s="1128" t="s">
        <v>4</v>
      </c>
      <c r="D48" s="1128"/>
      <c r="E48" s="1129"/>
      <c r="F48" s="15">
        <v>0.7</v>
      </c>
      <c r="G48" s="16">
        <v>5.74</v>
      </c>
      <c r="H48" s="16">
        <v>8.68</v>
      </c>
      <c r="I48" s="16">
        <v>4.76</v>
      </c>
      <c r="J48" s="17">
        <v>23.96</v>
      </c>
    </row>
    <row r="49" spans="2:10" ht="57.75" customHeight="1" thickBot="1" x14ac:dyDescent="0.25">
      <c r="B49" s="18"/>
      <c r="C49" s="1130" t="s">
        <v>5</v>
      </c>
      <c r="D49" s="1130"/>
      <c r="E49" s="1131"/>
      <c r="F49" s="19" t="s">
        <v>533</v>
      </c>
      <c r="G49" s="20">
        <v>5.07</v>
      </c>
      <c r="H49" s="20">
        <v>3.11</v>
      </c>
      <c r="I49" s="20" t="s">
        <v>534</v>
      </c>
      <c r="J49" s="21">
        <v>20.9</v>
      </c>
    </row>
    <row r="50" spans="2:10" ht="13" x14ac:dyDescent="0.2"/>
  </sheetData>
  <sheetProtection algorithmName="SHA-512" hashValue="+pTC4eOI047LYczBla7WeRSU9jSN6yubQ5iXn7HUjuCA/EU/whQ3/rfj7xq9V8e/7GPBtXVgCcVCyqjsXwnjjA==" saltValue="h6rBi2FB2ZkpKGk8jRq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7.89</v>
      </c>
      <c r="G34" s="33">
        <v>13.4</v>
      </c>
      <c r="H34" s="33">
        <v>20.48</v>
      </c>
      <c r="I34" s="33">
        <v>28.28</v>
      </c>
      <c r="J34" s="34">
        <v>25.67</v>
      </c>
      <c r="K34" s="22"/>
      <c r="L34" s="22"/>
      <c r="M34" s="22"/>
      <c r="N34" s="22"/>
      <c r="O34" s="22"/>
      <c r="P34" s="22"/>
    </row>
    <row r="35" spans="1:16" ht="39" customHeight="1" x14ac:dyDescent="0.2">
      <c r="A35" s="22"/>
      <c r="B35" s="35"/>
      <c r="C35" s="1132" t="s">
        <v>536</v>
      </c>
      <c r="D35" s="1132"/>
      <c r="E35" s="1133"/>
      <c r="F35" s="36">
        <v>0.55000000000000004</v>
      </c>
      <c r="G35" s="37">
        <v>5.65</v>
      </c>
      <c r="H35" s="37">
        <v>8.6</v>
      </c>
      <c r="I35" s="37">
        <v>4.68</v>
      </c>
      <c r="J35" s="38">
        <v>23.84</v>
      </c>
      <c r="K35" s="22"/>
      <c r="L35" s="22"/>
      <c r="M35" s="22"/>
      <c r="N35" s="22"/>
      <c r="O35" s="22"/>
      <c r="P35" s="22"/>
    </row>
    <row r="36" spans="1:16" ht="39" customHeight="1" x14ac:dyDescent="0.2">
      <c r="A36" s="22"/>
      <c r="B36" s="35"/>
      <c r="C36" s="1132" t="s">
        <v>537</v>
      </c>
      <c r="D36" s="1132"/>
      <c r="E36" s="1133"/>
      <c r="F36" s="36">
        <v>20.5</v>
      </c>
      <c r="G36" s="37">
        <v>19.95</v>
      </c>
      <c r="H36" s="37">
        <v>18.54</v>
      </c>
      <c r="I36" s="37">
        <v>18.12</v>
      </c>
      <c r="J36" s="38">
        <v>18.97</v>
      </c>
      <c r="K36" s="22"/>
      <c r="L36" s="22"/>
      <c r="M36" s="22"/>
      <c r="N36" s="22"/>
      <c r="O36" s="22"/>
      <c r="P36" s="22"/>
    </row>
    <row r="37" spans="1:16" ht="39" customHeight="1" x14ac:dyDescent="0.2">
      <c r="A37" s="22"/>
      <c r="B37" s="35"/>
      <c r="C37" s="1132" t="s">
        <v>538</v>
      </c>
      <c r="D37" s="1132"/>
      <c r="E37" s="1133"/>
      <c r="F37" s="36">
        <v>0.36</v>
      </c>
      <c r="G37" s="37">
        <v>0.34</v>
      </c>
      <c r="H37" s="37">
        <v>0.79</v>
      </c>
      <c r="I37" s="37">
        <v>1.62</v>
      </c>
      <c r="J37" s="38">
        <v>3.85</v>
      </c>
      <c r="K37" s="22"/>
      <c r="L37" s="22"/>
      <c r="M37" s="22"/>
      <c r="N37" s="22"/>
      <c r="O37" s="22"/>
      <c r="P37" s="22"/>
    </row>
    <row r="38" spans="1:16" ht="39" customHeight="1" x14ac:dyDescent="0.2">
      <c r="A38" s="22"/>
      <c r="B38" s="35"/>
      <c r="C38" s="1132" t="s">
        <v>539</v>
      </c>
      <c r="D38" s="1132"/>
      <c r="E38" s="1133"/>
      <c r="F38" s="36">
        <v>0</v>
      </c>
      <c r="G38" s="37">
        <v>0.04</v>
      </c>
      <c r="H38" s="37">
        <v>0.05</v>
      </c>
      <c r="I38" s="37">
        <v>0.06</v>
      </c>
      <c r="J38" s="38">
        <v>1.34</v>
      </c>
      <c r="K38" s="22"/>
      <c r="L38" s="22"/>
      <c r="M38" s="22"/>
      <c r="N38" s="22"/>
      <c r="O38" s="22"/>
      <c r="P38" s="22"/>
    </row>
    <row r="39" spans="1:16" ht="39" customHeight="1" x14ac:dyDescent="0.2">
      <c r="A39" s="22"/>
      <c r="B39" s="35"/>
      <c r="C39" s="1132" t="s">
        <v>540</v>
      </c>
      <c r="D39" s="1132"/>
      <c r="E39" s="1133"/>
      <c r="F39" s="36" t="s">
        <v>541</v>
      </c>
      <c r="G39" s="37">
        <v>7.0000000000000007E-2</v>
      </c>
      <c r="H39" s="37">
        <v>0.13</v>
      </c>
      <c r="I39" s="37">
        <v>0.31</v>
      </c>
      <c r="J39" s="38">
        <v>0.7</v>
      </c>
      <c r="K39" s="22"/>
      <c r="L39" s="22"/>
      <c r="M39" s="22"/>
      <c r="N39" s="22"/>
      <c r="O39" s="22"/>
      <c r="P39" s="22"/>
    </row>
    <row r="40" spans="1:16" ht="39" customHeight="1" x14ac:dyDescent="0.2">
      <c r="A40" s="22"/>
      <c r="B40" s="35"/>
      <c r="C40" s="1132" t="s">
        <v>542</v>
      </c>
      <c r="D40" s="1132"/>
      <c r="E40" s="1133"/>
      <c r="F40" s="36">
        <v>1.05</v>
      </c>
      <c r="G40" s="37">
        <v>0.9</v>
      </c>
      <c r="H40" s="37">
        <v>0.79</v>
      </c>
      <c r="I40" s="37">
        <v>0.6</v>
      </c>
      <c r="J40" s="38">
        <v>0.55000000000000004</v>
      </c>
      <c r="K40" s="22"/>
      <c r="L40" s="22"/>
      <c r="M40" s="22"/>
      <c r="N40" s="22"/>
      <c r="O40" s="22"/>
      <c r="P40" s="22"/>
    </row>
    <row r="41" spans="1:16" ht="39" customHeight="1" x14ac:dyDescent="0.2">
      <c r="A41" s="22"/>
      <c r="B41" s="35"/>
      <c r="C41" s="1132" t="s">
        <v>543</v>
      </c>
      <c r="D41" s="1132"/>
      <c r="E41" s="1133"/>
      <c r="F41" s="36">
        <v>0.09</v>
      </c>
      <c r="G41" s="37">
        <v>0.08</v>
      </c>
      <c r="H41" s="37">
        <v>7.0000000000000007E-2</v>
      </c>
      <c r="I41" s="37">
        <v>7.0000000000000007E-2</v>
      </c>
      <c r="J41" s="38">
        <v>7.0000000000000007E-2</v>
      </c>
      <c r="K41" s="22"/>
      <c r="L41" s="22"/>
      <c r="M41" s="22"/>
      <c r="N41" s="22"/>
      <c r="O41" s="22"/>
      <c r="P41" s="22"/>
    </row>
    <row r="42" spans="1:16" ht="39" customHeight="1" x14ac:dyDescent="0.2">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545</v>
      </c>
      <c r="D43" s="1134"/>
      <c r="E43" s="1135"/>
      <c r="F43" s="41">
        <v>0.31</v>
      </c>
      <c r="G43" s="42">
        <v>0.39</v>
      </c>
      <c r="H43" s="42">
        <v>0.67</v>
      </c>
      <c r="I43" s="42">
        <v>0.28000000000000003</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7QTwA8kBuUGbX8UV+uHBcCP+Cy5+4PHAH7EmTySIH6ubmQ1J3CJyC4q1owrBeuDxq/E+vK+5qgJ9lwLZ6x5Lg==" saltValue="ZxIm4AAY3FqFYCqMxekI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3420</v>
      </c>
      <c r="L45" s="58">
        <v>3420</v>
      </c>
      <c r="M45" s="58">
        <v>3690</v>
      </c>
      <c r="N45" s="58">
        <v>3519</v>
      </c>
      <c r="O45" s="59">
        <v>3423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1047</v>
      </c>
      <c r="L48" s="62">
        <v>985</v>
      </c>
      <c r="M48" s="62">
        <v>1006</v>
      </c>
      <c r="N48" s="62">
        <v>975</v>
      </c>
      <c r="O48" s="63">
        <v>1051</v>
      </c>
      <c r="P48" s="46"/>
      <c r="Q48" s="46"/>
      <c r="R48" s="46"/>
      <c r="S48" s="46"/>
      <c r="T48" s="46"/>
      <c r="U48" s="46"/>
    </row>
    <row r="49" spans="1:21" ht="30.75" customHeight="1" x14ac:dyDescent="0.2">
      <c r="A49" s="46"/>
      <c r="B49" s="1163"/>
      <c r="C49" s="1164"/>
      <c r="D49" s="60"/>
      <c r="E49" s="1140" t="s">
        <v>14</v>
      </c>
      <c r="F49" s="1140"/>
      <c r="G49" s="1140"/>
      <c r="H49" s="1140"/>
      <c r="I49" s="1140"/>
      <c r="J49" s="1141"/>
      <c r="K49" s="61">
        <v>70</v>
      </c>
      <c r="L49" s="62">
        <v>65</v>
      </c>
      <c r="M49" s="62">
        <v>65</v>
      </c>
      <c r="N49" s="62">
        <v>65</v>
      </c>
      <c r="O49" s="63">
        <v>46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3586</v>
      </c>
      <c r="L52" s="62">
        <v>3486</v>
      </c>
      <c r="M52" s="62">
        <v>3555</v>
      </c>
      <c r="N52" s="62">
        <v>3180</v>
      </c>
      <c r="O52" s="63">
        <v>3155</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951</v>
      </c>
      <c r="L53" s="67">
        <v>984</v>
      </c>
      <c r="M53" s="67">
        <v>1206</v>
      </c>
      <c r="N53" s="67">
        <v>1379</v>
      </c>
      <c r="O53" s="68">
        <v>1365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fB0t3BegabVR8LDuTYN12Ixdm1orUUBRo02fVquCokDZQ5KOOthOEp5XH03F0HHcRNSM4LjI1a+aByV85mUgA==" saltValue="rOqthVM07Yk+6LPZkieS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28222</v>
      </c>
      <c r="J41" s="343">
        <v>29969</v>
      </c>
      <c r="K41" s="343">
        <v>29837</v>
      </c>
      <c r="L41" s="343">
        <v>28606</v>
      </c>
      <c r="M41" s="344">
        <v>28345</v>
      </c>
    </row>
    <row r="42" spans="2:13" ht="27.75" customHeight="1" x14ac:dyDescent="0.2">
      <c r="B42" s="1171"/>
      <c r="C42" s="1172"/>
      <c r="D42" s="104"/>
      <c r="E42" s="1175" t="s">
        <v>32</v>
      </c>
      <c r="F42" s="1175"/>
      <c r="G42" s="1175"/>
      <c r="H42" s="1176"/>
      <c r="I42" s="345" t="s">
        <v>489</v>
      </c>
      <c r="J42" s="346" t="s">
        <v>489</v>
      </c>
      <c r="K42" s="346" t="s">
        <v>489</v>
      </c>
      <c r="L42" s="346" t="s">
        <v>489</v>
      </c>
      <c r="M42" s="347" t="s">
        <v>489</v>
      </c>
    </row>
    <row r="43" spans="2:13" ht="27.75" customHeight="1" x14ac:dyDescent="0.2">
      <c r="B43" s="1171"/>
      <c r="C43" s="1172"/>
      <c r="D43" s="104"/>
      <c r="E43" s="1175" t="s">
        <v>33</v>
      </c>
      <c r="F43" s="1175"/>
      <c r="G43" s="1175"/>
      <c r="H43" s="1176"/>
      <c r="I43" s="345">
        <v>11661</v>
      </c>
      <c r="J43" s="346">
        <v>10435</v>
      </c>
      <c r="K43" s="346">
        <v>10063</v>
      </c>
      <c r="L43" s="346">
        <v>9622</v>
      </c>
      <c r="M43" s="347">
        <v>9640</v>
      </c>
    </row>
    <row r="44" spans="2:13" ht="27.75" customHeight="1" x14ac:dyDescent="0.2">
      <c r="B44" s="1171"/>
      <c r="C44" s="1172"/>
      <c r="D44" s="104"/>
      <c r="E44" s="1175" t="s">
        <v>34</v>
      </c>
      <c r="F44" s="1175"/>
      <c r="G44" s="1175"/>
      <c r="H44" s="1176"/>
      <c r="I44" s="345">
        <v>332</v>
      </c>
      <c r="J44" s="346">
        <v>268</v>
      </c>
      <c r="K44" s="346">
        <v>204</v>
      </c>
      <c r="L44" s="346">
        <v>140</v>
      </c>
      <c r="M44" s="347">
        <v>94</v>
      </c>
    </row>
    <row r="45" spans="2:13" ht="27.75" customHeight="1" x14ac:dyDescent="0.2">
      <c r="B45" s="1171"/>
      <c r="C45" s="1172"/>
      <c r="D45" s="104"/>
      <c r="E45" s="1175" t="s">
        <v>35</v>
      </c>
      <c r="F45" s="1175"/>
      <c r="G45" s="1175"/>
      <c r="H45" s="1176"/>
      <c r="I45" s="345">
        <v>1899</v>
      </c>
      <c r="J45" s="346">
        <v>2037</v>
      </c>
      <c r="K45" s="346">
        <v>2024</v>
      </c>
      <c r="L45" s="346">
        <v>2099</v>
      </c>
      <c r="M45" s="347">
        <v>2218</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4296</v>
      </c>
      <c r="J50" s="346">
        <v>4324</v>
      </c>
      <c r="K50" s="346">
        <v>4830</v>
      </c>
      <c r="L50" s="346">
        <v>5505</v>
      </c>
      <c r="M50" s="347">
        <v>9962</v>
      </c>
    </row>
    <row r="51" spans="2:13" ht="27.75" customHeight="1" x14ac:dyDescent="0.2">
      <c r="B51" s="1171"/>
      <c r="C51" s="1172"/>
      <c r="D51" s="104"/>
      <c r="E51" s="1175" t="s">
        <v>42</v>
      </c>
      <c r="F51" s="1175"/>
      <c r="G51" s="1175"/>
      <c r="H51" s="1176"/>
      <c r="I51" s="345">
        <v>1955</v>
      </c>
      <c r="J51" s="346">
        <v>1854</v>
      </c>
      <c r="K51" s="346">
        <v>1823</v>
      </c>
      <c r="L51" s="346">
        <v>1700</v>
      </c>
      <c r="M51" s="347">
        <v>2115</v>
      </c>
    </row>
    <row r="52" spans="2:13" ht="27.75" customHeight="1" x14ac:dyDescent="0.2">
      <c r="B52" s="1173"/>
      <c r="C52" s="1174"/>
      <c r="D52" s="104"/>
      <c r="E52" s="1175" t="s">
        <v>43</v>
      </c>
      <c r="F52" s="1175"/>
      <c r="G52" s="1175"/>
      <c r="H52" s="1176"/>
      <c r="I52" s="345">
        <v>28587</v>
      </c>
      <c r="J52" s="346">
        <v>29282</v>
      </c>
      <c r="K52" s="346">
        <v>28738</v>
      </c>
      <c r="L52" s="346">
        <v>26566</v>
      </c>
      <c r="M52" s="347">
        <v>27251</v>
      </c>
    </row>
    <row r="53" spans="2:13" ht="27.75" customHeight="1" thickBot="1" x14ac:dyDescent="0.25">
      <c r="B53" s="1177" t="s">
        <v>19</v>
      </c>
      <c r="C53" s="1178"/>
      <c r="D53" s="108"/>
      <c r="E53" s="1179" t="s">
        <v>44</v>
      </c>
      <c r="F53" s="1179"/>
      <c r="G53" s="1179"/>
      <c r="H53" s="1180"/>
      <c r="I53" s="348">
        <v>7277</v>
      </c>
      <c r="J53" s="349">
        <v>7249</v>
      </c>
      <c r="K53" s="349">
        <v>6737</v>
      </c>
      <c r="L53" s="349">
        <v>6696</v>
      </c>
      <c r="M53" s="350">
        <v>970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ibOhPT2HOyx1Y+9ZjHUY7R1ONJpv64rHwycz3LFdV6rG0k1UoAViWGh2KnVOH0JtPKd7U90G0uD4wUN3Rza4YA==" saltValue="5dlJZaH1q8yRNQEgl9LW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3054</v>
      </c>
      <c r="G55" s="120">
        <v>3656</v>
      </c>
      <c r="H55" s="121">
        <v>3957</v>
      </c>
    </row>
    <row r="56" spans="2:8" ht="52.5" customHeight="1" x14ac:dyDescent="0.2">
      <c r="B56" s="122"/>
      <c r="C56" s="1198" t="s">
        <v>47</v>
      </c>
      <c r="D56" s="1198"/>
      <c r="E56" s="1199"/>
      <c r="F56" s="123">
        <v>263</v>
      </c>
      <c r="G56" s="123">
        <v>263</v>
      </c>
      <c r="H56" s="124">
        <v>263</v>
      </c>
    </row>
    <row r="57" spans="2:8" ht="53.25" customHeight="1" x14ac:dyDescent="0.2">
      <c r="B57" s="122"/>
      <c r="C57" s="1200" t="s">
        <v>48</v>
      </c>
      <c r="D57" s="1200"/>
      <c r="E57" s="1201"/>
      <c r="F57" s="125">
        <v>2028</v>
      </c>
      <c r="G57" s="125">
        <v>2078</v>
      </c>
      <c r="H57" s="126">
        <v>4316</v>
      </c>
    </row>
    <row r="58" spans="2:8" ht="45.75" customHeight="1" x14ac:dyDescent="0.2">
      <c r="B58" s="127"/>
      <c r="C58" s="1188" t="s">
        <v>565</v>
      </c>
      <c r="D58" s="1189"/>
      <c r="E58" s="1190"/>
      <c r="F58" s="128">
        <v>173</v>
      </c>
      <c r="G58" s="128">
        <v>173</v>
      </c>
      <c r="H58" s="129">
        <v>1910</v>
      </c>
    </row>
    <row r="59" spans="2:8" ht="45.75" customHeight="1" x14ac:dyDescent="0.2">
      <c r="B59" s="127"/>
      <c r="C59" s="1188" t="s">
        <v>566</v>
      </c>
      <c r="D59" s="1189"/>
      <c r="E59" s="1190"/>
      <c r="F59" s="128">
        <v>925</v>
      </c>
      <c r="G59" s="128">
        <v>590</v>
      </c>
      <c r="H59" s="129">
        <v>590</v>
      </c>
    </row>
    <row r="60" spans="2:8" ht="45.75" customHeight="1" x14ac:dyDescent="0.2">
      <c r="B60" s="127"/>
      <c r="C60" s="1188" t="s">
        <v>567</v>
      </c>
      <c r="D60" s="1189"/>
      <c r="E60" s="1190"/>
      <c r="F60" s="128">
        <v>42</v>
      </c>
      <c r="G60" s="128">
        <v>43</v>
      </c>
      <c r="H60" s="129">
        <v>543</v>
      </c>
    </row>
    <row r="61" spans="2:8" ht="45.75" customHeight="1" x14ac:dyDescent="0.2">
      <c r="B61" s="127"/>
      <c r="C61" s="1188" t="s">
        <v>568</v>
      </c>
      <c r="D61" s="1189"/>
      <c r="E61" s="1190"/>
      <c r="F61" s="128">
        <v>414</v>
      </c>
      <c r="G61" s="128">
        <v>468</v>
      </c>
      <c r="H61" s="129">
        <v>468</v>
      </c>
    </row>
    <row r="62" spans="2:8" ht="45.75" customHeight="1" thickBot="1" x14ac:dyDescent="0.25">
      <c r="B62" s="130"/>
      <c r="C62" s="1191" t="s">
        <v>569</v>
      </c>
      <c r="D62" s="1192"/>
      <c r="E62" s="1193"/>
      <c r="F62" s="131">
        <v>239</v>
      </c>
      <c r="G62" s="131">
        <v>250</v>
      </c>
      <c r="H62" s="132">
        <v>249</v>
      </c>
    </row>
    <row r="63" spans="2:8" ht="52.5" customHeight="1" thickBot="1" x14ac:dyDescent="0.25">
      <c r="B63" s="133"/>
      <c r="C63" s="1194" t="s">
        <v>49</v>
      </c>
      <c r="D63" s="1194"/>
      <c r="E63" s="1195"/>
      <c r="F63" s="134">
        <v>5346</v>
      </c>
      <c r="G63" s="134">
        <v>5997</v>
      </c>
      <c r="H63" s="135">
        <v>8536</v>
      </c>
    </row>
    <row r="64" spans="2:8" ht="13" x14ac:dyDescent="0.2"/>
  </sheetData>
  <sheetProtection algorithmName="SHA-512" hashValue="feGsoB8q0CKXh1ewrMo4/E5CgekLTDYq9CaDLEGPrpjGCdC5ofUCXWgw4RtEbaM6Ob8tPp9Aj+bsneWUv6RVXQ==" saltValue="sUe3gTZuii/BS5TxS6vH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130336</v>
      </c>
      <c r="E3" s="154"/>
      <c r="F3" s="155">
        <v>94081</v>
      </c>
      <c r="G3" s="156"/>
      <c r="H3" s="157"/>
    </row>
    <row r="4" spans="1:8" x14ac:dyDescent="0.2">
      <c r="A4" s="158"/>
      <c r="B4" s="159"/>
      <c r="C4" s="160"/>
      <c r="D4" s="161">
        <v>44292</v>
      </c>
      <c r="E4" s="162"/>
      <c r="F4" s="163">
        <v>48949</v>
      </c>
      <c r="G4" s="164"/>
      <c r="H4" s="165"/>
    </row>
    <row r="5" spans="1:8" x14ac:dyDescent="0.2">
      <c r="A5" s="146" t="s">
        <v>522</v>
      </c>
      <c r="B5" s="151"/>
      <c r="C5" s="152"/>
      <c r="D5" s="153">
        <v>236510</v>
      </c>
      <c r="E5" s="154"/>
      <c r="F5" s="155">
        <v>92632</v>
      </c>
      <c r="G5" s="156"/>
      <c r="H5" s="157"/>
    </row>
    <row r="6" spans="1:8" x14ac:dyDescent="0.2">
      <c r="A6" s="158"/>
      <c r="B6" s="159"/>
      <c r="C6" s="160"/>
      <c r="D6" s="161">
        <v>136850</v>
      </c>
      <c r="E6" s="162"/>
      <c r="F6" s="163">
        <v>47978</v>
      </c>
      <c r="G6" s="164"/>
      <c r="H6" s="165"/>
    </row>
    <row r="7" spans="1:8" x14ac:dyDescent="0.2">
      <c r="A7" s="146" t="s">
        <v>523</v>
      </c>
      <c r="B7" s="151"/>
      <c r="C7" s="152"/>
      <c r="D7" s="153">
        <v>153220</v>
      </c>
      <c r="E7" s="154"/>
      <c r="F7" s="155">
        <v>96469</v>
      </c>
      <c r="G7" s="156"/>
      <c r="H7" s="157"/>
    </row>
    <row r="8" spans="1:8" x14ac:dyDescent="0.2">
      <c r="A8" s="158"/>
      <c r="B8" s="159"/>
      <c r="C8" s="160"/>
      <c r="D8" s="161">
        <v>56101</v>
      </c>
      <c r="E8" s="162"/>
      <c r="F8" s="163">
        <v>49775</v>
      </c>
      <c r="G8" s="164"/>
      <c r="H8" s="165"/>
    </row>
    <row r="9" spans="1:8" x14ac:dyDescent="0.2">
      <c r="A9" s="146" t="s">
        <v>524</v>
      </c>
      <c r="B9" s="151"/>
      <c r="C9" s="152"/>
      <c r="D9" s="153">
        <v>77594</v>
      </c>
      <c r="E9" s="154"/>
      <c r="F9" s="155">
        <v>85743</v>
      </c>
      <c r="G9" s="156"/>
      <c r="H9" s="157"/>
    </row>
    <row r="10" spans="1:8" x14ac:dyDescent="0.2">
      <c r="A10" s="158"/>
      <c r="B10" s="159"/>
      <c r="C10" s="160"/>
      <c r="D10" s="161">
        <v>24725</v>
      </c>
      <c r="E10" s="162"/>
      <c r="F10" s="163">
        <v>45231</v>
      </c>
      <c r="G10" s="164"/>
      <c r="H10" s="165"/>
    </row>
    <row r="11" spans="1:8" x14ac:dyDescent="0.2">
      <c r="A11" s="146" t="s">
        <v>525</v>
      </c>
      <c r="B11" s="151"/>
      <c r="C11" s="152"/>
      <c r="D11" s="153">
        <v>74197</v>
      </c>
      <c r="E11" s="154"/>
      <c r="F11" s="155">
        <v>92509</v>
      </c>
      <c r="G11" s="156"/>
      <c r="H11" s="157"/>
    </row>
    <row r="12" spans="1:8" x14ac:dyDescent="0.2">
      <c r="A12" s="158"/>
      <c r="B12" s="159"/>
      <c r="C12" s="166"/>
      <c r="D12" s="161">
        <v>34874</v>
      </c>
      <c r="E12" s="162"/>
      <c r="F12" s="163">
        <v>52274</v>
      </c>
      <c r="G12" s="164"/>
      <c r="H12" s="165"/>
    </row>
    <row r="13" spans="1:8" x14ac:dyDescent="0.2">
      <c r="A13" s="146"/>
      <c r="B13" s="151"/>
      <c r="C13" s="152"/>
      <c r="D13" s="153">
        <v>134371</v>
      </c>
      <c r="E13" s="154"/>
      <c r="F13" s="155">
        <v>92287</v>
      </c>
      <c r="G13" s="167"/>
      <c r="H13" s="157"/>
    </row>
    <row r="14" spans="1:8" x14ac:dyDescent="0.2">
      <c r="A14" s="158"/>
      <c r="B14" s="159"/>
      <c r="C14" s="160"/>
      <c r="D14" s="161">
        <v>59368</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0.7</v>
      </c>
      <c r="C19" s="168">
        <f>ROUND(VALUE(SUBSTITUTE(実質収支比率等に係る経年分析!G$48,"▲","-")),2)</f>
        <v>5.74</v>
      </c>
      <c r="D19" s="168">
        <f>ROUND(VALUE(SUBSTITUTE(実質収支比率等に係る経年分析!H$48,"▲","-")),2)</f>
        <v>8.68</v>
      </c>
      <c r="E19" s="168">
        <f>ROUND(VALUE(SUBSTITUTE(実質収支比率等に係る経年分析!I$48,"▲","-")),2)</f>
        <v>4.76</v>
      </c>
      <c r="F19" s="168">
        <f>ROUND(VALUE(SUBSTITUTE(実質収支比率等に係る経年分析!J$48,"▲","-")),2)</f>
        <v>23.96</v>
      </c>
    </row>
    <row r="20" spans="1:11" x14ac:dyDescent="0.2">
      <c r="A20" s="168" t="s">
        <v>53</v>
      </c>
      <c r="B20" s="168">
        <f>ROUND(VALUE(SUBSTITUTE(実質収支比率等に係る経年分析!F$47,"▲","-")),2)</f>
        <v>22.94</v>
      </c>
      <c r="C20" s="168">
        <f>ROUND(VALUE(SUBSTITUTE(実質収支比率等に係る経年分析!G$47,"▲","-")),2)</f>
        <v>22.92</v>
      </c>
      <c r="D20" s="168">
        <f>ROUND(VALUE(SUBSTITUTE(実質収支比率等に係る経年分析!H$47,"▲","-")),2)</f>
        <v>25.22</v>
      </c>
      <c r="E20" s="168">
        <f>ROUND(VALUE(SUBSTITUTE(実質収支比率等に係る経年分析!I$47,"▲","-")),2)</f>
        <v>31.23</v>
      </c>
      <c r="F20" s="168">
        <f>ROUND(VALUE(SUBSTITUTE(実質収支比率等に係る経年分析!J$47,"▲","-")),2)</f>
        <v>34.03</v>
      </c>
    </row>
    <row r="21" spans="1:11" x14ac:dyDescent="0.2">
      <c r="A21" s="168" t="s">
        <v>54</v>
      </c>
      <c r="B21" s="168">
        <f>IF(ISNUMBER(VALUE(SUBSTITUTE(実質収支比率等に係る経年分析!F$49,"▲","-"))),ROUND(VALUE(SUBSTITUTE(実質収支比率等に係る経年分析!F$49,"▲","-")),2),NA())</f>
        <v>-3.54</v>
      </c>
      <c r="C21" s="168">
        <f>IF(ISNUMBER(VALUE(SUBSTITUTE(実質収支比率等に係る経年分析!G$49,"▲","-"))),ROUND(VALUE(SUBSTITUTE(実質収支比率等に係る経年分析!G$49,"▲","-")),2),NA())</f>
        <v>5.07</v>
      </c>
      <c r="D21" s="168">
        <f>IF(ISNUMBER(VALUE(SUBSTITUTE(実質収支比率等に係る経年分析!H$49,"▲","-"))),ROUND(VALUE(SUBSTITUTE(実質収支比率等に係る経年分析!H$49,"▲","-")),2),NA())</f>
        <v>3.11</v>
      </c>
      <c r="E21" s="168">
        <f>IF(ISNUMBER(VALUE(SUBSTITUTE(実質収支比率等に係る経年分析!I$49,"▲","-"))),ROUND(VALUE(SUBSTITUTE(実質収支比率等に係る経年分析!I$49,"▲","-")),2),NA())</f>
        <v>-1.82</v>
      </c>
      <c r="F21" s="168">
        <f>IF(ISNUMBER(VALUE(SUBSTITUTE(実質収支比率等に係る経年分析!J$49,"▲","-"))),ROUND(VALUE(SUBSTITUTE(実質収支比率等に係る経年分析!J$49,"▲","-")),2),NA())</f>
        <v>20.9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0.28000000000000003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臨海土地造成事業特別会計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0.55000000000000004</v>
      </c>
    </row>
    <row r="31" spans="1:11" x14ac:dyDescent="0.2">
      <c r="A31" s="169" t="str">
        <f>IF(連結実質赤字比率に係る赤字・黒字の構成分析!C$39="",NA(),連結実質赤字比率に係る赤字・黒字の構成分析!C$39)</f>
        <v>下水道事業会計</v>
      </c>
      <c r="B31" s="169">
        <f>IF(ROUND(VALUE(SUBSTITUTE(連結実質赤字比率に係る赤字・黒字の構成分析!F$39,"▲", "-")), 2) &lt; 0, ABS(ROUND(VALUE(SUBSTITUTE(連結実質赤字比率に係る赤字・黒字の構成分析!F$39,"▲", "-")), 2)), NA())</f>
        <v>0.09</v>
      </c>
      <c r="C31" s="169" t="e">
        <f>IF(ROUND(VALUE(SUBSTITUTE(連結実質赤字比率に係る赤字・黒字の構成分析!F$39,"▲", "-")), 2) &gt;= 0, ABS(ROUND(VALUE(SUBSTITUTE(連結実質赤字比率に係る赤字・黒字の構成分析!F$39,"▲", "-")), 2)), NA())</f>
        <v>#N/A</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3.85</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18.54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18.97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0.55000000000000004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23.84</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20.48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28.28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25.67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3586</v>
      </c>
      <c r="E42" s="170"/>
      <c r="F42" s="170"/>
      <c r="G42" s="170">
        <f>'実質公債費比率（分子）の構造'!L$52</f>
        <v>3486</v>
      </c>
      <c r="H42" s="170"/>
      <c r="I42" s="170"/>
      <c r="J42" s="170">
        <f>'実質公債費比率（分子）の構造'!M$52</f>
        <v>3555</v>
      </c>
      <c r="K42" s="170"/>
      <c r="L42" s="170"/>
      <c r="M42" s="170">
        <f>'実質公債費比率（分子）の構造'!N$52</f>
        <v>3180</v>
      </c>
      <c r="N42" s="170"/>
      <c r="O42" s="170"/>
      <c r="P42" s="170">
        <f>'実質公債費比率（分子）の構造'!O$52</f>
        <v>3155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70</v>
      </c>
      <c r="C45" s="170"/>
      <c r="D45" s="170"/>
      <c r="E45" s="170">
        <f>'実質公債費比率（分子）の構造'!L$49</f>
        <v>65</v>
      </c>
      <c r="F45" s="170"/>
      <c r="G45" s="170"/>
      <c r="H45" s="170">
        <f>'実質公債費比率（分子）の構造'!M$49</f>
        <v>65</v>
      </c>
      <c r="I45" s="170"/>
      <c r="J45" s="170"/>
      <c r="K45" s="170">
        <f>'実質公債費比率（分子）の構造'!N$49</f>
        <v>65</v>
      </c>
      <c r="L45" s="170"/>
      <c r="M45" s="170"/>
      <c r="N45" s="170">
        <f>'実質公債費比率（分子）の構造'!O$49</f>
        <v>46</v>
      </c>
      <c r="O45" s="170"/>
      <c r="P45" s="170"/>
    </row>
    <row r="46" spans="1:16" x14ac:dyDescent="0.2">
      <c r="A46" s="170" t="s">
        <v>64</v>
      </c>
      <c r="B46" s="170">
        <f>'実質公債費比率（分子）の構造'!K$48</f>
        <v>1047</v>
      </c>
      <c r="C46" s="170"/>
      <c r="D46" s="170"/>
      <c r="E46" s="170">
        <f>'実質公債費比率（分子）の構造'!L$48</f>
        <v>985</v>
      </c>
      <c r="F46" s="170"/>
      <c r="G46" s="170"/>
      <c r="H46" s="170">
        <f>'実質公債費比率（分子）の構造'!M$48</f>
        <v>1006</v>
      </c>
      <c r="I46" s="170"/>
      <c r="J46" s="170"/>
      <c r="K46" s="170">
        <f>'実質公債費比率（分子）の構造'!N$48</f>
        <v>975</v>
      </c>
      <c r="L46" s="170"/>
      <c r="M46" s="170"/>
      <c r="N46" s="170">
        <f>'実質公債費比率（分子）の構造'!O$48</f>
        <v>1051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3420</v>
      </c>
      <c r="C49" s="170"/>
      <c r="D49" s="170"/>
      <c r="E49" s="170">
        <f>'実質公債費比率（分子）の構造'!L$45</f>
        <v>3420</v>
      </c>
      <c r="F49" s="170"/>
      <c r="G49" s="170"/>
      <c r="H49" s="170">
        <f>'実質公債費比率（分子）の構造'!M$45</f>
        <v>3690</v>
      </c>
      <c r="I49" s="170"/>
      <c r="J49" s="170"/>
      <c r="K49" s="170">
        <f>'実質公債費比率（分子）の構造'!N$45</f>
        <v>3519</v>
      </c>
      <c r="L49" s="170"/>
      <c r="M49" s="170"/>
      <c r="N49" s="170">
        <f>'実質公債費比率（分子）の構造'!O$45</f>
        <v>3423</v>
      </c>
      <c r="O49" s="170"/>
      <c r="P49" s="170"/>
    </row>
    <row r="50" spans="1:16" x14ac:dyDescent="0.2">
      <c r="A50" s="170" t="s">
        <v>67</v>
      </c>
      <c r="B50" s="170" t="e">
        <f>NA()</f>
        <v>#N/A</v>
      </c>
      <c r="C50" s="170">
        <f>IF(ISNUMBER('実質公債費比率（分子）の構造'!K$53),'実質公債費比率（分子）の構造'!K$53,NA())</f>
        <v>951</v>
      </c>
      <c r="D50" s="170" t="e">
        <f>NA()</f>
        <v>#N/A</v>
      </c>
      <c r="E50" s="170" t="e">
        <f>NA()</f>
        <v>#N/A</v>
      </c>
      <c r="F50" s="170">
        <f>IF(ISNUMBER('実質公債費比率（分子）の構造'!L$53),'実質公債費比率（分子）の構造'!L$53,NA())</f>
        <v>984</v>
      </c>
      <c r="G50" s="170" t="e">
        <f>NA()</f>
        <v>#N/A</v>
      </c>
      <c r="H50" s="170" t="e">
        <f>NA()</f>
        <v>#N/A</v>
      </c>
      <c r="I50" s="170">
        <f>IF(ISNUMBER('実質公債費比率（分子）の構造'!M$53),'実質公債費比率（分子）の構造'!M$53,NA())</f>
        <v>1206</v>
      </c>
      <c r="J50" s="170" t="e">
        <f>NA()</f>
        <v>#N/A</v>
      </c>
      <c r="K50" s="170" t="e">
        <f>NA()</f>
        <v>#N/A</v>
      </c>
      <c r="L50" s="170">
        <f>IF(ISNUMBER('実質公債費比率（分子）の構造'!N$53),'実質公債費比率（分子）の構造'!N$53,NA())</f>
        <v>1379</v>
      </c>
      <c r="M50" s="170" t="e">
        <f>NA()</f>
        <v>#N/A</v>
      </c>
      <c r="N50" s="170" t="e">
        <f>NA()</f>
        <v>#N/A</v>
      </c>
      <c r="O50" s="170">
        <f>IF(ISNUMBER('実質公債費比率（分子）の構造'!O$53),'実質公債費比率（分子）の構造'!O$53,NA())</f>
        <v>1365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28587</v>
      </c>
      <c r="E56" s="169"/>
      <c r="F56" s="169"/>
      <c r="G56" s="169">
        <f>'将来負担比率（分子）の構造'!J$52</f>
        <v>29282</v>
      </c>
      <c r="H56" s="169"/>
      <c r="I56" s="169"/>
      <c r="J56" s="169">
        <f>'将来負担比率（分子）の構造'!K$52</f>
        <v>28738</v>
      </c>
      <c r="K56" s="169"/>
      <c r="L56" s="169"/>
      <c r="M56" s="169">
        <f>'将来負担比率（分子）の構造'!L$52</f>
        <v>26566</v>
      </c>
      <c r="N56" s="169"/>
      <c r="O56" s="169"/>
      <c r="P56" s="169">
        <f>'将来負担比率（分子）の構造'!M$52</f>
        <v>27251</v>
      </c>
    </row>
    <row r="57" spans="1:16" x14ac:dyDescent="0.2">
      <c r="A57" s="169" t="s">
        <v>42</v>
      </c>
      <c r="B57" s="169"/>
      <c r="C57" s="169"/>
      <c r="D57" s="169">
        <f>'将来負担比率（分子）の構造'!I$51</f>
        <v>1955</v>
      </c>
      <c r="E57" s="169"/>
      <c r="F57" s="169"/>
      <c r="G57" s="169">
        <f>'将来負担比率（分子）の構造'!J$51</f>
        <v>1854</v>
      </c>
      <c r="H57" s="169"/>
      <c r="I57" s="169"/>
      <c r="J57" s="169">
        <f>'将来負担比率（分子）の構造'!K$51</f>
        <v>1823</v>
      </c>
      <c r="K57" s="169"/>
      <c r="L57" s="169"/>
      <c r="M57" s="169">
        <f>'将来負担比率（分子）の構造'!L$51</f>
        <v>1700</v>
      </c>
      <c r="N57" s="169"/>
      <c r="O57" s="169"/>
      <c r="P57" s="169">
        <f>'将来負担比率（分子）の構造'!M$51</f>
        <v>2115</v>
      </c>
    </row>
    <row r="58" spans="1:16" x14ac:dyDescent="0.2">
      <c r="A58" s="169" t="s">
        <v>41</v>
      </c>
      <c r="B58" s="169"/>
      <c r="C58" s="169"/>
      <c r="D58" s="169">
        <f>'将来負担比率（分子）の構造'!I$50</f>
        <v>4296</v>
      </c>
      <c r="E58" s="169"/>
      <c r="F58" s="169"/>
      <c r="G58" s="169">
        <f>'将来負担比率（分子）の構造'!J$50</f>
        <v>4324</v>
      </c>
      <c r="H58" s="169"/>
      <c r="I58" s="169"/>
      <c r="J58" s="169">
        <f>'将来負担比率（分子）の構造'!K$50</f>
        <v>4830</v>
      </c>
      <c r="K58" s="169"/>
      <c r="L58" s="169"/>
      <c r="M58" s="169">
        <f>'将来負担比率（分子）の構造'!L$50</f>
        <v>5505</v>
      </c>
      <c r="N58" s="169"/>
      <c r="O58" s="169"/>
      <c r="P58" s="169">
        <f>'将来負担比率（分子）の構造'!M$50</f>
        <v>9962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1899</v>
      </c>
      <c r="C62" s="169"/>
      <c r="D62" s="169"/>
      <c r="E62" s="169">
        <f>'将来負担比率（分子）の構造'!J$45</f>
        <v>2037</v>
      </c>
      <c r="F62" s="169"/>
      <c r="G62" s="169"/>
      <c r="H62" s="169">
        <f>'将来負担比率（分子）の構造'!K$45</f>
        <v>2024</v>
      </c>
      <c r="I62" s="169"/>
      <c r="J62" s="169"/>
      <c r="K62" s="169">
        <f>'将来負担比率（分子）の構造'!L$45</f>
        <v>2099</v>
      </c>
      <c r="L62" s="169"/>
      <c r="M62" s="169"/>
      <c r="N62" s="169">
        <f>'将来負担比率（分子）の構造'!M$45</f>
        <v>2218</v>
      </c>
      <c r="O62" s="169"/>
      <c r="P62" s="169"/>
    </row>
    <row r="63" spans="1:16" x14ac:dyDescent="0.2">
      <c r="A63" s="169" t="s">
        <v>34</v>
      </c>
      <c r="B63" s="169">
        <f>'将来負担比率（分子）の構造'!I$44</f>
        <v>332</v>
      </c>
      <c r="C63" s="169"/>
      <c r="D63" s="169"/>
      <c r="E63" s="169">
        <f>'将来負担比率（分子）の構造'!J$44</f>
        <v>268</v>
      </c>
      <c r="F63" s="169"/>
      <c r="G63" s="169"/>
      <c r="H63" s="169">
        <f>'将来負担比率（分子）の構造'!K$44</f>
        <v>204</v>
      </c>
      <c r="I63" s="169"/>
      <c r="J63" s="169"/>
      <c r="K63" s="169">
        <f>'将来負担比率（分子）の構造'!L$44</f>
        <v>140</v>
      </c>
      <c r="L63" s="169"/>
      <c r="M63" s="169"/>
      <c r="N63" s="169">
        <f>'将来負担比率（分子）の構造'!M$44</f>
        <v>94</v>
      </c>
      <c r="O63" s="169"/>
      <c r="P63" s="169"/>
    </row>
    <row r="64" spans="1:16" x14ac:dyDescent="0.2">
      <c r="A64" s="169" t="s">
        <v>33</v>
      </c>
      <c r="B64" s="169">
        <f>'将来負担比率（分子）の構造'!I$43</f>
        <v>11661</v>
      </c>
      <c r="C64" s="169"/>
      <c r="D64" s="169"/>
      <c r="E64" s="169">
        <f>'将来負担比率（分子）の構造'!J$43</f>
        <v>10435</v>
      </c>
      <c r="F64" s="169"/>
      <c r="G64" s="169"/>
      <c r="H64" s="169">
        <f>'将来負担比率（分子）の構造'!K$43</f>
        <v>10063</v>
      </c>
      <c r="I64" s="169"/>
      <c r="J64" s="169"/>
      <c r="K64" s="169">
        <f>'将来負担比率（分子）の構造'!L$43</f>
        <v>9622</v>
      </c>
      <c r="L64" s="169"/>
      <c r="M64" s="169"/>
      <c r="N64" s="169">
        <f>'将来負担比率（分子）の構造'!M$43</f>
        <v>9640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28222</v>
      </c>
      <c r="C66" s="169"/>
      <c r="D66" s="169"/>
      <c r="E66" s="169">
        <f>'将来負担比率（分子）の構造'!J$41</f>
        <v>29969</v>
      </c>
      <c r="F66" s="169"/>
      <c r="G66" s="169"/>
      <c r="H66" s="169">
        <f>'将来負担比率（分子）の構造'!K$41</f>
        <v>29837</v>
      </c>
      <c r="I66" s="169"/>
      <c r="J66" s="169"/>
      <c r="K66" s="169">
        <f>'将来負担比率（分子）の構造'!L$41</f>
        <v>28606</v>
      </c>
      <c r="L66" s="169"/>
      <c r="M66" s="169"/>
      <c r="N66" s="169">
        <f>'将来負担比率（分子）の構造'!M$41</f>
        <v>28345</v>
      </c>
      <c r="O66" s="169"/>
      <c r="P66" s="169"/>
    </row>
    <row r="67" spans="1:16" x14ac:dyDescent="0.2">
      <c r="A67" s="169" t="s">
        <v>71</v>
      </c>
      <c r="B67" s="169" t="e">
        <f>NA()</f>
        <v>#N/A</v>
      </c>
      <c r="C67" s="169">
        <f>IF(ISNUMBER('将来負担比率（分子）の構造'!I$53), IF('将来負担比率（分子）の構造'!I$53 &lt; 0, 0, '将来負担比率（分子）の構造'!I$53), NA())</f>
        <v>7277</v>
      </c>
      <c r="D67" s="169" t="e">
        <f>NA()</f>
        <v>#N/A</v>
      </c>
      <c r="E67" s="169" t="e">
        <f>NA()</f>
        <v>#N/A</v>
      </c>
      <c r="F67" s="169">
        <f>IF(ISNUMBER('将来負担比率（分子）の構造'!J$53), IF('将来負担比率（分子）の構造'!J$53 &lt; 0, 0, '将来負担比率（分子）の構造'!J$53), NA())</f>
        <v>7249</v>
      </c>
      <c r="G67" s="169" t="e">
        <f>NA()</f>
        <v>#N/A</v>
      </c>
      <c r="H67" s="169" t="e">
        <f>NA()</f>
        <v>#N/A</v>
      </c>
      <c r="I67" s="169">
        <f>IF(ISNUMBER('将来負担比率（分子）の構造'!K$53), IF('将来負担比率（分子）の構造'!K$53 &lt; 0, 0, '将来負担比率（分子）の構造'!K$53), NA())</f>
        <v>6737</v>
      </c>
      <c r="J67" s="169" t="e">
        <f>NA()</f>
        <v>#N/A</v>
      </c>
      <c r="K67" s="169" t="e">
        <f>NA()</f>
        <v>#N/A</v>
      </c>
      <c r="L67" s="169">
        <f>IF(ISNUMBER('将来負担比率（分子）の構造'!L$53), IF('将来負担比率（分子）の構造'!L$53 &lt; 0, 0, '将来負担比率（分子）の構造'!L$53), NA())</f>
        <v>6696</v>
      </c>
      <c r="M67" s="169" t="e">
        <f>NA()</f>
        <v>#N/A</v>
      </c>
      <c r="N67" s="169" t="e">
        <f>NA()</f>
        <v>#N/A</v>
      </c>
      <c r="O67" s="169">
        <f>IF(ISNUMBER('将来負担比率（分子）の構造'!M$53), IF('将来負担比率（分子）の構造'!M$53 &lt; 0, 0, '将来負担比率（分子）の構造'!M$53), NA())</f>
        <v>970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3054</v>
      </c>
      <c r="C72" s="173">
        <f>基金残高に係る経年分析!G55</f>
        <v>3656</v>
      </c>
      <c r="D72" s="173">
        <f>基金残高に係る経年分析!H55</f>
        <v>3957</v>
      </c>
    </row>
    <row r="73" spans="1:16" x14ac:dyDescent="0.2">
      <c r="A73" s="172" t="s">
        <v>74</v>
      </c>
      <c r="B73" s="173">
        <f>基金残高に係る経年分析!F56</f>
        <v>263</v>
      </c>
      <c r="C73" s="173">
        <f>基金残高に係る経年分析!G56</f>
        <v>263</v>
      </c>
      <c r="D73" s="173">
        <f>基金残高に係る経年分析!H56</f>
        <v>263</v>
      </c>
    </row>
    <row r="74" spans="1:16" x14ac:dyDescent="0.2">
      <c r="A74" s="172" t="s">
        <v>75</v>
      </c>
      <c r="B74" s="173">
        <f>基金残高に係る経年分析!F57</f>
        <v>2028</v>
      </c>
      <c r="C74" s="173">
        <f>基金残高に係る経年分析!G57</f>
        <v>2078</v>
      </c>
      <c r="D74" s="173">
        <f>基金残高に係る経年分析!H57</f>
        <v>4316</v>
      </c>
    </row>
  </sheetData>
  <sheetProtection algorithmName="SHA-512" hashValue="Aj+eQ7PPyI3dPsGJUwXfP8Zn30+7zRRRdiI+baIlsxfuYLa/aYph0n990kFqDSTT4dO7KCNnpBdid9hffmA7gQ==" saltValue="IWRpLywReSr3M+nj0A0I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2025-03-07T10:06:44Z</cp:lastPrinted>
  <dcterms:created xsi:type="dcterms:W3CDTF">2025-02-19T02:13:51Z</dcterms:created>
  <dcterms:modified xsi:type="dcterms:W3CDTF">2025-03-18T00:19:13Z</dcterms:modified>
  <cp:category/>
</cp:coreProperties>
</file>